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0000" sheetId="1" r:id="rId4"/>
    <sheet state="visible" name="KD" sheetId="2" r:id="rId5"/>
    <sheet state="visible" name="Pengetahuan (rincian)" sheetId="3" r:id="rId6"/>
    <sheet state="hidden" name="Rekap Pengetahuan" sheetId="4" r:id="rId7"/>
    <sheet state="hidden" name="Keterampilan (rincian)" sheetId="5" r:id="rId8"/>
    <sheet state="visible" name="Data Nilai Bermasalah" sheetId="6" r:id="rId9"/>
    <sheet state="hidden" name="Rekap Keterampilan" sheetId="7" r:id="rId10"/>
    <sheet state="hidden" name="Sikap (dari Siswa)" sheetId="8" r:id="rId11"/>
    <sheet state="hidden" name="Sikap (dari Guru)" sheetId="9" r:id="rId12"/>
    <sheet state="hidden" name="Rekap Sikap" sheetId="10" r:id="rId13"/>
    <sheet state="visible" name="Pengetahuan" sheetId="11" r:id="rId14"/>
    <sheet state="hidden" name="Pengetahuan UTS" sheetId="12" r:id="rId15"/>
    <sheet state="hidden" name="Keterampilan" sheetId="13" r:id="rId16"/>
    <sheet state="hidden" name="Rekap Pengetahuan UTS" sheetId="14" r:id="rId17"/>
    <sheet state="hidden" name="Sikap" sheetId="15" r:id="rId18"/>
  </sheets>
  <definedNames/>
  <calcPr/>
</workbook>
</file>

<file path=xl/sharedStrings.xml><?xml version="1.0" encoding="utf-8"?>
<sst xmlns="http://schemas.openxmlformats.org/spreadsheetml/2006/main" count="445" uniqueCount="165">
  <si>
    <t>ELEMEN</t>
  </si>
  <si>
    <t>No</t>
  </si>
  <si>
    <t>Elemen</t>
  </si>
  <si>
    <t>Memahami konsep dasar basis data</t>
  </si>
  <si>
    <t>Mendeskripsikan Model Data dan Hubungan Antar Entitas</t>
  </si>
  <si>
    <t xml:space="preserve">Mengimplementasikan Relasi Data </t>
  </si>
  <si>
    <t>XIE RPL</t>
  </si>
  <si>
    <t>Confidential</t>
  </si>
  <si>
    <t>SMK TELKOM BANJARBARU</t>
  </si>
  <si>
    <t>TAHUN PELAJARAN 2025-2026</t>
  </si>
  <si>
    <t xml:space="preserve">MATA PELAJARAN : </t>
  </si>
  <si>
    <t>BASIS DATA</t>
  </si>
  <si>
    <t>SEMESTER : GANJIL</t>
  </si>
  <si>
    <t>NO</t>
  </si>
  <si>
    <t>NOMOR INDUK</t>
  </si>
  <si>
    <t>NAMA SISWA</t>
  </si>
  <si>
    <t>NILAI PADA MASING-MASING ELEMEN</t>
  </si>
  <si>
    <t>NILAI UUS</t>
  </si>
  <si>
    <t>NH</t>
  </si>
  <si>
    <t>PTS</t>
  </si>
  <si>
    <t>PAS/PAB</t>
  </si>
  <si>
    <t>NS</t>
  </si>
  <si>
    <t>R</t>
  </si>
  <si>
    <t>NA</t>
  </si>
  <si>
    <t>AHMAD FAIZH GIFFARY SYA'BANA</t>
  </si>
  <si>
    <t>AHMAD SAJIDAN ATHAILLAH</t>
  </si>
  <si>
    <t>AKHMAD SUPRIYADI</t>
  </si>
  <si>
    <t>ALFIAH RAHMAWATI PUTRI</t>
  </si>
  <si>
    <t>ARMAN DUARTE</t>
  </si>
  <si>
    <t>AULIA AGUSTIANTI RAMADHANI</t>
  </si>
  <si>
    <t>BETARUS MARCHIANO BOANERGES</t>
  </si>
  <si>
    <t>DANIEL DIMAS NUGROHO</t>
  </si>
  <si>
    <t>DEDE FEBRYLIANTONI</t>
  </si>
  <si>
    <t>GHANIY PUTRI AR RAZZAQ</t>
  </si>
  <si>
    <t>HAIKA MEZZIA AVEIRA</t>
  </si>
  <si>
    <t>KEVIN APTA</t>
  </si>
  <si>
    <t>LUTHVERA DWI AULIA</t>
  </si>
  <si>
    <t>M. AUFA RAHMAN</t>
  </si>
  <si>
    <t>MERAZ EL HAKIM</t>
  </si>
  <si>
    <t>MUHAMMAD DAFFA ADITYA</t>
  </si>
  <si>
    <t>MUHAMMAD DAVA PRATAMA</t>
  </si>
  <si>
    <t>MUHAMMAD FAIZ HANAFI</t>
  </si>
  <si>
    <t>MUHAMMAD HAFIDZ RAFI RABBANI</t>
  </si>
  <si>
    <t>MUHAMMAD HUSAIN HAEKAL</t>
  </si>
  <si>
    <t>MUHAMMAD KAMAL</t>
  </si>
  <si>
    <t>MUHAMMAD KAMIL IHSAN</t>
  </si>
  <si>
    <t>MUHAMMAD NABIL SACHIO AL FATHIR</t>
  </si>
  <si>
    <t>MUHAMMAD RAFA AULIA</t>
  </si>
  <si>
    <t>MUHAMMAD ROFIQ RIDHANI</t>
  </si>
  <si>
    <t>MUHAMMAD ZACKY NABIEHAN FAYYADH</t>
  </si>
  <si>
    <t>NAAZHIRELO HADI KHADIMI</t>
  </si>
  <si>
    <t>NAJLA ADEWONGSO HAFIZH</t>
  </si>
  <si>
    <t>PONJU GILANG MAULANA</t>
  </si>
  <si>
    <t>RAJWA MAULANA KESUMA</t>
  </si>
  <si>
    <t>RIAMA GRACE SHARON HABEAHAN</t>
  </si>
  <si>
    <t>RICKY STEVAN</t>
  </si>
  <si>
    <t>ROSYID IFNI ANDRIANSYAH</t>
  </si>
  <si>
    <t>SAMUEL DEAN ZEBAYA</t>
  </si>
  <si>
    <t>SELVANO SENA AJI PATRIA</t>
  </si>
  <si>
    <t>SHIDDIQ NAFIS HIBATULLAH</t>
  </si>
  <si>
    <t>STEFANDER GERALD ROLANDO</t>
  </si>
  <si>
    <t>YEFTA CHRISTIAN LENGKONG</t>
  </si>
  <si>
    <t>Keterangan :</t>
  </si>
  <si>
    <t>Isian ini digunakan untuk membantu mengisi penilaian pengetahuan</t>
  </si>
  <si>
    <t>Banjarbaru, Agustus 2025</t>
  </si>
  <si>
    <t>Isikan hasil penilaian harian sesuai dengan kompetensi dasar (0 - 100)</t>
  </si>
  <si>
    <t>Guru Mata Pelajaran</t>
  </si>
  <si>
    <t>NS : Nilai Semula</t>
  </si>
  <si>
    <t>NH : Nilai Harian</t>
  </si>
  <si>
    <t>R : Nilai Remedial</t>
  </si>
  <si>
    <t>UTS : Nilai UTS</t>
  </si>
  <si>
    <t>NA : Nilai Akhir KD</t>
  </si>
  <si>
    <t>UAS : Nilai UAS</t>
  </si>
  <si>
    <r>
      <rPr>
        <rFont val="Calibri"/>
        <i/>
        <sz val="11.0"/>
      </rPr>
      <t xml:space="preserve">Copyright </t>
    </r>
    <r>
      <rPr>
        <rFont val="Symbol"/>
        <i/>
        <sz val="11.0"/>
      </rPr>
      <t>Ó</t>
    </r>
    <r>
      <rPr>
        <rFont val="Calibri"/>
        <i/>
        <sz val="11.0"/>
      </rPr>
      <t xml:space="preserve"> SMKTelkom SP – Juli  2014 Ver 1.0</t>
    </r>
  </si>
  <si>
    <t>NILAI KOMPETENSI DASAR PADA KI-3</t>
  </si>
  <si>
    <t>NR</t>
  </si>
  <si>
    <t>Predikat</t>
  </si>
  <si>
    <t>Yang menonjol</t>
  </si>
  <si>
    <t>Yang kurang</t>
  </si>
  <si>
    <t>DESKRIPSI</t>
  </si>
  <si>
    <t>UTS</t>
  </si>
  <si>
    <t>UAS</t>
  </si>
  <si>
    <t>NILAI TES</t>
  </si>
  <si>
    <t>NPF</t>
  </si>
  <si>
    <t>NPJ (Nilai Project)</t>
  </si>
  <si>
    <t>NPT (Nilai Praktek)
[WAJIB DIISI]</t>
  </si>
  <si>
    <t>NPF : Nilai Portofolio</t>
  </si>
  <si>
    <t>NPJ : Nilai Proyek</t>
  </si>
  <si>
    <t>NPT : Nilai Praktik</t>
  </si>
  <si>
    <r>
      <rPr>
        <rFont val="Calibri"/>
        <i/>
        <sz val="11.0"/>
      </rPr>
      <t xml:space="preserve">Copyright </t>
    </r>
    <r>
      <rPr>
        <rFont val="Symbol"/>
        <i/>
        <sz val="11.0"/>
      </rPr>
      <t>Ó</t>
    </r>
    <r>
      <rPr>
        <rFont val="Calibri"/>
        <i/>
        <sz val="11.0"/>
      </rPr>
      <t xml:space="preserve"> SMKTelkom SP Banjarbaru – Juli  2014 Ver 1.0</t>
    </r>
  </si>
  <si>
    <t>TUGAS
(Google Classrom, LMS, dan lain-lain)</t>
  </si>
  <si>
    <t>UJIAN/ULANGAN HARIAN</t>
  </si>
  <si>
    <t>LAIN-LAIN
(Sikap, Kehadiran atau lainnya yang di anggap perlu)</t>
  </si>
  <si>
    <t>NILAI KOMPETENSI DASAR PADA KI-4</t>
  </si>
  <si>
    <t>NPJ</t>
  </si>
  <si>
    <t>NPT</t>
  </si>
  <si>
    <t>SIKAP SOSIAL DAN SPIRITUAL</t>
  </si>
  <si>
    <t>HASIL SKOR PENILAIAN DIRI SENDIRI</t>
  </si>
  <si>
    <t>HASIL SKOR PENILAIAN ANTAR TEMAN</t>
  </si>
  <si>
    <t>Tekun</t>
  </si>
  <si>
    <t>Kerjasama</t>
  </si>
  <si>
    <t>Tanggung Jawab</t>
  </si>
  <si>
    <t>Toleran</t>
  </si>
  <si>
    <t>Kreativitas</t>
  </si>
  <si>
    <t>Kejujuran</t>
  </si>
  <si>
    <t>Kecermatan</t>
  </si>
  <si>
    <t>Santun</t>
  </si>
  <si>
    <t>Proaktif</t>
  </si>
  <si>
    <t>Taat Beragama</t>
  </si>
  <si>
    <t>Isian ini digunakan untuk membantu mengisi penilaian diri sendiri dan antar teman</t>
  </si>
  <si>
    <t>Isikan skor sesuai hasil yang telah diisi oleh peserta didik maupun teman sejawat (1/2/3/4)</t>
  </si>
  <si>
    <r>
      <rPr>
        <rFont val="Calibri"/>
        <i/>
        <sz val="11.0"/>
      </rPr>
      <t xml:space="preserve">Copyright </t>
    </r>
    <r>
      <rPr>
        <rFont val="Symbol"/>
        <i/>
        <sz val="11.0"/>
      </rPr>
      <t>Ó</t>
    </r>
    <r>
      <rPr>
        <rFont val="Calibri"/>
        <i/>
        <sz val="11.0"/>
      </rPr>
      <t xml:space="preserve"> SMKTelkom SP Banjarbaru  – Juli  2014 Ver 1.0</t>
    </r>
  </si>
  <si>
    <t>SKOR</t>
  </si>
  <si>
    <t>NILAI</t>
  </si>
  <si>
    <t>NILAI OBSERVASI</t>
  </si>
  <si>
    <t>NILAI JURNAL</t>
  </si>
  <si>
    <t>Kehadiran</t>
  </si>
  <si>
    <t>Kedisiplinan</t>
  </si>
  <si>
    <t>Kelakuan</t>
  </si>
  <si>
    <t>Kerajinan</t>
  </si>
  <si>
    <t>Kerapihan</t>
  </si>
  <si>
    <t>Isian ini digunakan untuk membantu mengisi penilaian observasi dan jurnal</t>
  </si>
  <si>
    <t>Isikan hasil skor sesuai dengan hasil observasi maupun jurnal (1/2/3/4)</t>
  </si>
  <si>
    <t xml:space="preserve">Untuk Kehadiran : </t>
  </si>
  <si>
    <t>skor 4 jika 100% hadir, skor 3 jika pernah sakit/ijin (bukan tugas sekolah),</t>
  </si>
  <si>
    <t>skor 2 jika pernah alpa 1x atau 2x, skor 1 jika alpa &gt; 2x</t>
  </si>
  <si>
    <r>
      <rPr>
        <rFont val="Calibri"/>
        <i/>
        <sz val="11.0"/>
      </rPr>
      <t xml:space="preserve">Copyright </t>
    </r>
    <r>
      <rPr>
        <rFont val="Symbol"/>
        <i/>
        <sz val="11.0"/>
      </rPr>
      <t>Ó</t>
    </r>
    <r>
      <rPr>
        <rFont val="Calibri"/>
        <i/>
        <sz val="11.0"/>
      </rPr>
      <t xml:space="preserve"> SMKTelkom SP Banjarbaru – Juli  2014 Ver 1.0</t>
    </r>
  </si>
  <si>
    <t>NILAI OBSERVASI/DIRI/SEJAWAT</t>
  </si>
  <si>
    <t>Ketekunan</t>
  </si>
  <si>
    <t>Toleransi</t>
  </si>
  <si>
    <t>Sopan Santun</t>
  </si>
  <si>
    <t>Ketaatan Beragama</t>
  </si>
  <si>
    <t>REKAP NILAI ELEMEN</t>
  </si>
  <si>
    <t>PAB/
PAS</t>
  </si>
  <si>
    <t>PRED</t>
  </si>
  <si>
    <t>NH adalah Nilai Harian yang diambil rata-rata penilaian harian setelah perbaikan (0 - 100)</t>
  </si>
  <si>
    <t>UTS adalah Nilai UTS setelah perbaikan (0 - 100)</t>
  </si>
  <si>
    <t>UAS adalah Nilai UAS setelah perbaikan (0 - 100)</t>
  </si>
  <si>
    <t>NA adalah Nilai Akhir dari NH, UTS, UAS (0 - 100)</t>
  </si>
  <si>
    <t>NP adalah Nilai Pengetahuan (1 - 4)</t>
  </si>
  <si>
    <t>PRED adalah Predikat Nilai Pengetahuan (D - A)</t>
  </si>
  <si>
    <t>DESKRIPSI diisi catatan Deskripsi Pengetahuan</t>
  </si>
  <si>
    <r>
      <rPr>
        <rFont val="Calibri"/>
        <i/>
        <sz val="11.0"/>
      </rPr>
      <t xml:space="preserve">Copyright </t>
    </r>
    <r>
      <rPr>
        <rFont val="Symbol"/>
        <i/>
        <sz val="11.0"/>
      </rPr>
      <t>Ó</t>
    </r>
    <r>
      <rPr>
        <rFont val="Calibri"/>
        <i/>
        <sz val="11.0"/>
      </rPr>
      <t xml:space="preserve"> SMKTelkom SP – Juli  2014 Ver 1.0</t>
    </r>
  </si>
  <si>
    <t>NILAI PENGETAHUAN (KI-3)</t>
  </si>
  <si>
    <r>
      <rPr>
        <rFont val="Calibri"/>
        <i/>
        <sz val="11.0"/>
      </rPr>
      <t xml:space="preserve">Copyright </t>
    </r>
    <r>
      <rPr>
        <rFont val="Symbol"/>
        <i/>
        <sz val="11.0"/>
      </rPr>
      <t>Ó</t>
    </r>
    <r>
      <rPr>
        <rFont val="Calibri"/>
        <i/>
        <sz val="11.0"/>
      </rPr>
      <t xml:space="preserve"> SMKTelkom SP – Juli  2014 Ver 1.0</t>
    </r>
  </si>
  <si>
    <t>NPF adalah Nilai Portofolio setelah perbaikan (0 - 100)</t>
  </si>
  <si>
    <t>NPJ adalah Nilai Proyek setelah perbaikan (0 - 100)</t>
  </si>
  <si>
    <t>NPT adalah Nilai Praktik setelah perbaikan (0 - 100)</t>
  </si>
  <si>
    <t>NA adalah Nilai Akhir dari NPT, NPJ, NPF (0 - 100)</t>
  </si>
  <si>
    <t>NK adalah Nilai Keterampilan (1 - 4)</t>
  </si>
  <si>
    <t>PRED adalah Predikat Nilai Keterampilan (D - A)</t>
  </si>
  <si>
    <t>DESKRIPSI diisi catatan Deskripsi Keterampilan</t>
  </si>
  <si>
    <r>
      <rPr>
        <rFont val="Calibri"/>
        <i/>
        <sz val="11.0"/>
      </rPr>
      <t xml:space="preserve">Copyright </t>
    </r>
    <r>
      <rPr>
        <rFont val="Symbol"/>
        <i/>
        <sz val="11.0"/>
      </rPr>
      <t>Ó</t>
    </r>
    <r>
      <rPr>
        <rFont val="Calibri"/>
        <i/>
        <sz val="11.0"/>
      </rPr>
      <t xml:space="preserve"> SMKTelkom SP Banjarbaru –  Juli  2014 Ver 1.0</t>
    </r>
  </si>
  <si>
    <t>NILAI SIKAP SOSIAL DAN SPIRITUAL</t>
  </si>
  <si>
    <t>NDS</t>
  </si>
  <si>
    <t>NAT</t>
  </si>
  <si>
    <t>NJ</t>
  </si>
  <si>
    <t>NO adalah Nilai Observasi (1 - 4)</t>
  </si>
  <si>
    <t>NDS adalah Nilai Diri Sendiri (1 - 4)</t>
  </si>
  <si>
    <t>NAT adalah Nilai Antar Teman (1 - 4)</t>
  </si>
  <si>
    <t>NJ adalah Nilai Jurnal (1 - 4)</t>
  </si>
  <si>
    <t>NA adalah Nilai Akhir dari NO, NDS, NAT, dan NJ (1 - 4)</t>
  </si>
  <si>
    <t>NS adalah Nilai Sikap Dalam Mata Pelajaran (SB/B/C/K)</t>
  </si>
  <si>
    <t>Deskripsi diisi catatan Deskripsi Sikap Dalam Mata Pelajaran</t>
  </si>
  <si>
    <r>
      <rPr>
        <rFont val="Calibri"/>
        <i/>
        <sz val="11.0"/>
      </rPr>
      <t xml:space="preserve">Copyright </t>
    </r>
    <r>
      <rPr>
        <rFont val="Symbol"/>
        <i/>
        <sz val="11.0"/>
      </rPr>
      <t>Ó</t>
    </r>
    <r>
      <rPr>
        <rFont val="Calibri"/>
        <i/>
        <sz val="11.0"/>
      </rPr>
      <t xml:space="preserve"> SMKTelkom SP Banjarbaru –  Juli  2014 Ver 1.0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</si>
</sst>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0.0"/>
      <color rgb="FF000000"/>
      <name val="Arial"/>
    </font>
    <font>
      <b/>
      <sz val="14.0"/>
      <color rgb="FFFF0000"/>
      <name val="Arial"/>
    </font>
    <font/>
    <font>
      <name val="Arial"/>
    </font>
    <font>
      <b/>
      <sz val="11.0"/>
      <name val="Arial"/>
    </font>
    <font>
      <sz val="11.0"/>
      <name val="Arial"/>
    </font>
    <font>
      <name val="&quot;Times New Roman&quot;"/>
    </font>
    <font>
      <sz val="11.0"/>
      <color rgb="FF000000"/>
      <name val="Arial"/>
    </font>
    <font>
      <sz val="10.0"/>
      <color rgb="FFFFFFFF"/>
      <name val="Arial Narrow"/>
    </font>
    <font>
      <sz val="10.0"/>
      <name val="Arial Narrow"/>
    </font>
    <font>
      <i/>
      <sz val="11.0"/>
      <name val="Calibri"/>
    </font>
    <font>
      <sz val="12.0"/>
      <name val="Calibri"/>
    </font>
    <font>
      <b/>
      <sz val="14.0"/>
      <name val="Arial"/>
    </font>
    <font>
      <b/>
      <sz val="10.0"/>
      <name val="Arial Narrow"/>
    </font>
    <font>
      <b/>
      <sz val="14.0"/>
      <name val="Arial Narrow"/>
    </font>
    <font>
      <b/>
      <sz val="12.0"/>
      <name val="Arial"/>
    </font>
    <font>
      <sz val="10.0"/>
      <name val="Arial"/>
    </font>
    <font>
      <b/>
      <sz val="12.0"/>
      <color rgb="FF000000"/>
      <name val="Arial"/>
    </font>
    <font>
      <sz val="12.0"/>
      <color rgb="FF000000"/>
      <name val="Arial Narrow"/>
    </font>
    <font>
      <b/>
      <sz val="10.0"/>
      <name val="Arial"/>
    </font>
    <font>
      <sz val="14.0"/>
      <name val="Arial Narrow"/>
    </font>
    <font>
      <sz val="8.0"/>
      <name val="Arial"/>
    </font>
    <font>
      <b/>
      <sz val="8.0"/>
      <name val="Arial"/>
    </font>
    <font>
      <b/>
      <color rgb="FF000000"/>
      <name val="Arial"/>
    </font>
    <font>
      <b/>
      <sz val="11.0"/>
      <color rgb="FF000000"/>
      <name val="&quot;Arial Unicode MS&quot;"/>
    </font>
    <font>
      <sz val="12.0"/>
      <name val="Arial"/>
    </font>
    <font>
      <sz val="12.0"/>
      <color rgb="FF000000"/>
      <name val="&quot;Times New Roman&quot;"/>
    </font>
    <font>
      <sz val="12.0"/>
      <color rgb="FF000000"/>
      <name val="Arial"/>
    </font>
    <font>
      <color rgb="FF000000"/>
      <name val="Arial"/>
    </font>
    <font>
      <sz val="11.0"/>
      <color rgb="FF000000"/>
      <name val="&quot;Arial Unicode MS&quot;"/>
    </font>
    <font>
      <sz val="12.0"/>
      <name val="&quot;Times New Roman&quot;"/>
    </font>
    <font>
      <sz val="12.0"/>
      <color rgb="FF000000"/>
      <name val="Calibri"/>
    </font>
    <font>
      <b/>
      <u/>
      <sz val="9.0"/>
      <name val="Arial"/>
    </font>
    <font>
      <b/>
      <u/>
      <sz val="11.0"/>
      <name val="Arial"/>
    </font>
    <font>
      <i/>
      <sz val="12.0"/>
      <name val="Arial"/>
    </font>
    <font>
      <sz val="12.0"/>
      <name val="Arial Narrow"/>
    </font>
    <font>
      <sz val="8.0"/>
      <color rgb="FF000000"/>
      <name val="Arial"/>
    </font>
    <font>
      <b/>
      <sz val="10.0"/>
      <color rgb="FF000000"/>
      <name val="Arial"/>
    </font>
    <font>
      <sz val="8.0"/>
      <name val="Arial Narrow"/>
    </font>
    <font>
      <sz val="11.0"/>
      <name val="Arial Narrow"/>
    </font>
    <font>
      <b/>
      <u/>
      <sz val="9.0"/>
      <name val="Arial"/>
    </font>
    <font>
      <b/>
      <u/>
      <sz val="11.0"/>
      <name val="Arial"/>
    </font>
    <font>
      <b/>
      <sz val="11.0"/>
      <color rgb="FF000000"/>
      <name val="Arial"/>
    </font>
    <font>
      <sz val="9.0"/>
      <name val="Arial"/>
    </font>
    <font>
      <b/>
      <sz val="9.0"/>
      <name val="Arial"/>
    </font>
    <font>
      <sz val="11.0"/>
      <name val="Calibri"/>
    </font>
    <font>
      <b/>
      <sz val="12.0"/>
      <color rgb="FF000000"/>
      <name val="Calibri"/>
    </font>
    <font>
      <b/>
      <u/>
      <sz val="12.0"/>
      <name val="Arial Narrow"/>
    </font>
    <font>
      <b/>
      <u/>
      <sz val="9.0"/>
      <name val="Arial"/>
    </font>
    <font>
      <i/>
      <sz val="9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6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  <bottom/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 style="double">
        <color rgb="FF000000"/>
      </top>
      <bottom/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/>
      <right/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0" fontId="3" numFmtId="0" xfId="0" applyFont="1"/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shrinkToFit="0" vertical="top" wrapText="1"/>
    </xf>
    <xf borderId="3" fillId="0" fontId="7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shrinkToFit="1" vertical="center" wrapText="0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right" vertical="center"/>
    </xf>
    <xf borderId="0" fillId="0" fontId="11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6" fillId="0" fontId="9" numFmtId="0" xfId="0" applyAlignment="1" applyBorder="1" applyFont="1">
      <alignment horizontal="center" vertical="center"/>
    </xf>
    <xf borderId="7" fillId="0" fontId="2" numFmtId="0" xfId="0" applyBorder="1" applyFont="1"/>
    <xf borderId="6" fillId="0" fontId="12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0" fillId="0" fontId="12" numFmtId="0" xfId="0" applyAlignment="1" applyBorder="1" applyFont="1">
      <alignment horizontal="center" readingOrder="0" vertical="center"/>
    </xf>
    <xf borderId="11" fillId="0" fontId="13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3" fillId="0" fontId="12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vertical="center"/>
    </xf>
    <xf borderId="16" fillId="0" fontId="2" numFmtId="0" xfId="0" applyBorder="1" applyFont="1"/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shrinkToFit="1" vertical="center" wrapText="0"/>
    </xf>
    <xf borderId="0" fillId="0" fontId="15" numFmtId="0" xfId="0" applyAlignment="1" applyFont="1">
      <alignment horizontal="left" readingOrder="0" vertical="center"/>
    </xf>
    <xf borderId="0" fillId="0" fontId="16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7" numFmtId="0" xfId="0" applyAlignment="1" applyFont="1">
      <alignment horizontal="left" readingOrder="0" shrinkToFit="1" vertical="center" wrapText="0"/>
    </xf>
    <xf borderId="0" fillId="0" fontId="18" numFmtId="0" xfId="0" applyAlignment="1" applyFont="1">
      <alignment horizontal="center" vertical="center"/>
    </xf>
    <xf borderId="0" fillId="0" fontId="15" numFmtId="0" xfId="0" applyAlignment="1" applyFont="1">
      <alignment horizontal="right" readingOrder="0" vertical="center"/>
    </xf>
    <xf borderId="0" fillId="0" fontId="15" numFmtId="0" xfId="0" applyAlignment="1" applyFont="1">
      <alignment horizontal="left" vertical="center"/>
    </xf>
    <xf borderId="0" fillId="0" fontId="18" numFmtId="0" xfId="0" applyAlignment="1" applyFont="1">
      <alignment horizontal="left" shrinkToFit="1" vertical="center" wrapText="0"/>
    </xf>
    <xf borderId="0" fillId="0" fontId="15" numFmtId="0" xfId="0" applyAlignment="1" applyFont="1">
      <alignment horizontal="right" vertical="center"/>
    </xf>
    <xf borderId="17" fillId="0" fontId="19" numFmtId="0" xfId="0" applyAlignment="1" applyBorder="1" applyFont="1">
      <alignment horizontal="center" shrinkToFit="0" vertical="center" wrapText="1"/>
    </xf>
    <xf borderId="18" fillId="3" fontId="19" numFmtId="0" xfId="0" applyAlignment="1" applyBorder="1" applyFill="1" applyFont="1">
      <alignment horizontal="center" shrinkToFit="0" vertical="center" wrapText="1"/>
    </xf>
    <xf borderId="19" fillId="0" fontId="2" numFmtId="0" xfId="0" applyBorder="1" applyFont="1"/>
    <xf borderId="17" fillId="0" fontId="19" numFmtId="0" xfId="0" applyAlignment="1" applyBorder="1" applyFont="1">
      <alignment horizontal="center" shrinkToFit="1" vertical="center" wrapText="0"/>
    </xf>
    <xf borderId="1" fillId="0" fontId="19" numFmtId="0" xfId="0" applyAlignment="1" applyBorder="1" applyFont="1">
      <alignment horizontal="center" readingOrder="0" shrinkToFit="1" vertical="center" wrapText="0"/>
    </xf>
    <xf borderId="20" fillId="0" fontId="2" numFmtId="0" xfId="0" applyBorder="1" applyFont="1"/>
    <xf borderId="1" fillId="0" fontId="19" numFmtId="0" xfId="0" applyAlignment="1" applyBorder="1" applyFont="1">
      <alignment horizontal="center" shrinkToFit="1" vertical="center" wrapText="0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left" vertical="center"/>
    </xf>
    <xf borderId="21" fillId="0" fontId="2" numFmtId="0" xfId="0" applyBorder="1" applyFont="1"/>
    <xf borderId="11" fillId="0" fontId="2" numFmtId="0" xfId="0" applyBorder="1" applyFont="1"/>
    <xf borderId="22" fillId="0" fontId="2" numFmtId="0" xfId="0" applyBorder="1" applyFont="1"/>
    <xf borderId="1" fillId="2" fontId="21" numFmtId="0" xfId="0" applyAlignment="1" applyBorder="1" applyFont="1">
      <alignment horizontal="center" shrinkToFit="0" vertical="center" wrapText="1"/>
    </xf>
    <xf borderId="3" fillId="4" fontId="19" numFmtId="0" xfId="0" applyAlignment="1" applyBorder="1" applyFill="1" applyFont="1">
      <alignment horizontal="center" shrinkToFit="1" vertical="center" wrapText="0"/>
    </xf>
    <xf borderId="1" fillId="4" fontId="19" numFmtId="0" xfId="0" applyAlignment="1" applyBorder="1" applyFont="1">
      <alignment horizontal="center" readingOrder="0" shrinkToFit="1" vertical="center" wrapText="0"/>
    </xf>
    <xf borderId="1" fillId="4" fontId="19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4" fillId="0" fontId="2" numFmtId="0" xfId="0" applyBorder="1" applyFont="1"/>
    <xf borderId="23" fillId="0" fontId="2" numFmtId="0" xfId="0" applyBorder="1" applyFont="1"/>
    <xf borderId="3" fillId="0" fontId="22" numFmtId="0" xfId="0" applyAlignment="1" applyBorder="1" applyFont="1">
      <alignment horizontal="center" shrinkToFit="1" vertical="center" wrapText="0"/>
    </xf>
    <xf borderId="3" fillId="5" fontId="22" numFmtId="0" xfId="0" applyAlignment="1" applyBorder="1" applyFill="1" applyFont="1">
      <alignment horizontal="center" shrinkToFit="1" vertical="center" wrapText="0"/>
    </xf>
    <xf borderId="3" fillId="6" fontId="22" numFmtId="0" xfId="0" applyAlignment="1" applyBorder="1" applyFill="1" applyFont="1">
      <alignment horizontal="center" shrinkToFit="1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horizontal="left" readingOrder="0"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3" fillId="6" fontId="25" numFmtId="0" xfId="0" applyAlignment="1" applyBorder="1" applyFont="1">
      <alignment horizontal="center" vertical="center"/>
    </xf>
    <xf borderId="3" fillId="3" fontId="26" numFmtId="0" xfId="0" applyAlignment="1" applyBorder="1" applyFont="1">
      <alignment horizontal="center" readingOrder="0" vertical="bottom"/>
    </xf>
    <xf borderId="3" fillId="3" fontId="25" numFmtId="0" xfId="0" applyAlignment="1" applyBorder="1" applyFont="1">
      <alignment horizontal="center" vertical="center"/>
    </xf>
    <xf borderId="3" fillId="6" fontId="26" numFmtId="0" xfId="0" applyAlignment="1" applyBorder="1" applyFont="1">
      <alignment horizontal="left" readingOrder="0" vertical="bottom"/>
    </xf>
    <xf borderId="3" fillId="6" fontId="11" numFmtId="0" xfId="0" applyAlignment="1" applyBorder="1" applyFont="1">
      <alignment horizontal="center"/>
    </xf>
    <xf borderId="3" fillId="0" fontId="27" numFmtId="0" xfId="0" applyAlignment="1" applyBorder="1" applyFont="1">
      <alignment horizontal="center" readingOrder="0" shrinkToFit="1" vertical="center" wrapText="0"/>
    </xf>
    <xf borderId="3" fillId="0" fontId="27" numFmtId="0" xfId="0" applyAlignment="1" applyBorder="1" applyFont="1">
      <alignment horizontal="center" readingOrder="0" vertical="center"/>
    </xf>
    <xf borderId="3" fillId="0" fontId="27" numFmtId="0" xfId="0" applyAlignment="1" applyBorder="1" applyFont="1">
      <alignment horizontal="center" shrinkToFit="1" vertical="center" wrapText="0"/>
    </xf>
    <xf borderId="3" fillId="0" fontId="27" numFmtId="0" xfId="0" applyAlignment="1" applyBorder="1" applyFont="1">
      <alignment horizontal="center" vertical="center"/>
    </xf>
    <xf borderId="3" fillId="0" fontId="25" numFmtId="0" xfId="0" applyAlignment="1" applyBorder="1" applyFont="1">
      <alignment horizontal="center" readingOrder="0" shrinkToFit="1" vertical="center" wrapText="0"/>
    </xf>
    <xf borderId="0" fillId="0" fontId="20" numFmtId="49" xfId="0" applyAlignment="1" applyFont="1" applyNumberFormat="1">
      <alignment vertical="center"/>
    </xf>
    <xf borderId="0" fillId="0" fontId="11" numFmtId="0" xfId="0" applyAlignment="1" applyFont="1">
      <alignment readingOrder="0" vertical="center"/>
    </xf>
    <xf borderId="0" fillId="0" fontId="28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horizontal="center" readingOrder="0" shrinkToFit="0" vertical="center" wrapText="0"/>
    </xf>
    <xf borderId="5" fillId="3" fontId="26" numFmtId="0" xfId="0" applyAlignment="1" applyBorder="1" applyFont="1">
      <alignment horizontal="center" readingOrder="0" vertical="bottom"/>
    </xf>
    <xf borderId="5" fillId="0" fontId="26" numFmtId="0" xfId="0" applyAlignment="1" applyBorder="1" applyFont="1">
      <alignment horizontal="left" readingOrder="0" shrinkToFit="0" vertical="bottom" wrapText="0"/>
    </xf>
    <xf borderId="5" fillId="0" fontId="26" numFmtId="0" xfId="0" applyAlignment="1" applyBorder="1" applyFont="1">
      <alignment horizontal="left" readingOrder="0" vertical="bottom"/>
    </xf>
    <xf borderId="3" fillId="6" fontId="3" numFmtId="0" xfId="0" applyAlignment="1" applyBorder="1" applyFont="1">
      <alignment horizontal="center" readingOrder="0"/>
    </xf>
    <xf borderId="3" fillId="0" fontId="25" numFmtId="0" xfId="0" applyAlignment="1" applyBorder="1" applyFont="1">
      <alignment horizontal="center" vertical="center"/>
    </xf>
    <xf borderId="5" fillId="6" fontId="26" numFmtId="0" xfId="0" applyAlignment="1" applyBorder="1" applyFont="1">
      <alignment horizontal="left" readingOrder="0" vertical="bottom"/>
    </xf>
    <xf borderId="3" fillId="0" fontId="25" numFmtId="0" xfId="0" applyAlignment="1" applyBorder="1" applyFont="1">
      <alignment horizontal="center" shrinkToFit="1" vertical="center" wrapText="0"/>
    </xf>
    <xf borderId="5" fillId="3" fontId="30" numFmtId="0" xfId="0" applyAlignment="1" applyBorder="1" applyFont="1">
      <alignment horizontal="center" readingOrder="0" shrinkToFit="0" vertical="bottom" wrapText="0"/>
    </xf>
    <xf borderId="5" fillId="6" fontId="26" numFmtId="0" xfId="0" applyAlignment="1" applyBorder="1" applyFont="1">
      <alignment readingOrder="0" shrinkToFit="0" wrapText="0"/>
    </xf>
    <xf borderId="5" fillId="6" fontId="26" numFmtId="0" xfId="0" applyAlignment="1" applyBorder="1" applyFont="1">
      <alignment readingOrder="0" shrinkToFit="0" vertical="bottom" wrapText="0"/>
    </xf>
    <xf borderId="3" fillId="6" fontId="27" numFmtId="0" xfId="0" applyAlignment="1" applyBorder="1" applyFont="1">
      <alignment horizontal="center" readingOrder="0" shrinkToFit="1" vertical="center" wrapText="0"/>
    </xf>
    <xf borderId="3" fillId="6" fontId="27" numFmtId="0" xfId="0" applyAlignment="1" applyBorder="1" applyFont="1">
      <alignment horizontal="center" shrinkToFit="1" vertical="center" wrapText="0"/>
    </xf>
    <xf borderId="3" fillId="6" fontId="27" numFmtId="0" xfId="0" applyAlignment="1" applyBorder="1" applyFont="1">
      <alignment horizontal="center" readingOrder="0" vertical="center"/>
    </xf>
    <xf borderId="3" fillId="6" fontId="27" numFmtId="0" xfId="0" applyAlignment="1" applyBorder="1" applyFont="1">
      <alignment horizontal="center" vertical="center"/>
    </xf>
    <xf borderId="3" fillId="6" fontId="25" numFmtId="0" xfId="0" applyAlignment="1" applyBorder="1" applyFont="1">
      <alignment horizontal="center" shrinkToFit="1" vertical="center" wrapText="0"/>
    </xf>
    <xf borderId="3" fillId="6" fontId="25" numFmtId="0" xfId="0" applyAlignment="1" applyBorder="1" applyFont="1">
      <alignment horizontal="center" readingOrder="0" shrinkToFit="1" vertical="center" wrapText="0"/>
    </xf>
    <xf borderId="0" fillId="6" fontId="20" numFmtId="49" xfId="0" applyAlignment="1" applyFont="1" applyNumberFormat="1">
      <alignment vertical="center"/>
    </xf>
    <xf borderId="0" fillId="6" fontId="11" numFmtId="0" xfId="0" applyAlignment="1" applyFont="1">
      <alignment readingOrder="0" vertical="center"/>
    </xf>
    <xf borderId="0" fillId="6" fontId="28" numFmtId="0" xfId="0" applyAlignment="1" applyFont="1">
      <alignment horizontal="center" readingOrder="0" shrinkToFit="0" vertical="center" wrapText="0"/>
    </xf>
    <xf borderId="0" fillId="6" fontId="28" numFmtId="0" xfId="0" applyAlignment="1" applyFont="1">
      <alignment horizontal="left" readingOrder="0" shrinkToFit="0" vertical="center" wrapText="0"/>
    </xf>
    <xf borderId="0" fillId="6" fontId="29" numFmtId="0" xfId="0" applyAlignment="1" applyFont="1">
      <alignment horizontal="center" readingOrder="0" shrinkToFit="0" vertical="center" wrapText="0"/>
    </xf>
    <xf borderId="0" fillId="6" fontId="20" numFmtId="0" xfId="0" applyAlignment="1" applyFont="1">
      <alignment vertical="center"/>
    </xf>
    <xf borderId="23" fillId="3" fontId="26" numFmtId="0" xfId="0" applyAlignment="1" applyBorder="1" applyFont="1">
      <alignment horizontal="center" readingOrder="0" vertical="bottom"/>
    </xf>
    <xf borderId="23" fillId="6" fontId="26" numFmtId="0" xfId="0" applyAlignment="1" applyBorder="1" applyFont="1">
      <alignment readingOrder="0" shrinkToFit="0" vertical="bottom" wrapText="0"/>
    </xf>
    <xf borderId="5" fillId="0" fontId="26" numFmtId="0" xfId="0" applyAlignment="1" applyBorder="1" applyFont="1">
      <alignment readingOrder="0" shrinkToFit="0" vertical="bottom" wrapText="0"/>
    </xf>
    <xf borderId="0" fillId="0" fontId="25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vertical="center"/>
    </xf>
    <xf borderId="5" fillId="3" fontId="30" numFmtId="0" xfId="0" applyAlignment="1" applyBorder="1" applyFont="1">
      <alignment horizontal="center" readingOrder="0" vertical="bottom"/>
    </xf>
    <xf borderId="5" fillId="0" fontId="30" numFmtId="0" xfId="0" applyAlignment="1" applyBorder="1" applyFont="1">
      <alignment horizontal="left" readingOrder="0" shrinkToFit="0" vertical="bottom" wrapText="0"/>
    </xf>
    <xf borderId="5" fillId="3" fontId="26" numFmtId="0" xfId="0" applyAlignment="1" applyBorder="1" applyFont="1">
      <alignment horizontal="center" readingOrder="0" vertical="bottom"/>
    </xf>
    <xf borderId="5" fillId="6" fontId="26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/>
    </xf>
    <xf borderId="3" fillId="3" fontId="30" numFmtId="0" xfId="0" applyAlignment="1" applyBorder="1" applyFont="1">
      <alignment horizontal="center" readingOrder="0"/>
    </xf>
    <xf borderId="2" fillId="3" fontId="3" numFmtId="0" xfId="0" applyBorder="1" applyFont="1"/>
    <xf borderId="2" fillId="0" fontId="26" numFmtId="0" xfId="0" applyAlignment="1" applyBorder="1" applyFont="1">
      <alignment readingOrder="0"/>
    </xf>
    <xf borderId="3" fillId="3" fontId="25" numFmtId="0" xfId="0" applyAlignment="1" applyBorder="1" applyFont="1">
      <alignment horizontal="center" readingOrder="0" shrinkToFit="0" vertical="center" wrapText="0"/>
    </xf>
    <xf borderId="3" fillId="3" fontId="25" numFmtId="49" xfId="0" applyAlignment="1" applyBorder="1" applyFont="1" applyNumberFormat="1">
      <alignment horizontal="center" vertical="center"/>
    </xf>
    <xf borderId="3" fillId="0" fontId="27" numFmtId="0" xfId="0" applyAlignment="1" applyBorder="1" applyFont="1">
      <alignment horizontal="left" readingOrder="0" shrinkToFit="0" vertical="center" wrapText="0"/>
    </xf>
    <xf borderId="0" fillId="3" fontId="5" numFmtId="0" xfId="0" applyAlignment="1" applyFont="1">
      <alignment horizontal="center" vertical="center"/>
    </xf>
    <xf borderId="0" fillId="3" fontId="11" numFmtId="49" xfId="0" applyAlignment="1" applyFont="1" applyNumberFormat="1">
      <alignment vertical="center"/>
    </xf>
    <xf borderId="0" fillId="3" fontId="11" numFmtId="0" xfId="0" applyAlignment="1" applyFont="1">
      <alignment vertical="center"/>
    </xf>
    <xf borderId="0" fillId="3" fontId="31" numFmtId="0" xfId="0" applyAlignment="1" applyFont="1">
      <alignment horizontal="center" shrinkToFit="1" vertical="center" wrapText="0"/>
    </xf>
    <xf borderId="0" fillId="3" fontId="11" numFmtId="0" xfId="0" applyAlignment="1" applyFont="1">
      <alignment horizontal="center" shrinkToFit="1" vertical="center" wrapText="0"/>
    </xf>
    <xf borderId="0" fillId="3" fontId="20" numFmtId="49" xfId="0" applyAlignment="1" applyFont="1" applyNumberFormat="1">
      <alignment vertical="center"/>
    </xf>
    <xf borderId="0" fillId="3" fontId="20" numFmtId="0" xfId="0" applyAlignment="1" applyFont="1">
      <alignment vertical="center"/>
    </xf>
    <xf borderId="0" fillId="0" fontId="20" numFmtId="0" xfId="0" applyAlignment="1" applyFont="1">
      <alignment readingOrder="0" vertical="center"/>
    </xf>
    <xf borderId="0" fillId="0" fontId="32" numFmtId="0" xfId="0" applyAlignment="1" applyFont="1">
      <alignment horizontal="left" vertical="center"/>
    </xf>
    <xf borderId="24" fillId="6" fontId="33" numFmtId="49" xfId="0" applyAlignment="1" applyBorder="1" applyFont="1" applyNumberFormat="1">
      <alignment horizontal="left" vertical="center"/>
    </xf>
    <xf borderId="0" fillId="0" fontId="25" numFmtId="49" xfId="0" applyAlignment="1" applyFont="1" applyNumberFormat="1">
      <alignment horizontal="left" vertical="center"/>
    </xf>
    <xf borderId="0" fillId="0" fontId="34" numFmtId="0" xfId="0" applyAlignment="1" applyFont="1">
      <alignment horizontal="left" shrinkToFit="1" vertical="center" wrapText="0"/>
    </xf>
    <xf borderId="0" fillId="0" fontId="34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21" numFmtId="0" xfId="0" applyAlignment="1" applyFont="1">
      <alignment horizontal="right" vertical="center"/>
    </xf>
    <xf borderId="25" fillId="6" fontId="36" numFmtId="49" xfId="0" applyAlignment="1" applyBorder="1" applyFont="1" applyNumberFormat="1">
      <alignment horizontal="left" vertical="center"/>
    </xf>
    <xf borderId="0" fillId="0" fontId="21" numFmtId="49" xfId="0" applyAlignment="1" applyFont="1" applyNumberFormat="1">
      <alignment vertical="center"/>
    </xf>
    <xf borderId="0" fillId="0" fontId="21" numFmtId="0" xfId="0" applyAlignment="1" applyFont="1">
      <alignment horizontal="left" shrinkToFit="1" vertical="center" wrapText="0"/>
    </xf>
    <xf borderId="0" fillId="0" fontId="21" numFmtId="0" xfId="0" applyAlignment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21" numFmtId="0" xfId="0" applyFont="1"/>
    <xf borderId="0" fillId="0" fontId="36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21" numFmtId="0" xfId="0" applyAlignment="1" applyFont="1">
      <alignment horizontal="right"/>
    </xf>
    <xf borderId="0" fillId="0" fontId="37" numFmtId="0" xfId="0" applyAlignment="1" applyFont="1">
      <alignment horizontal="center" readingOrder="0" vertical="center"/>
    </xf>
    <xf borderId="0" fillId="0" fontId="10" numFmtId="0" xfId="0" applyFont="1"/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horizontal="center" vertical="center"/>
    </xf>
    <xf borderId="0" fillId="0" fontId="9" numFmtId="0" xfId="0" applyAlignment="1" applyFont="1">
      <alignment readingOrder="0" vertical="center"/>
    </xf>
    <xf borderId="17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1" vertical="center" wrapText="0"/>
    </xf>
    <xf borderId="17" fillId="0" fontId="16" numFmtId="0" xfId="0" applyAlignment="1" applyBorder="1" applyFont="1">
      <alignment horizontal="center" shrinkToFit="1" vertical="center" wrapText="0"/>
    </xf>
    <xf borderId="18" fillId="0" fontId="16" numFmtId="0" xfId="0" applyAlignment="1" applyBorder="1" applyFont="1">
      <alignment horizontal="center" shrinkToFit="1" vertical="center" wrapText="0"/>
    </xf>
    <xf borderId="3" fillId="2" fontId="21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1" vertical="center" wrapText="0"/>
    </xf>
    <xf borderId="3" fillId="0" fontId="21" numFmtId="0" xfId="0" applyAlignment="1" applyBorder="1" applyFont="1">
      <alignment horizontal="center" shrinkToFit="1" vertical="center" wrapText="0"/>
    </xf>
    <xf borderId="3" fillId="0" fontId="31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3" fillId="0" fontId="11" numFmtId="2" xfId="0" applyAlignment="1" applyBorder="1" applyFont="1" applyNumberFormat="1">
      <alignment horizontal="center" vertical="center"/>
    </xf>
    <xf borderId="3" fillId="0" fontId="16" numFmtId="0" xfId="0" applyAlignment="1" applyBorder="1" applyFont="1">
      <alignment horizontal="center" vertical="center"/>
    </xf>
    <xf borderId="3" fillId="0" fontId="16" numFmtId="2" xfId="0" applyAlignment="1" applyBorder="1" applyFont="1" applyNumberForma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shrinkToFit="0" vertical="center" wrapText="1"/>
    </xf>
    <xf borderId="6" fillId="0" fontId="12" numFmtId="0" xfId="0" applyAlignment="1" applyBorder="1" applyFont="1">
      <alignment horizontal="center"/>
    </xf>
    <xf borderId="10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0" fillId="0" fontId="17" numFmtId="0" xfId="0" applyAlignment="1" applyFont="1">
      <alignment horizontal="left" shrinkToFit="1" vertical="center" wrapText="0"/>
    </xf>
    <xf borderId="14" fillId="0" fontId="9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shrinkToFit="1" vertical="center" wrapText="0"/>
    </xf>
    <xf borderId="26" fillId="0" fontId="19" numFmtId="0" xfId="0" applyAlignment="1" applyBorder="1" applyFont="1">
      <alignment horizontal="center" shrinkToFit="0" vertical="center" wrapText="1"/>
    </xf>
    <xf borderId="8" fillId="3" fontId="19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8" fillId="0" fontId="19" numFmtId="0" xfId="0" applyAlignment="1" applyBorder="1" applyFont="1">
      <alignment horizontal="center" shrinkToFit="1" vertical="center" wrapText="0"/>
    </xf>
    <xf borderId="29" fillId="0" fontId="19" numFmtId="0" xfId="0" applyAlignment="1" applyBorder="1" applyFont="1">
      <alignment horizontal="center" readingOrder="0" shrinkToFit="1" vertical="center" wrapText="0"/>
    </xf>
    <xf borderId="30" fillId="0" fontId="2" numFmtId="0" xfId="0" applyBorder="1" applyFont="1"/>
    <xf borderId="31" fillId="0" fontId="2" numFmtId="0" xfId="0" applyBorder="1" applyFont="1"/>
    <xf borderId="29" fillId="0" fontId="19" numFmtId="0" xfId="0" applyAlignment="1" applyBorder="1" applyFont="1">
      <alignment horizontal="center" shrinkToFit="1" vertical="center" wrapText="0"/>
    </xf>
    <xf borderId="32" fillId="0" fontId="2" numFmtId="0" xfId="0" applyBorder="1" applyFont="1"/>
    <xf borderId="33" fillId="0" fontId="2" numFmtId="0" xfId="0" applyBorder="1" applyFont="1"/>
    <xf borderId="34" fillId="4" fontId="19" numFmtId="0" xfId="0" applyAlignment="1" applyBorder="1" applyFont="1">
      <alignment horizontal="center" readingOrder="0" shrinkToFit="0" vertical="center" wrapText="1"/>
    </xf>
    <xf borderId="35" fillId="0" fontId="2" numFmtId="0" xfId="0" applyBorder="1" applyFont="1"/>
    <xf borderId="36" fillId="0" fontId="2" numFmtId="0" xfId="0" applyBorder="1" applyFont="1"/>
    <xf borderId="15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22" numFmtId="0" xfId="0" applyAlignment="1" applyBorder="1" applyFont="1">
      <alignment horizontal="center" shrinkToFit="1" vertical="center" wrapText="0"/>
    </xf>
    <xf borderId="39" fillId="5" fontId="22" numFmtId="0" xfId="0" applyAlignment="1" applyBorder="1" applyFont="1">
      <alignment horizontal="center" shrinkToFit="1" vertical="center" wrapText="0"/>
    </xf>
    <xf borderId="15" fillId="0" fontId="22" numFmtId="0" xfId="0" applyAlignment="1" applyBorder="1" applyFont="1">
      <alignment horizontal="center" shrinkToFit="1" vertical="center" wrapText="0"/>
    </xf>
    <xf borderId="40" fillId="5" fontId="22" numFmtId="0" xfId="0" applyAlignment="1" applyBorder="1" applyFont="1">
      <alignment horizontal="center" shrinkToFit="1" vertical="center" wrapText="0"/>
    </xf>
    <xf borderId="40" fillId="6" fontId="22" numFmtId="0" xfId="0" applyAlignment="1" applyBorder="1" applyFont="1">
      <alignment horizontal="center" shrinkToFit="1" vertical="center" wrapText="0"/>
    </xf>
    <xf borderId="41" fillId="0" fontId="22" numFmtId="0" xfId="0" applyAlignment="1" applyBorder="1" applyFont="1">
      <alignment horizontal="center" shrinkToFit="1" vertical="center" wrapText="0"/>
    </xf>
    <xf borderId="5" fillId="0" fontId="25" numFmtId="0" xfId="0" applyAlignment="1" applyBorder="1" applyFont="1">
      <alignment horizontal="center" vertical="center"/>
    </xf>
    <xf borderId="4" fillId="3" fontId="25" numFmtId="0" xfId="0" applyAlignment="1" applyBorder="1" applyFont="1">
      <alignment horizontal="center" vertical="center"/>
    </xf>
    <xf borderId="5" fillId="6" fontId="25" numFmtId="0" xfId="0" applyAlignment="1" applyBorder="1" applyFont="1">
      <alignment shrinkToFit="1" vertical="center" wrapText="0"/>
    </xf>
    <xf borderId="5" fillId="0" fontId="27" numFmtId="0" xfId="0" applyAlignment="1" applyBorder="1" applyFont="1">
      <alignment horizontal="center" readingOrder="0" vertical="center"/>
    </xf>
    <xf borderId="17" fillId="0" fontId="2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7" fillId="3" fontId="11" numFmtId="49" xfId="0" applyAlignment="1" applyBorder="1" applyFont="1" applyNumberFormat="1">
      <alignment horizontal="center" vertical="center"/>
    </xf>
    <xf borderId="7" fillId="3" fontId="11" numFmtId="0" xfId="0" applyAlignment="1" applyBorder="1" applyFont="1">
      <alignment shrinkToFit="1" vertical="center" wrapText="0"/>
    </xf>
    <xf borderId="7" fillId="3" fontId="31" numFmtId="0" xfId="0" applyAlignment="1" applyBorder="1" applyFont="1">
      <alignment horizontal="center" shrinkToFit="1" vertical="center" wrapText="0"/>
    </xf>
    <xf borderId="7" fillId="3" fontId="11" numFmtId="0" xfId="0" applyAlignment="1" applyBorder="1" applyFont="1">
      <alignment horizontal="center" shrinkToFit="1" vertical="center" wrapText="0"/>
    </xf>
    <xf borderId="9" fillId="3" fontId="11" numFmtId="0" xfId="0" applyAlignment="1" applyBorder="1" applyFont="1">
      <alignment horizontal="center" shrinkToFit="1" vertical="center" wrapText="0"/>
    </xf>
    <xf borderId="13" fillId="3" fontId="5" numFmtId="0" xfId="0" applyAlignment="1" applyBorder="1" applyFont="1">
      <alignment horizontal="center" vertical="center"/>
    </xf>
    <xf borderId="14" fillId="3" fontId="11" numFmtId="0" xfId="0" applyAlignment="1" applyBorder="1" applyFont="1">
      <alignment horizontal="center" vertical="center"/>
    </xf>
    <xf borderId="14" fillId="3" fontId="11" numFmtId="0" xfId="0" applyAlignment="1" applyBorder="1" applyFont="1">
      <alignment shrinkToFit="1" vertical="center" wrapText="0"/>
    </xf>
    <xf borderId="14" fillId="3" fontId="31" numFmtId="0" xfId="0" applyAlignment="1" applyBorder="1" applyFont="1">
      <alignment horizontal="center" shrinkToFit="1" vertical="center" wrapText="0"/>
    </xf>
    <xf borderId="14" fillId="3" fontId="11" numFmtId="0" xfId="0" applyAlignment="1" applyBorder="1" applyFont="1">
      <alignment horizontal="center" shrinkToFit="1" vertical="center" wrapText="0"/>
    </xf>
    <xf borderId="16" fillId="3" fontId="11" numFmtId="0" xfId="0" applyAlignment="1" applyBorder="1" applyFont="1">
      <alignment horizontal="center" shrinkToFit="1" vertical="center" wrapText="0"/>
    </xf>
    <xf borderId="0" fillId="0" fontId="37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17" numFmtId="0" xfId="0" applyAlignment="1" applyFont="1">
      <alignment horizontal="right" vertical="center"/>
    </xf>
    <xf borderId="17" fillId="0" fontId="19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vertical="center"/>
    </xf>
    <xf borderId="3" fillId="6" fontId="11" numFmtId="0" xfId="0" applyAlignment="1" applyBorder="1" applyFont="1">
      <alignment shrinkToFit="1" vertical="center" wrapText="0"/>
    </xf>
    <xf borderId="3" fillId="6" fontId="31" numFmtId="0" xfId="0" applyAlignment="1" applyBorder="1" applyFont="1">
      <alignment horizontal="left" readingOrder="0" shrinkToFit="0" wrapText="0"/>
    </xf>
    <xf borderId="5" fillId="6" fontId="31" numFmtId="0" xfId="0" applyAlignment="1" applyBorder="1" applyFont="1">
      <alignment horizontal="left" readingOrder="0" shrinkToFit="0" wrapText="0"/>
    </xf>
    <xf borderId="3" fillId="0" fontId="31" numFmtId="0" xfId="0" applyAlignment="1" applyBorder="1" applyFont="1">
      <alignment horizontal="left" shrinkToFit="1" vertical="center" wrapText="0"/>
    </xf>
    <xf borderId="3" fillId="0" fontId="11" numFmtId="0" xfId="0" applyAlignment="1" applyBorder="1" applyFont="1">
      <alignment shrinkToFit="1" vertical="center" wrapText="0"/>
    </xf>
    <xf borderId="5" fillId="0" fontId="31" numFmtId="0" xfId="0" applyAlignment="1" applyBorder="1" applyFont="1">
      <alignment horizontal="left" readingOrder="0" shrinkToFit="0" wrapText="0"/>
    </xf>
    <xf borderId="3" fillId="0" fontId="2" numFmtId="0" xfId="0" applyAlignment="1" applyBorder="1" applyFont="1">
      <alignment horizontal="left" readingOrder="0"/>
    </xf>
    <xf borderId="3" fillId="6" fontId="31" numFmtId="0" xfId="0" applyAlignment="1" applyBorder="1" applyFont="1">
      <alignment horizontal="left" shrinkToFit="0" wrapText="0"/>
    </xf>
    <xf borderId="5" fillId="6" fontId="31" numFmtId="0" xfId="0" applyAlignment="1" applyBorder="1" applyFont="1">
      <alignment horizontal="left" shrinkToFit="0" wrapText="0"/>
    </xf>
    <xf borderId="5" fillId="0" fontId="31" numFmtId="0" xfId="0" applyAlignment="1" applyBorder="1" applyFont="1">
      <alignment horizontal="left" shrinkToFit="0" wrapText="0"/>
    </xf>
    <xf borderId="23" fillId="0" fontId="28" numFmtId="0" xfId="0" applyAlignment="1" applyBorder="1" applyFont="1">
      <alignment horizontal="left" readingOrder="0" shrinkToFit="0" vertical="center" wrapText="0"/>
    </xf>
    <xf borderId="3" fillId="0" fontId="31" numFmtId="0" xfId="0" applyAlignment="1" applyBorder="1" applyFont="1">
      <alignment horizontal="left" readingOrder="0" shrinkToFit="1" vertical="center" wrapText="0"/>
    </xf>
    <xf borderId="3" fillId="2" fontId="21" numFmtId="0" xfId="0" applyAlignment="1" applyBorder="1" applyFont="1">
      <alignment horizontal="center" shrinkToFit="1" vertical="center" wrapText="0"/>
    </xf>
    <xf borderId="3" fillId="0" fontId="21" numFmtId="0" xfId="0" applyAlignment="1" applyBorder="1" applyFont="1">
      <alignment horizontal="center" readingOrder="0" shrinkToFit="1" vertical="center" wrapText="0"/>
    </xf>
    <xf borderId="26" fillId="0" fontId="16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28" fillId="0" fontId="16" numFmtId="0" xfId="0" applyAlignment="1" applyBorder="1" applyFont="1">
      <alignment horizontal="center" shrinkToFit="1" vertical="center" wrapText="0"/>
    </xf>
    <xf borderId="8" fillId="0" fontId="16" numFmtId="0" xfId="0" applyAlignment="1" applyBorder="1" applyFont="1">
      <alignment horizontal="center" shrinkToFit="1" vertical="center" wrapText="0"/>
    </xf>
    <xf borderId="42" fillId="0" fontId="21" numFmtId="0" xfId="0" applyAlignment="1" applyBorder="1" applyFont="1">
      <alignment horizontal="center" shrinkToFit="1" textRotation="90" vertical="center" wrapText="0"/>
    </xf>
    <xf borderId="39" fillId="0" fontId="21" numFmtId="0" xfId="0" applyAlignment="1" applyBorder="1" applyFont="1">
      <alignment horizontal="center" shrinkToFit="1" textRotation="90" vertical="center" wrapText="0"/>
    </xf>
    <xf borderId="43" fillId="0" fontId="21" numFmtId="0" xfId="0" applyAlignment="1" applyBorder="1" applyFont="1">
      <alignment horizontal="center" shrinkToFit="1" textRotation="90" vertical="center" wrapText="0"/>
    </xf>
    <xf borderId="44" fillId="0" fontId="5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 vertical="center"/>
    </xf>
    <xf borderId="45" fillId="0" fontId="31" numFmtId="0" xfId="0" applyAlignment="1" applyBorder="1" applyFont="1">
      <alignment horizontal="center" vertical="center"/>
    </xf>
    <xf borderId="46" fillId="0" fontId="5" numFmtId="0" xfId="0" applyAlignment="1" applyBorder="1" applyFont="1">
      <alignment horizontal="center" vertical="center"/>
    </xf>
    <xf borderId="0" fillId="0" fontId="20" numFmtId="1" xfId="0" applyAlignment="1" applyFont="1" applyNumberFormat="1">
      <alignment vertical="center"/>
    </xf>
    <xf borderId="47" fillId="0" fontId="5" numFmtId="0" xfId="0" applyAlignment="1" applyBorder="1" applyFont="1">
      <alignment horizontal="center" vertical="center"/>
    </xf>
    <xf borderId="42" fillId="6" fontId="11" numFmtId="0" xfId="0" applyAlignment="1" applyBorder="1" applyFont="1">
      <alignment horizontal="center" vertical="center"/>
    </xf>
    <xf borderId="48" fillId="0" fontId="2" numFmtId="0" xfId="0" applyBorder="1" applyFont="1"/>
    <xf borderId="39" fillId="0" fontId="31" numFmtId="0" xfId="0" applyAlignment="1" applyBorder="1" applyFont="1">
      <alignment horizontal="center" vertical="center"/>
    </xf>
    <xf borderId="42" fillId="0" fontId="31" numFmtId="0" xfId="0" applyAlignment="1" applyBorder="1" applyFont="1">
      <alignment horizontal="center" vertical="center"/>
    </xf>
    <xf borderId="39" fillId="0" fontId="11" numFmtId="0" xfId="0" applyAlignment="1" applyBorder="1" applyFont="1">
      <alignment horizontal="center" vertical="center"/>
    </xf>
    <xf borderId="42" fillId="0" fontId="11" numFmtId="0" xfId="0" applyAlignment="1" applyBorder="1" applyFont="1">
      <alignment horizontal="center" vertical="center"/>
    </xf>
    <xf borderId="43" fillId="0" fontId="11" numFmtId="0" xfId="0" applyAlignment="1" applyBorder="1" applyFont="1">
      <alignment horizontal="center" vertical="center"/>
    </xf>
    <xf borderId="7" fillId="0" fontId="40" numFmtId="0" xfId="0" applyAlignment="1" applyBorder="1" applyFont="1">
      <alignment horizontal="left" vertical="center"/>
    </xf>
    <xf borderId="49" fillId="6" fontId="41" numFmtId="49" xfId="0" applyAlignment="1" applyBorder="1" applyFont="1" applyNumberFormat="1">
      <alignment horizontal="left" vertical="center"/>
    </xf>
    <xf borderId="7" fillId="0" fontId="25" numFmtId="49" xfId="0" applyAlignment="1" applyBorder="1" applyFont="1" applyNumberFormat="1">
      <alignment horizontal="left" vertical="center"/>
    </xf>
    <xf borderId="7" fillId="0" fontId="34" numFmtId="0" xfId="0" applyAlignment="1" applyBorder="1" applyFont="1">
      <alignment horizontal="left" shrinkToFit="1" vertical="center" wrapText="0"/>
    </xf>
    <xf borderId="7" fillId="0" fontId="34" numFmtId="0" xfId="0" applyAlignment="1" applyBorder="1" applyFont="1">
      <alignment horizontal="center" vertical="center"/>
    </xf>
    <xf borderId="7" fillId="0" fontId="25" numFmtId="0" xfId="0" applyAlignment="1" applyBorder="1" applyFont="1">
      <alignment horizontal="center" vertical="center"/>
    </xf>
    <xf borderId="7" fillId="0" fontId="35" numFmtId="0" xfId="0" applyAlignment="1" applyBorder="1" applyFont="1">
      <alignment horizontal="center" vertical="center"/>
    </xf>
    <xf borderId="0" fillId="0" fontId="42" numFmtId="0" xfId="0" applyAlignment="1" applyFont="1">
      <alignment horizontal="center" vertical="center"/>
    </xf>
    <xf borderId="29" fillId="0" fontId="16" numFmtId="0" xfId="0" applyAlignment="1" applyBorder="1" applyFont="1">
      <alignment horizontal="center" shrinkToFit="1" vertical="center" wrapText="0"/>
    </xf>
    <xf borderId="50" fillId="0" fontId="16" numFmtId="0" xfId="0" applyAlignment="1" applyBorder="1" applyFont="1">
      <alignment horizontal="center" shrinkToFit="1" vertical="center" wrapText="0"/>
    </xf>
    <xf borderId="51" fillId="0" fontId="2" numFmtId="0" xfId="0" applyBorder="1" applyFont="1"/>
    <xf borderId="41" fillId="0" fontId="2" numFmtId="0" xfId="0" applyBorder="1" applyFont="1"/>
    <xf borderId="26" fillId="0" fontId="5" numFmtId="0" xfId="0" applyAlignment="1" applyBorder="1" applyFont="1">
      <alignment horizontal="center" vertical="center"/>
    </xf>
    <xf borderId="45" fillId="0" fontId="11" numFmtId="2" xfId="0" applyAlignment="1" applyBorder="1" applyFont="1" applyNumberFormat="1">
      <alignment horizontal="center" vertical="center"/>
    </xf>
    <xf borderId="52" fillId="0" fontId="11" numFmtId="0" xfId="0" applyAlignment="1" applyBorder="1" applyFont="1">
      <alignment horizontal="center" vertical="center"/>
    </xf>
    <xf borderId="53" fillId="0" fontId="1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24" fillId="6" fontId="11" numFmtId="0" xfId="0" applyAlignment="1" applyBorder="1" applyFont="1">
      <alignment horizontal="center" vertical="center"/>
    </xf>
    <xf borderId="0" fillId="0" fontId="11" numFmtId="49" xfId="0" applyAlignment="1" applyFont="1" applyNumberFormat="1">
      <alignment horizontal="center" vertical="center"/>
    </xf>
    <xf borderId="25" fillId="6" fontId="11" numFmtId="0" xfId="0" applyAlignment="1" applyBorder="1" applyFont="1">
      <alignment shrinkToFit="1" vertical="center" wrapText="0"/>
    </xf>
    <xf borderId="0" fillId="0" fontId="31" numFmtId="1" xfId="0" applyAlignment="1" applyFont="1" applyNumberFormat="1">
      <alignment horizontal="center" vertical="center"/>
    </xf>
    <xf borderId="0" fillId="0" fontId="11" numFmtId="1" xfId="0" applyAlignment="1" applyFont="1" applyNumberFormat="1">
      <alignment horizontal="center" vertical="center"/>
    </xf>
    <xf borderId="0" fillId="0" fontId="11" numFmtId="2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3" fillId="0" fontId="21" numFmtId="0" xfId="0" applyAlignment="1" applyBorder="1" applyFont="1">
      <alignment horizontal="center" shrinkToFit="1" textRotation="90" vertical="center" wrapText="0"/>
    </xf>
    <xf borderId="3" fillId="0" fontId="31" numFmtId="2" xfId="0" applyAlignment="1" applyBorder="1" applyFont="1" applyNumberFormat="1">
      <alignment horizontal="center" vertical="center"/>
    </xf>
    <xf borderId="3" fillId="0" fontId="16" numFmtId="2" xfId="0" applyAlignment="1" applyBorder="1" applyFont="1" applyNumberFormat="1">
      <alignment horizontal="center" vertical="center"/>
    </xf>
    <xf borderId="50" fillId="0" fontId="13" numFmtId="0" xfId="0" applyAlignment="1" applyBorder="1" applyFont="1">
      <alignment horizontal="center" vertical="center"/>
    </xf>
    <xf borderId="51" fillId="0" fontId="13" numFmtId="0" xfId="0" applyAlignment="1" applyBorder="1" applyFont="1">
      <alignment horizontal="center" vertical="center"/>
    </xf>
    <xf borderId="41" fillId="0" fontId="9" numFmtId="0" xfId="0" applyAlignment="1" applyBorder="1" applyFont="1">
      <alignment horizontal="center" vertical="center"/>
    </xf>
    <xf borderId="29" fillId="0" fontId="43" numFmtId="0" xfId="0" applyAlignment="1" applyBorder="1" applyFont="1">
      <alignment horizontal="center" readingOrder="0" shrinkToFit="1" vertical="center" wrapText="0"/>
    </xf>
    <xf borderId="15" fillId="0" fontId="43" numFmtId="0" xfId="0" applyAlignment="1" applyBorder="1" applyFont="1">
      <alignment horizontal="center" shrinkToFit="1" vertical="center" wrapText="0"/>
    </xf>
    <xf borderId="15" fillId="0" fontId="43" numFmtId="0" xfId="0" applyAlignment="1" applyBorder="1" applyFont="1">
      <alignment horizontal="center" readingOrder="0" shrinkToFit="1" vertical="center" wrapText="0"/>
    </xf>
    <xf borderId="15" fillId="0" fontId="43" numFmtId="0" xfId="0" applyAlignment="1" applyBorder="1" applyFont="1">
      <alignment horizontal="center" readingOrder="0" shrinkToFit="0" vertical="center" wrapText="1"/>
    </xf>
    <xf borderId="15" fillId="0" fontId="44" numFmtId="0" xfId="0" applyAlignment="1" applyBorder="1" applyFont="1">
      <alignment horizontal="center" shrinkToFit="1" vertical="center" wrapText="0"/>
    </xf>
    <xf borderId="40" fillId="7" fontId="44" numFmtId="0" xfId="0" applyAlignment="1" applyBorder="1" applyFill="1" applyFont="1">
      <alignment horizontal="center" shrinkToFit="1" vertical="center" wrapText="0"/>
    </xf>
    <xf borderId="54" fillId="7" fontId="44" numFmtId="0" xfId="0" applyAlignment="1" applyBorder="1" applyFont="1">
      <alignment horizontal="center" shrinkToFit="1" vertical="center" wrapText="0"/>
    </xf>
    <xf borderId="44" fillId="0" fontId="45" numFmtId="0" xfId="0" applyAlignment="1" applyBorder="1" applyFont="1">
      <alignment horizontal="center" vertical="center"/>
    </xf>
    <xf borderId="28" fillId="0" fontId="46" numFmtId="0" xfId="0" applyAlignment="1" applyBorder="1" applyFont="1">
      <alignment horizontal="center" vertical="center"/>
    </xf>
    <xf borderId="55" fillId="7" fontId="46" numFmtId="2" xfId="0" applyAlignment="1" applyBorder="1" applyFont="1" applyNumberFormat="1">
      <alignment horizontal="center" vertical="center"/>
    </xf>
    <xf borderId="45" fillId="7" fontId="46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left" shrinkToFit="0" vertical="center" wrapText="1"/>
    </xf>
    <xf borderId="56" fillId="0" fontId="2" numFmtId="0" xfId="0" applyBorder="1" applyFont="1"/>
    <xf borderId="57" fillId="0" fontId="2" numFmtId="0" xfId="0" applyBorder="1" applyFont="1"/>
    <xf borderId="46" fillId="0" fontId="45" numFmtId="0" xfId="0" applyAlignment="1" applyBorder="1" applyFont="1">
      <alignment horizontal="center" vertical="center"/>
    </xf>
    <xf borderId="3" fillId="0" fontId="46" numFmtId="0" xfId="0" applyAlignment="1" applyBorder="1" applyFont="1">
      <alignment horizontal="center" vertical="center"/>
    </xf>
    <xf borderId="3" fillId="7" fontId="46" numFmtId="2" xfId="0" applyAlignment="1" applyBorder="1" applyFont="1" applyNumberFormat="1">
      <alignment horizontal="center" vertical="center"/>
    </xf>
    <xf borderId="3" fillId="7" fontId="46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vertical="center"/>
    </xf>
    <xf borderId="58" fillId="0" fontId="45" numFmtId="0" xfId="0" applyAlignment="1" applyBorder="1" applyFont="1">
      <alignment horizontal="center" vertical="center"/>
    </xf>
    <xf borderId="18" fillId="6" fontId="11" numFmtId="0" xfId="0" applyAlignment="1" applyBorder="1" applyFont="1">
      <alignment horizontal="center" vertical="center"/>
    </xf>
    <xf borderId="17" fillId="6" fontId="11" numFmtId="0" xfId="0" applyAlignment="1" applyBorder="1" applyFont="1">
      <alignment shrinkToFit="1" vertical="center" wrapText="0"/>
    </xf>
    <xf borderId="17" fillId="0" fontId="31" numFmtId="0" xfId="0" applyAlignment="1" applyBorder="1" applyFont="1">
      <alignment horizontal="center" vertical="center"/>
    </xf>
    <xf borderId="17" fillId="7" fontId="46" numFmtId="2" xfId="0" applyAlignment="1" applyBorder="1" applyFont="1" applyNumberFormat="1">
      <alignment horizontal="center" vertical="center"/>
    </xf>
    <xf borderId="17" fillId="7" fontId="46" numFmtId="0" xfId="0" applyAlignment="1" applyBorder="1" applyFont="1">
      <alignment horizontal="center" vertical="center"/>
    </xf>
    <xf borderId="18" fillId="0" fontId="21" numFmtId="0" xfId="0" applyAlignment="1" applyBorder="1" applyFont="1">
      <alignment horizontal="left" shrinkToFit="0" vertical="center" wrapText="1"/>
    </xf>
    <xf borderId="59" fillId="0" fontId="2" numFmtId="0" xfId="0" applyBorder="1" applyFont="1"/>
    <xf borderId="60" fillId="0" fontId="2" numFmtId="0" xfId="0" applyBorder="1" applyFont="1"/>
    <xf borderId="61" fillId="3" fontId="45" numFmtId="0" xfId="0" applyAlignment="1" applyBorder="1" applyFont="1">
      <alignment horizontal="center" vertical="center"/>
    </xf>
    <xf borderId="62" fillId="3" fontId="11" numFmtId="0" xfId="0" applyAlignment="1" applyBorder="1" applyFont="1">
      <alignment horizontal="center" vertical="center"/>
    </xf>
    <xf borderId="63" fillId="3" fontId="11" numFmtId="49" xfId="0" applyAlignment="1" applyBorder="1" applyFont="1" applyNumberFormat="1">
      <alignment horizontal="center" vertical="center"/>
    </xf>
    <xf borderId="62" fillId="3" fontId="11" numFmtId="0" xfId="0" applyAlignment="1" applyBorder="1" applyFont="1">
      <alignment shrinkToFit="1" vertical="center" wrapText="0"/>
    </xf>
    <xf borderId="63" fillId="3" fontId="31" numFmtId="0" xfId="0" applyAlignment="1" applyBorder="1" applyFont="1">
      <alignment horizontal="center" vertical="center"/>
    </xf>
    <xf borderId="63" fillId="3" fontId="46" numFmtId="0" xfId="0" applyAlignment="1" applyBorder="1" applyFont="1">
      <alignment horizontal="center" vertical="center"/>
    </xf>
    <xf borderId="62" fillId="3" fontId="46" numFmtId="2" xfId="0" applyAlignment="1" applyBorder="1" applyFont="1" applyNumberFormat="1">
      <alignment horizontal="center" vertical="center"/>
    </xf>
    <xf borderId="62" fillId="3" fontId="46" numFmtId="0" xfId="0" applyAlignment="1" applyBorder="1" applyFont="1">
      <alignment horizontal="center" vertical="center"/>
    </xf>
    <xf borderId="63" fillId="3" fontId="21" numFmtId="0" xfId="0" applyAlignment="1" applyBorder="1" applyFont="1">
      <alignment horizontal="left" shrinkToFit="0" vertical="center" wrapText="1"/>
    </xf>
    <xf borderId="64" fillId="3" fontId="21" numFmtId="0" xfId="0" applyAlignment="1" applyBorder="1" applyFont="1">
      <alignment horizontal="left" shrinkToFit="0" vertical="center" wrapText="1"/>
    </xf>
    <xf borderId="0" fillId="0" fontId="36" numFmtId="0" xfId="0" applyAlignment="1" applyFont="1">
      <alignment horizontal="left" vertical="center"/>
    </xf>
    <xf borderId="0" fillId="0" fontId="36" numFmtId="49" xfId="0" applyAlignment="1" applyFont="1" applyNumberFormat="1">
      <alignment horizontal="center" vertical="center"/>
    </xf>
    <xf borderId="0" fillId="0" fontId="36" numFmtId="49" xfId="0" applyAlignment="1" applyFont="1" applyNumberFormat="1">
      <alignment horizontal="center" shrinkToFit="1" vertical="center" wrapText="0"/>
    </xf>
    <xf borderId="0" fillId="0" fontId="36" numFmtId="49" xfId="0" applyAlignment="1" applyFont="1" applyNumberFormat="1">
      <alignment vertical="center"/>
    </xf>
    <xf borderId="0" fillId="0" fontId="36" numFmtId="0" xfId="0" applyAlignment="1" applyFont="1">
      <alignment shrinkToFit="1" vertical="center" wrapText="0"/>
    </xf>
    <xf borderId="0" fillId="0" fontId="39" numFmtId="49" xfId="0" applyAlignment="1" applyFont="1" applyNumberFormat="1">
      <alignment vertical="center"/>
    </xf>
    <xf borderId="0" fillId="0" fontId="39" numFmtId="0" xfId="0" applyAlignment="1" applyFont="1">
      <alignment shrinkToFit="1" vertical="center" wrapText="0"/>
    </xf>
    <xf borderId="0" fillId="0" fontId="47" numFmtId="0" xfId="0" applyAlignment="1" applyFont="1">
      <alignment horizontal="left" vertical="center"/>
    </xf>
    <xf borderId="0" fillId="0" fontId="39" numFmtId="0" xfId="0" applyAlignment="1" applyFont="1">
      <alignment horizontal="left" vertical="center"/>
    </xf>
    <xf borderId="29" fillId="0" fontId="43" numFmtId="0" xfId="0" applyAlignment="1" applyBorder="1" applyFont="1">
      <alignment horizontal="center" shrinkToFit="1" vertical="center" wrapText="0"/>
    </xf>
    <xf borderId="0" fillId="0" fontId="45" numFmtId="0" xfId="0" applyAlignment="1" applyFont="1">
      <alignment horizontal="center" vertical="center"/>
    </xf>
    <xf borderId="0" fillId="0" fontId="31" numFmtId="0" xfId="0" applyAlignment="1" applyFont="1">
      <alignment horizontal="center" vertical="center"/>
    </xf>
    <xf borderId="0" fillId="0" fontId="46" numFmtId="0" xfId="0" applyAlignment="1" applyFont="1">
      <alignment horizontal="center" vertical="center"/>
    </xf>
    <xf borderId="25" fillId="7" fontId="46" numFmtId="2" xfId="0" applyAlignment="1" applyBorder="1" applyFont="1" applyNumberFormat="1">
      <alignment horizontal="center" vertical="center"/>
    </xf>
    <xf borderId="25" fillId="7" fontId="46" numFmtId="0" xfId="0" applyAlignment="1" applyBorder="1" applyFont="1">
      <alignment horizontal="center" vertical="center"/>
    </xf>
    <xf borderId="0" fillId="0" fontId="21" numFmtId="0" xfId="0" applyAlignment="1" applyFont="1">
      <alignment horizontal="left" shrinkToFit="0" vertical="center" wrapText="1"/>
    </xf>
    <xf borderId="0" fillId="0" fontId="16" numFmtId="0" xfId="0" applyAlignment="1" applyFont="1">
      <alignment vertical="center"/>
    </xf>
    <xf borderId="29" fillId="0" fontId="44" numFmtId="0" xfId="0" applyAlignment="1" applyBorder="1" applyFont="1">
      <alignment horizontal="center" readingOrder="0" shrinkToFit="1" vertical="center" wrapText="0"/>
    </xf>
    <xf borderId="15" fillId="7" fontId="44" numFmtId="0" xfId="0" applyAlignment="1" applyBorder="1" applyFont="1">
      <alignment horizontal="center" shrinkToFit="1" vertical="center" wrapText="0"/>
    </xf>
    <xf borderId="45" fillId="0" fontId="46" numFmtId="0" xfId="0" applyAlignment="1" applyBorder="1" applyFont="1">
      <alignment horizontal="center" vertical="center"/>
    </xf>
    <xf borderId="45" fillId="7" fontId="46" numFmtId="2" xfId="0" applyAlignment="1" applyBorder="1" applyFont="1" applyNumberFormat="1">
      <alignment horizontal="center" vertical="center"/>
    </xf>
    <xf borderId="8" fillId="0" fontId="21" numFmtId="0" xfId="0" applyAlignment="1" applyBorder="1" applyFont="1">
      <alignment horizontal="left" shrinkToFit="0" vertical="center" wrapText="1"/>
    </xf>
    <xf borderId="63" fillId="3" fontId="11" numFmtId="0" xfId="0" applyAlignment="1" applyBorder="1" applyFont="1">
      <alignment horizontal="center" vertical="center"/>
    </xf>
    <xf borderId="63" fillId="3" fontId="11" numFmtId="0" xfId="0" applyAlignment="1" applyBorder="1" applyFont="1">
      <alignment shrinkToFit="1" vertical="center" wrapText="0"/>
    </xf>
    <xf borderId="63" fillId="3" fontId="46" numFmtId="2" xfId="0" applyAlignment="1" applyBorder="1" applyFont="1" applyNumberFormat="1">
      <alignment horizontal="center" vertical="center"/>
    </xf>
    <xf borderId="63" fillId="0" fontId="2" numFmtId="0" xfId="0" applyBorder="1" applyFont="1"/>
    <xf borderId="64" fillId="0" fontId="2" numFmtId="0" xfId="0" applyBorder="1" applyFont="1"/>
    <xf borderId="24" fillId="6" fontId="48" numFmtId="49" xfId="0" applyAlignment="1" applyBorder="1" applyFont="1" applyNumberFormat="1">
      <alignment horizontal="left" vertical="center"/>
    </xf>
    <xf borderId="0" fillId="0" fontId="43" numFmtId="49" xfId="0" applyAlignment="1" applyFont="1" applyNumberFormat="1">
      <alignment horizontal="left" vertical="center"/>
    </xf>
    <xf borderId="0" fillId="0" fontId="49" numFmtId="0" xfId="0" applyAlignment="1" applyFont="1">
      <alignment horizontal="left" shrinkToFit="1" vertical="center" wrapText="0"/>
    </xf>
    <xf borderId="0" fillId="0" fontId="49" numFmtId="0" xfId="0" applyAlignment="1" applyFont="1">
      <alignment horizontal="center" vertical="center"/>
    </xf>
    <xf borderId="45" fillId="0" fontId="31" numFmtId="2" xfId="0" applyAlignment="1" applyBorder="1" applyFont="1" applyNumberFormat="1">
      <alignment horizontal="center" vertical="center"/>
    </xf>
    <xf borderId="45" fillId="0" fontId="46" numFmtId="2" xfId="0" applyAlignment="1" applyBorder="1" applyFont="1" applyNumberFormat="1">
      <alignment horizontal="center" vertical="center"/>
    </xf>
    <xf borderId="29" fillId="0" fontId="45" numFmtId="0" xfId="0" applyAlignment="1" applyBorder="1" applyFont="1">
      <alignment horizontal="left" shrinkToFit="0" vertical="center" wrapText="1"/>
    </xf>
    <xf borderId="3" fillId="0" fontId="46" numFmtId="2" xfId="0" applyAlignment="1" applyBorder="1" applyFont="1" applyNumberFormat="1">
      <alignment horizontal="center" vertical="center"/>
    </xf>
    <xf borderId="1" fillId="0" fontId="45" numFmtId="0" xfId="0" applyAlignment="1" applyBorder="1" applyFont="1">
      <alignment horizontal="left" shrinkToFit="0" vertical="center" wrapText="1"/>
    </xf>
    <xf borderId="25" fillId="6" fontId="11" numFmtId="0" xfId="0" applyAlignment="1" applyBorder="1" applyFont="1">
      <alignment horizontal="center" vertical="center"/>
    </xf>
    <xf borderId="0" fillId="0" fontId="31" numFmtId="2" xfId="0" applyAlignment="1" applyFont="1" applyNumberFormat="1">
      <alignment horizontal="center" vertical="center"/>
    </xf>
    <xf borderId="0" fillId="0" fontId="46" numFmtId="2" xfId="0" applyAlignment="1" applyFont="1" applyNumberFormat="1">
      <alignment horizontal="center" vertical="center"/>
    </xf>
    <xf borderId="0" fillId="0" fontId="45" numFmtId="0" xfId="0" applyAlignment="1" applyFont="1">
      <alignment horizontal="left" shrinkToFit="0" vertical="center" wrapText="1"/>
    </xf>
  </cellXfs>
  <cellStyles count="1">
    <cellStyle xfId="0" name="Normal" builtinId="0"/>
  </cellStyles>
  <dxfs count="3">
    <dxf>
      <font>
        <b/>
      </font>
      <fill>
        <patternFill patternType="solid">
          <fgColor rgb="FFF4C7C3"/>
          <bgColor rgb="FFF4C7C3"/>
        </patternFill>
      </fill>
      <border/>
    </dxf>
    <dxf>
      <font>
        <b/>
        <color rgb="FFFFFF00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7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92.88"/>
    <col customWidth="1" min="3" max="26" width="7.63"/>
  </cols>
  <sheetData>
    <row r="1" ht="12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4" t="s">
        <v>1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6">
        <v>1.0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6">
        <v>2.0</v>
      </c>
      <c r="B5" s="8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6">
        <v>3.0</v>
      </c>
      <c r="B6" s="8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6">
        <v>4.0</v>
      </c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6">
        <v>5.0</v>
      </c>
      <c r="B8" s="1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6">
        <v>6.0</v>
      </c>
      <c r="B9" s="10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6">
        <v>7.0</v>
      </c>
      <c r="B10" s="1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6">
        <v>8.0</v>
      </c>
      <c r="B11" s="1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6">
        <v>9.0</v>
      </c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6">
        <v>10.0</v>
      </c>
      <c r="B13" s="1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6">
        <v>11.0</v>
      </c>
      <c r="B14" s="1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6">
        <v>12.0</v>
      </c>
      <c r="B15" s="1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6">
        <v>13.0</v>
      </c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6">
        <v>14.0</v>
      </c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hidden="1" customHeight="1">
      <c r="A19" s="1" t="str">
        <f>A1</f>
        <v>ELEMEN</v>
      </c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hidden="1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75" hidden="1" customHeight="1">
      <c r="A21" s="4" t="s">
        <v>1</v>
      </c>
      <c r="B21" s="4" t="str">
        <f t="shared" ref="B21:B35" si="1">B3</f>
        <v>Elemen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hidden="1" customHeight="1">
      <c r="A22" s="6">
        <v>1.0</v>
      </c>
      <c r="B22" s="12" t="str">
        <f t="shared" si="1"/>
        <v>Memahami konsep dasar basis data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hidden="1" customHeight="1">
      <c r="A23" s="6">
        <v>2.0</v>
      </c>
      <c r="B23" s="12" t="str">
        <f t="shared" si="1"/>
        <v>Mendeskripsikan Model Data dan Hubungan Antar Entitas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hidden="1" customHeight="1">
      <c r="A24" s="6">
        <v>3.0</v>
      </c>
      <c r="B24" s="12" t="str">
        <f t="shared" si="1"/>
        <v>Mengimplementasikan Relasi Data 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hidden="1" customHeight="1">
      <c r="A25" s="6">
        <v>4.0</v>
      </c>
      <c r="B25" s="12" t="str">
        <f t="shared" si="1"/>
        <v/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hidden="1" customHeight="1">
      <c r="A26" s="6">
        <v>5.0</v>
      </c>
      <c r="B26" s="12" t="str">
        <f t="shared" si="1"/>
        <v/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hidden="1" customHeight="1">
      <c r="A27" s="6">
        <v>6.0</v>
      </c>
      <c r="B27" s="12" t="str">
        <f t="shared" si="1"/>
        <v/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hidden="1" customHeight="1">
      <c r="A28" s="6">
        <v>7.0</v>
      </c>
      <c r="B28" s="12" t="str">
        <f t="shared" si="1"/>
        <v/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hidden="1" customHeight="1">
      <c r="A29" s="6">
        <v>8.0</v>
      </c>
      <c r="B29" s="12" t="str">
        <f t="shared" si="1"/>
        <v/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hidden="1" customHeight="1">
      <c r="A30" s="6">
        <v>9.0</v>
      </c>
      <c r="B30" s="12" t="str">
        <f t="shared" si="1"/>
        <v/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hidden="1" customHeight="1">
      <c r="A31" s="6">
        <v>10.0</v>
      </c>
      <c r="B31" s="12" t="str">
        <f t="shared" si="1"/>
        <v/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hidden="1" customHeight="1">
      <c r="A32" s="6">
        <v>11.0</v>
      </c>
      <c r="B32" s="12" t="str">
        <f t="shared" si="1"/>
        <v/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hidden="1" customHeight="1">
      <c r="A33" s="6">
        <v>12.0</v>
      </c>
      <c r="B33" s="12" t="str">
        <f t="shared" si="1"/>
        <v/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hidden="1" customHeight="1">
      <c r="A34" s="6">
        <v>13.0</v>
      </c>
      <c r="B34" s="12" t="str">
        <f t="shared" si="1"/>
        <v/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hidden="1" customHeight="1">
      <c r="A35" s="6">
        <v>14.0</v>
      </c>
      <c r="B35" s="12" t="str">
        <f t="shared" si="1"/>
        <v/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B1"/>
    <mergeCell ref="A19:B1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7.38"/>
    <col customWidth="1" min="3" max="3" width="3.75"/>
    <col customWidth="1" min="4" max="4" width="52.25"/>
    <col customWidth="1" min="5" max="46" width="3.5"/>
    <col customWidth="1" min="47" max="51" width="4.63"/>
    <col customWidth="1" min="52" max="54" width="8.0"/>
    <col customWidth="1" min="55" max="55" width="20.25"/>
    <col customWidth="1" min="56" max="61" width="8.0"/>
  </cols>
  <sheetData>
    <row r="1" ht="19.5" customHeight="1">
      <c r="A1" s="13" t="s">
        <v>6</v>
      </c>
      <c r="B1" s="14"/>
      <c r="C1" s="14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7" t="s">
        <v>7</v>
      </c>
      <c r="AW1" s="14"/>
      <c r="AX1" s="18"/>
      <c r="AY1" s="14"/>
      <c r="AZ1" s="14"/>
      <c r="BA1" s="14"/>
      <c r="BB1" s="14"/>
      <c r="BC1" s="19"/>
      <c r="BD1" s="14"/>
      <c r="BE1" s="14"/>
      <c r="BF1" s="14"/>
      <c r="BG1" s="14"/>
      <c r="BH1" s="14"/>
      <c r="BI1" s="14"/>
    </row>
    <row r="2" ht="19.5" customHeight="1">
      <c r="A2" s="20"/>
      <c r="B2" s="21"/>
      <c r="C2" s="22" t="str">
        <f>"DAFTAR RINCI NILAI PESERTA DIDIK KELAS "&amp;A1</f>
        <v>DAFTAR RINCI NILAI PESERTA DIDIK KELAS XIE RPL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3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4"/>
      <c r="AW2" s="14"/>
      <c r="AX2" s="18"/>
      <c r="AY2" s="14"/>
      <c r="AZ2" s="14"/>
      <c r="BA2" s="14"/>
      <c r="BB2" s="14"/>
      <c r="BC2" s="19"/>
      <c r="BD2" s="14"/>
      <c r="BE2" s="14"/>
      <c r="BF2" s="14"/>
      <c r="BG2" s="14"/>
      <c r="BH2" s="14"/>
      <c r="BI2" s="14"/>
    </row>
    <row r="3" ht="19.5" customHeight="1">
      <c r="A3" s="25"/>
      <c r="C3" s="26" t="s">
        <v>8</v>
      </c>
      <c r="V3" s="27"/>
      <c r="AV3" s="28"/>
      <c r="AW3" s="14"/>
      <c r="AX3" s="18"/>
      <c r="AY3" s="14"/>
      <c r="AZ3" s="14"/>
      <c r="BA3" s="14"/>
      <c r="BB3" s="14"/>
      <c r="BC3" s="19"/>
      <c r="BD3" s="14"/>
      <c r="BE3" s="14"/>
      <c r="BF3" s="14"/>
      <c r="BG3" s="14"/>
      <c r="BH3" s="14"/>
      <c r="BI3" s="14"/>
    </row>
    <row r="4" ht="19.5" customHeight="1">
      <c r="A4" s="29"/>
      <c r="B4" s="30"/>
      <c r="C4" s="31" t="s">
        <v>9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2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3"/>
      <c r="AW4" s="14"/>
      <c r="AX4" s="18"/>
      <c r="AY4" s="14"/>
      <c r="AZ4" s="14"/>
      <c r="BA4" s="14"/>
      <c r="BB4" s="14"/>
      <c r="BC4" s="19"/>
      <c r="BD4" s="14"/>
      <c r="BE4" s="14"/>
      <c r="BF4" s="14"/>
      <c r="BG4" s="14"/>
      <c r="BH4" s="14"/>
      <c r="BI4" s="14"/>
    </row>
    <row r="5" ht="9.0" customHeight="1">
      <c r="A5" s="16"/>
      <c r="B5" s="16"/>
      <c r="C5" s="34"/>
      <c r="D5" s="35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14"/>
      <c r="AX5" s="18"/>
      <c r="AY5" s="14"/>
      <c r="AZ5" s="14"/>
      <c r="BA5" s="14"/>
      <c r="BB5" s="14"/>
      <c r="BC5" s="19"/>
      <c r="BD5" s="14"/>
      <c r="BE5" s="14"/>
      <c r="BF5" s="14"/>
      <c r="BG5" s="14"/>
      <c r="BH5" s="14"/>
      <c r="BI5" s="14"/>
    </row>
    <row r="6" ht="19.5" customHeight="1">
      <c r="A6" s="36" t="s">
        <v>10</v>
      </c>
      <c r="B6" s="37"/>
      <c r="C6" s="38"/>
      <c r="D6" s="39" t="s">
        <v>11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34"/>
      <c r="AU6" s="34"/>
      <c r="AV6" s="41" t="s">
        <v>12</v>
      </c>
      <c r="AW6" s="14"/>
      <c r="AX6" s="18"/>
      <c r="AY6" s="14"/>
      <c r="AZ6" s="14"/>
      <c r="BA6" s="14"/>
      <c r="BB6" s="14"/>
      <c r="BC6" s="19"/>
      <c r="BD6" s="14"/>
      <c r="BE6" s="14"/>
      <c r="BF6" s="14"/>
      <c r="BG6" s="14"/>
      <c r="BH6" s="14"/>
      <c r="BI6" s="14"/>
    </row>
    <row r="7" ht="3.75" customHeight="1">
      <c r="A7" s="42"/>
      <c r="B7" s="37"/>
      <c r="C7" s="38"/>
      <c r="D7" s="43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34"/>
      <c r="AU7" s="34"/>
      <c r="AV7" s="44"/>
      <c r="AW7" s="14"/>
      <c r="AX7" s="18"/>
      <c r="AY7" s="14"/>
      <c r="AZ7" s="14"/>
      <c r="BA7" s="14"/>
      <c r="BB7" s="14"/>
      <c r="BC7" s="19"/>
      <c r="BD7" s="14"/>
      <c r="BE7" s="14"/>
      <c r="BF7" s="14"/>
      <c r="BG7" s="14"/>
      <c r="BH7" s="14"/>
      <c r="BI7" s="14"/>
    </row>
    <row r="8" ht="3.75" customHeight="1">
      <c r="A8" s="16"/>
      <c r="B8" s="16"/>
      <c r="C8" s="34"/>
      <c r="D8" s="35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14"/>
      <c r="AX8" s="18"/>
      <c r="AY8" s="14"/>
      <c r="AZ8" s="14"/>
      <c r="BA8" s="14"/>
      <c r="BB8" s="14"/>
      <c r="BC8" s="19"/>
      <c r="BD8" s="14"/>
      <c r="BE8" s="14"/>
      <c r="BF8" s="14"/>
      <c r="BG8" s="14"/>
      <c r="BH8" s="14"/>
      <c r="BI8" s="14"/>
    </row>
    <row r="9" ht="19.5" customHeight="1">
      <c r="A9" s="45" t="s">
        <v>13</v>
      </c>
      <c r="B9" s="46" t="s">
        <v>14</v>
      </c>
      <c r="C9" s="47"/>
      <c r="D9" s="48" t="s">
        <v>15</v>
      </c>
      <c r="E9" s="49" t="s">
        <v>16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2"/>
      <c r="AU9" s="51" t="s">
        <v>17</v>
      </c>
      <c r="AV9" s="50"/>
      <c r="AW9" s="50"/>
      <c r="AX9" s="50"/>
      <c r="AY9" s="2"/>
      <c r="AZ9" s="52"/>
      <c r="BA9" s="52"/>
      <c r="BB9" s="52"/>
      <c r="BC9" s="53"/>
      <c r="BD9" s="52"/>
      <c r="BE9" s="52"/>
      <c r="BF9" s="52"/>
      <c r="BG9" s="14"/>
      <c r="BH9" s="14"/>
      <c r="BI9" s="14"/>
    </row>
    <row r="10" ht="69.75" customHeight="1">
      <c r="A10" s="54"/>
      <c r="B10" s="55"/>
      <c r="C10" s="56"/>
      <c r="D10" s="54"/>
      <c r="E10" s="57" t="str">
        <f>KD!B4</f>
        <v>Memahami konsep dasar basis data</v>
      </c>
      <c r="F10" s="50"/>
      <c r="G10" s="2"/>
      <c r="H10" s="57" t="str">
        <f>KD!B5</f>
        <v>Mendeskripsikan Model Data dan Hubungan Antar Entitas</v>
      </c>
      <c r="I10" s="50"/>
      <c r="J10" s="2"/>
      <c r="K10" s="57" t="str">
        <f>KD!B6</f>
        <v>Mengimplementasikan Relasi Data </v>
      </c>
      <c r="L10" s="50"/>
      <c r="M10" s="2"/>
      <c r="N10" s="57" t="str">
        <f>KD!B7</f>
        <v/>
      </c>
      <c r="O10" s="50"/>
      <c r="P10" s="2"/>
      <c r="Q10" s="57" t="str">
        <f>KD!B8</f>
        <v/>
      </c>
      <c r="R10" s="50"/>
      <c r="S10" s="2"/>
      <c r="T10" s="57" t="str">
        <f>KD!B9</f>
        <v/>
      </c>
      <c r="U10" s="50"/>
      <c r="V10" s="2"/>
      <c r="W10" s="57" t="str">
        <f>KD!B10</f>
        <v/>
      </c>
      <c r="X10" s="50"/>
      <c r="Y10" s="2"/>
      <c r="Z10" s="57" t="str">
        <f>KD!B11</f>
        <v/>
      </c>
      <c r="AA10" s="50"/>
      <c r="AB10" s="2"/>
      <c r="AC10" s="57" t="str">
        <f>KD!B12</f>
        <v/>
      </c>
      <c r="AD10" s="50"/>
      <c r="AE10" s="2"/>
      <c r="AF10" s="57" t="str">
        <f>KD!B13</f>
        <v/>
      </c>
      <c r="AG10" s="50"/>
      <c r="AH10" s="2"/>
      <c r="AI10" s="57" t="str">
        <f>KD!B14</f>
        <v/>
      </c>
      <c r="AJ10" s="50"/>
      <c r="AK10" s="2"/>
      <c r="AL10" s="57" t="str">
        <f>KD!B15</f>
        <v/>
      </c>
      <c r="AM10" s="50"/>
      <c r="AN10" s="2"/>
      <c r="AO10" s="57" t="str">
        <f>KD!B16</f>
        <v/>
      </c>
      <c r="AP10" s="50"/>
      <c r="AQ10" s="2"/>
      <c r="AR10" s="57" t="str">
        <f>KD!B17</f>
        <v/>
      </c>
      <c r="AS10" s="50"/>
      <c r="AT10" s="2"/>
      <c r="AU10" s="58" t="s">
        <v>18</v>
      </c>
      <c r="AV10" s="59" t="s">
        <v>19</v>
      </c>
      <c r="AW10" s="2"/>
      <c r="AX10" s="60" t="s">
        <v>20</v>
      </c>
      <c r="AY10" s="2"/>
      <c r="AZ10" s="52"/>
      <c r="BA10" s="18"/>
      <c r="BB10" s="52"/>
      <c r="BC10" s="53"/>
      <c r="BD10" s="52"/>
      <c r="BE10" s="52"/>
      <c r="BF10" s="52"/>
      <c r="BG10" s="52"/>
      <c r="BH10" s="52"/>
      <c r="BI10" s="52"/>
    </row>
    <row r="11" ht="19.5" customHeight="1">
      <c r="A11" s="61"/>
      <c r="B11" s="62"/>
      <c r="C11" s="63"/>
      <c r="D11" s="61"/>
      <c r="E11" s="64" t="s">
        <v>21</v>
      </c>
      <c r="F11" s="64" t="s">
        <v>22</v>
      </c>
      <c r="G11" s="65" t="s">
        <v>23</v>
      </c>
      <c r="H11" s="64" t="s">
        <v>21</v>
      </c>
      <c r="I11" s="64" t="s">
        <v>22</v>
      </c>
      <c r="J11" s="65" t="s">
        <v>23</v>
      </c>
      <c r="K11" s="64" t="s">
        <v>21</v>
      </c>
      <c r="L11" s="64" t="s">
        <v>22</v>
      </c>
      <c r="M11" s="65" t="s">
        <v>23</v>
      </c>
      <c r="N11" s="64" t="s">
        <v>21</v>
      </c>
      <c r="O11" s="64" t="s">
        <v>22</v>
      </c>
      <c r="P11" s="65" t="s">
        <v>23</v>
      </c>
      <c r="Q11" s="64" t="s">
        <v>21</v>
      </c>
      <c r="R11" s="64" t="s">
        <v>22</v>
      </c>
      <c r="S11" s="65" t="s">
        <v>23</v>
      </c>
      <c r="T11" s="64" t="s">
        <v>21</v>
      </c>
      <c r="U11" s="64" t="s">
        <v>22</v>
      </c>
      <c r="V11" s="65" t="s">
        <v>23</v>
      </c>
      <c r="W11" s="66" t="s">
        <v>21</v>
      </c>
      <c r="X11" s="66" t="s">
        <v>22</v>
      </c>
      <c r="Y11" s="65" t="s">
        <v>23</v>
      </c>
      <c r="Z11" s="66" t="s">
        <v>21</v>
      </c>
      <c r="AA11" s="66" t="s">
        <v>22</v>
      </c>
      <c r="AB11" s="65" t="s">
        <v>23</v>
      </c>
      <c r="AC11" s="66" t="s">
        <v>21</v>
      </c>
      <c r="AD11" s="66" t="s">
        <v>22</v>
      </c>
      <c r="AE11" s="65" t="s">
        <v>23</v>
      </c>
      <c r="AF11" s="66" t="s">
        <v>21</v>
      </c>
      <c r="AG11" s="66" t="s">
        <v>22</v>
      </c>
      <c r="AH11" s="65" t="s">
        <v>23</v>
      </c>
      <c r="AI11" s="66" t="s">
        <v>21</v>
      </c>
      <c r="AJ11" s="66" t="s">
        <v>22</v>
      </c>
      <c r="AK11" s="65" t="s">
        <v>23</v>
      </c>
      <c r="AL11" s="66" t="s">
        <v>21</v>
      </c>
      <c r="AM11" s="66" t="s">
        <v>22</v>
      </c>
      <c r="AN11" s="65" t="s">
        <v>23</v>
      </c>
      <c r="AO11" s="66" t="s">
        <v>21</v>
      </c>
      <c r="AP11" s="66" t="s">
        <v>22</v>
      </c>
      <c r="AQ11" s="65" t="s">
        <v>23</v>
      </c>
      <c r="AR11" s="66" t="s">
        <v>21</v>
      </c>
      <c r="AS11" s="66" t="s">
        <v>22</v>
      </c>
      <c r="AT11" s="65" t="s">
        <v>23</v>
      </c>
      <c r="AU11" s="64"/>
      <c r="AV11" s="64" t="s">
        <v>21</v>
      </c>
      <c r="AW11" s="64" t="s">
        <v>22</v>
      </c>
      <c r="AX11" s="64" t="s">
        <v>21</v>
      </c>
      <c r="AY11" s="64" t="s">
        <v>22</v>
      </c>
      <c r="AZ11" s="52"/>
      <c r="BA11" s="18"/>
      <c r="BB11" s="67"/>
      <c r="BC11" s="68"/>
      <c r="BD11" s="69"/>
      <c r="BE11" s="67"/>
      <c r="BF11" s="67"/>
      <c r="BG11" s="52"/>
      <c r="BH11" s="52"/>
      <c r="BI11" s="52"/>
    </row>
    <row r="12" ht="24.0" customHeight="1">
      <c r="A12" s="70">
        <v>1.0</v>
      </c>
      <c r="B12" s="71">
        <v>5.43241108E8</v>
      </c>
      <c r="C12" s="72"/>
      <c r="D12" s="73" t="s">
        <v>24</v>
      </c>
      <c r="E12" s="74">
        <v>90.0</v>
      </c>
      <c r="F12" s="75"/>
      <c r="G12" s="75">
        <f t="shared" ref="G12:G51" si="1">IF(E12="","",MAX(E12:F12))</f>
        <v>90</v>
      </c>
      <c r="H12" s="76">
        <v>80.0</v>
      </c>
      <c r="I12" s="75"/>
      <c r="J12" s="77">
        <f t="shared" ref="J12:J51" si="2">IF(H12="","",MAX(H12:I12))</f>
        <v>80</v>
      </c>
      <c r="K12" s="78">
        <v>90.0</v>
      </c>
      <c r="L12" s="75"/>
      <c r="M12" s="77">
        <f t="shared" ref="M12:M51" si="3">IF(K12="","",MAX(K12:L12))</f>
        <v>90</v>
      </c>
      <c r="N12" s="76"/>
      <c r="O12" s="77"/>
      <c r="P12" s="77" t="str">
        <f t="shared" ref="P12:P51" si="4">IF(N12="","",MAX(N12:O12))</f>
        <v/>
      </c>
      <c r="Q12" s="76"/>
      <c r="R12" s="77"/>
      <c r="S12" s="77" t="str">
        <f t="shared" ref="S12:S51" si="5">IF(Q12="","",MAX(Q12:R12))</f>
        <v/>
      </c>
      <c r="T12" s="76"/>
      <c r="U12" s="77"/>
      <c r="V12" s="77" t="str">
        <f t="shared" ref="V12:V51" si="6">IF(T12="","",MAX(T12:U12))</f>
        <v/>
      </c>
      <c r="W12" s="76"/>
      <c r="X12" s="77"/>
      <c r="Y12" s="77" t="str">
        <f t="shared" ref="Y12:Y51" si="7">IF(W12="","",MAX(W12:X12))</f>
        <v/>
      </c>
      <c r="Z12" s="76"/>
      <c r="AA12" s="77"/>
      <c r="AB12" s="77" t="str">
        <f t="shared" ref="AB12:AB51" si="8">IF(Z12="","",MAX(Z12:AA12))</f>
        <v/>
      </c>
      <c r="AC12" s="76"/>
      <c r="AD12" s="77"/>
      <c r="AE12" s="77" t="str">
        <f t="shared" ref="AE12:AE51" si="9">IF(AC12="","",MAX(AC12:AD12))</f>
        <v/>
      </c>
      <c r="AF12" s="76"/>
      <c r="AG12" s="77"/>
      <c r="AH12" s="77" t="str">
        <f t="shared" ref="AH12:AH51" si="10">IF(AF12="","",MAX(AF12:AG12))</f>
        <v/>
      </c>
      <c r="AI12" s="76"/>
      <c r="AJ12" s="77"/>
      <c r="AK12" s="77" t="str">
        <f t="shared" ref="AK12:AK51" si="11">IF(AI12="","",MAX(AI12:AJ12))</f>
        <v/>
      </c>
      <c r="AL12" s="76"/>
      <c r="AM12" s="77"/>
      <c r="AN12" s="77" t="str">
        <f t="shared" ref="AN12:AN51" si="12">IF(AL12="","",MAX(AL12:AM12))</f>
        <v/>
      </c>
      <c r="AO12" s="76"/>
      <c r="AP12" s="77"/>
      <c r="AQ12" s="77" t="str">
        <f t="shared" ref="AQ12:AQ51" si="13">IF(AO12="","",MAX(AO12:AP12))</f>
        <v/>
      </c>
      <c r="AR12" s="76"/>
      <c r="AS12" s="77"/>
      <c r="AT12" s="77" t="str">
        <f t="shared" ref="AT12:AT51" si="14">IF(AR12="","",MAX(AR12:AS12))</f>
        <v/>
      </c>
      <c r="AU12" s="77">
        <f t="shared" ref="AU12:AU51" si="15">IF(E12="","",ROUND(AVERAGE(G12,J12,M12,P12,S12,V12,Y12,AB12,AE12,AH12,AK12,AN12,AQ12,AT12),0))</f>
        <v>87</v>
      </c>
      <c r="AV12" s="76">
        <v>80.0</v>
      </c>
      <c r="AW12" s="79"/>
      <c r="AX12" s="74">
        <v>90.0</v>
      </c>
      <c r="AY12" s="79"/>
      <c r="AZ12" s="80"/>
      <c r="BA12" s="81"/>
      <c r="BB12" s="82"/>
      <c r="BC12" s="83"/>
      <c r="BD12" s="84"/>
      <c r="BE12" s="82"/>
      <c r="BF12" s="82"/>
      <c r="BG12" s="52"/>
      <c r="BH12" s="52"/>
      <c r="BI12" s="52"/>
    </row>
    <row r="13" ht="24.0" customHeight="1">
      <c r="A13" s="70">
        <v>2.0</v>
      </c>
      <c r="B13" s="85">
        <v>5.43241071E8</v>
      </c>
      <c r="C13" s="72"/>
      <c r="D13" s="86" t="s">
        <v>25</v>
      </c>
      <c r="E13" s="74">
        <v>90.0</v>
      </c>
      <c r="F13" s="75"/>
      <c r="G13" s="77">
        <f t="shared" si="1"/>
        <v>90</v>
      </c>
      <c r="H13" s="76">
        <v>80.0</v>
      </c>
      <c r="I13" s="75"/>
      <c r="J13" s="77">
        <f t="shared" si="2"/>
        <v>80</v>
      </c>
      <c r="K13" s="78">
        <v>90.0</v>
      </c>
      <c r="L13" s="75"/>
      <c r="M13" s="77">
        <f t="shared" si="3"/>
        <v>90</v>
      </c>
      <c r="N13" s="76"/>
      <c r="O13" s="77"/>
      <c r="P13" s="77" t="str">
        <f t="shared" si="4"/>
        <v/>
      </c>
      <c r="Q13" s="76"/>
      <c r="R13" s="77"/>
      <c r="S13" s="77" t="str">
        <f t="shared" si="5"/>
        <v/>
      </c>
      <c r="T13" s="76"/>
      <c r="U13" s="77"/>
      <c r="V13" s="77" t="str">
        <f t="shared" si="6"/>
        <v/>
      </c>
      <c r="W13" s="76"/>
      <c r="X13" s="77"/>
      <c r="Y13" s="77" t="str">
        <f t="shared" si="7"/>
        <v/>
      </c>
      <c r="Z13" s="76"/>
      <c r="AA13" s="77"/>
      <c r="AB13" s="77" t="str">
        <f t="shared" si="8"/>
        <v/>
      </c>
      <c r="AC13" s="76"/>
      <c r="AD13" s="77"/>
      <c r="AE13" s="77" t="str">
        <f t="shared" si="9"/>
        <v/>
      </c>
      <c r="AF13" s="76"/>
      <c r="AG13" s="77"/>
      <c r="AH13" s="77" t="str">
        <f t="shared" si="10"/>
        <v/>
      </c>
      <c r="AI13" s="76"/>
      <c r="AJ13" s="77"/>
      <c r="AK13" s="77" t="str">
        <f t="shared" si="11"/>
        <v/>
      </c>
      <c r="AL13" s="76"/>
      <c r="AM13" s="77"/>
      <c r="AN13" s="77" t="str">
        <f t="shared" si="12"/>
        <v/>
      </c>
      <c r="AO13" s="76"/>
      <c r="AP13" s="77"/>
      <c r="AQ13" s="77" t="str">
        <f t="shared" si="13"/>
        <v/>
      </c>
      <c r="AR13" s="76"/>
      <c r="AS13" s="77"/>
      <c r="AT13" s="77" t="str">
        <f t="shared" si="14"/>
        <v/>
      </c>
      <c r="AU13" s="77">
        <f t="shared" si="15"/>
        <v>87</v>
      </c>
      <c r="AV13" s="76">
        <v>80.0</v>
      </c>
      <c r="AW13" s="79"/>
      <c r="AX13" s="74">
        <v>90.0</v>
      </c>
      <c r="AY13" s="79"/>
      <c r="AZ13" s="80"/>
      <c r="BA13" s="81"/>
      <c r="BB13" s="82"/>
      <c r="BC13" s="83"/>
      <c r="BD13" s="84"/>
      <c r="BE13" s="82"/>
      <c r="BF13" s="82"/>
      <c r="BG13" s="52"/>
      <c r="BH13" s="52"/>
      <c r="BI13" s="52"/>
    </row>
    <row r="14" ht="24.0" customHeight="1">
      <c r="A14" s="70">
        <v>3.0</v>
      </c>
      <c r="B14" s="85">
        <v>5.4324111E8</v>
      </c>
      <c r="C14" s="72"/>
      <c r="D14" s="87" t="s">
        <v>26</v>
      </c>
      <c r="E14" s="88">
        <v>92.0</v>
      </c>
      <c r="F14" s="75"/>
      <c r="G14" s="77">
        <f t="shared" si="1"/>
        <v>92</v>
      </c>
      <c r="H14" s="76">
        <v>95.0</v>
      </c>
      <c r="I14" s="77"/>
      <c r="J14" s="77">
        <f t="shared" si="2"/>
        <v>95</v>
      </c>
      <c r="K14" s="76">
        <v>92.0</v>
      </c>
      <c r="L14" s="75"/>
      <c r="M14" s="77">
        <f t="shared" si="3"/>
        <v>92</v>
      </c>
      <c r="N14" s="76"/>
      <c r="O14" s="77"/>
      <c r="P14" s="77" t="str">
        <f t="shared" si="4"/>
        <v/>
      </c>
      <c r="Q14" s="76"/>
      <c r="R14" s="77"/>
      <c r="S14" s="77" t="str">
        <f t="shared" si="5"/>
        <v/>
      </c>
      <c r="T14" s="76"/>
      <c r="U14" s="77"/>
      <c r="V14" s="77" t="str">
        <f t="shared" si="6"/>
        <v/>
      </c>
      <c r="W14" s="76"/>
      <c r="X14" s="77"/>
      <c r="Y14" s="77" t="str">
        <f t="shared" si="7"/>
        <v/>
      </c>
      <c r="Z14" s="76"/>
      <c r="AA14" s="77"/>
      <c r="AB14" s="77" t="str">
        <f t="shared" si="8"/>
        <v/>
      </c>
      <c r="AC14" s="76"/>
      <c r="AD14" s="77"/>
      <c r="AE14" s="77" t="str">
        <f t="shared" si="9"/>
        <v/>
      </c>
      <c r="AF14" s="76"/>
      <c r="AG14" s="77"/>
      <c r="AH14" s="77" t="str">
        <f t="shared" si="10"/>
        <v/>
      </c>
      <c r="AI14" s="76"/>
      <c r="AJ14" s="77"/>
      <c r="AK14" s="77" t="str">
        <f t="shared" si="11"/>
        <v/>
      </c>
      <c r="AL14" s="76"/>
      <c r="AM14" s="77"/>
      <c r="AN14" s="77" t="str">
        <f t="shared" si="12"/>
        <v/>
      </c>
      <c r="AO14" s="76"/>
      <c r="AP14" s="77"/>
      <c r="AQ14" s="77" t="str">
        <f t="shared" si="13"/>
        <v/>
      </c>
      <c r="AR14" s="76"/>
      <c r="AS14" s="77"/>
      <c r="AT14" s="77" t="str">
        <f t="shared" si="14"/>
        <v/>
      </c>
      <c r="AU14" s="77">
        <f t="shared" si="15"/>
        <v>93</v>
      </c>
      <c r="AV14" s="76">
        <v>95.0</v>
      </c>
      <c r="AW14" s="79"/>
      <c r="AX14" s="88">
        <v>92.0</v>
      </c>
      <c r="AY14" s="79"/>
      <c r="AZ14" s="80"/>
      <c r="BA14" s="81"/>
      <c r="BB14" s="82"/>
      <c r="BC14" s="83"/>
      <c r="BD14" s="84"/>
      <c r="BE14" s="82"/>
      <c r="BF14" s="82"/>
      <c r="BG14" s="52"/>
      <c r="BH14" s="52"/>
      <c r="BI14" s="52"/>
    </row>
    <row r="15" ht="24.0" customHeight="1">
      <c r="A15" s="89">
        <v>4.0</v>
      </c>
      <c r="B15" s="85">
        <v>5.43241112E8</v>
      </c>
      <c r="C15" s="72"/>
      <c r="D15" s="90" t="s">
        <v>27</v>
      </c>
      <c r="E15" s="74">
        <v>95.0</v>
      </c>
      <c r="F15" s="75"/>
      <c r="G15" s="77">
        <f t="shared" si="1"/>
        <v>95</v>
      </c>
      <c r="H15" s="76">
        <v>93.0</v>
      </c>
      <c r="I15" s="75"/>
      <c r="J15" s="77">
        <f t="shared" si="2"/>
        <v>93</v>
      </c>
      <c r="K15" s="78">
        <v>95.0</v>
      </c>
      <c r="L15" s="75"/>
      <c r="M15" s="77">
        <f t="shared" si="3"/>
        <v>95</v>
      </c>
      <c r="N15" s="76"/>
      <c r="O15" s="77"/>
      <c r="P15" s="77" t="str">
        <f t="shared" si="4"/>
        <v/>
      </c>
      <c r="Q15" s="76"/>
      <c r="R15" s="77"/>
      <c r="S15" s="77" t="str">
        <f t="shared" si="5"/>
        <v/>
      </c>
      <c r="T15" s="76"/>
      <c r="U15" s="77"/>
      <c r="V15" s="77" t="str">
        <f t="shared" si="6"/>
        <v/>
      </c>
      <c r="W15" s="76"/>
      <c r="X15" s="77"/>
      <c r="Y15" s="77" t="str">
        <f t="shared" si="7"/>
        <v/>
      </c>
      <c r="Z15" s="76"/>
      <c r="AA15" s="77"/>
      <c r="AB15" s="77" t="str">
        <f t="shared" si="8"/>
        <v/>
      </c>
      <c r="AC15" s="76"/>
      <c r="AD15" s="77"/>
      <c r="AE15" s="77" t="str">
        <f t="shared" si="9"/>
        <v/>
      </c>
      <c r="AF15" s="76"/>
      <c r="AG15" s="77"/>
      <c r="AH15" s="77" t="str">
        <f t="shared" si="10"/>
        <v/>
      </c>
      <c r="AI15" s="76"/>
      <c r="AJ15" s="77"/>
      <c r="AK15" s="77" t="str">
        <f t="shared" si="11"/>
        <v/>
      </c>
      <c r="AL15" s="76"/>
      <c r="AM15" s="77"/>
      <c r="AN15" s="77" t="str">
        <f t="shared" si="12"/>
        <v/>
      </c>
      <c r="AO15" s="76"/>
      <c r="AP15" s="77"/>
      <c r="AQ15" s="77" t="str">
        <f t="shared" si="13"/>
        <v/>
      </c>
      <c r="AR15" s="76"/>
      <c r="AS15" s="77"/>
      <c r="AT15" s="77" t="str">
        <f t="shared" si="14"/>
        <v/>
      </c>
      <c r="AU15" s="77">
        <f t="shared" si="15"/>
        <v>94</v>
      </c>
      <c r="AV15" s="76">
        <v>93.0</v>
      </c>
      <c r="AW15" s="91"/>
      <c r="AX15" s="74">
        <v>95.0</v>
      </c>
      <c r="AY15" s="79"/>
      <c r="AZ15" s="80"/>
      <c r="BA15" s="81"/>
      <c r="BB15" s="82"/>
      <c r="BC15" s="83"/>
      <c r="BD15" s="84"/>
      <c r="BE15" s="82"/>
      <c r="BF15" s="82"/>
      <c r="BG15" s="52"/>
      <c r="BH15" s="52"/>
      <c r="BI15" s="52"/>
    </row>
    <row r="16" ht="24.0" customHeight="1">
      <c r="A16" s="70">
        <v>5.0</v>
      </c>
      <c r="B16" s="85">
        <v>5.43241113E8</v>
      </c>
      <c r="C16" s="72"/>
      <c r="D16" s="86" t="s">
        <v>28</v>
      </c>
      <c r="E16" s="88">
        <v>92.0</v>
      </c>
      <c r="F16" s="75"/>
      <c r="G16" s="77">
        <f t="shared" si="1"/>
        <v>92</v>
      </c>
      <c r="H16" s="76">
        <v>95.0</v>
      </c>
      <c r="I16" s="77"/>
      <c r="J16" s="77">
        <f t="shared" si="2"/>
        <v>95</v>
      </c>
      <c r="K16" s="76">
        <v>92.0</v>
      </c>
      <c r="L16" s="77"/>
      <c r="M16" s="77">
        <f t="shared" si="3"/>
        <v>92</v>
      </c>
      <c r="N16" s="76"/>
      <c r="O16" s="77"/>
      <c r="P16" s="77" t="str">
        <f t="shared" si="4"/>
        <v/>
      </c>
      <c r="Q16" s="76"/>
      <c r="R16" s="77"/>
      <c r="S16" s="77" t="str">
        <f t="shared" si="5"/>
        <v/>
      </c>
      <c r="T16" s="76"/>
      <c r="U16" s="77"/>
      <c r="V16" s="77" t="str">
        <f t="shared" si="6"/>
        <v/>
      </c>
      <c r="W16" s="76"/>
      <c r="X16" s="77"/>
      <c r="Y16" s="77" t="str">
        <f t="shared" si="7"/>
        <v/>
      </c>
      <c r="Z16" s="76"/>
      <c r="AA16" s="77"/>
      <c r="AB16" s="77" t="str">
        <f t="shared" si="8"/>
        <v/>
      </c>
      <c r="AC16" s="76"/>
      <c r="AD16" s="77"/>
      <c r="AE16" s="77" t="str">
        <f t="shared" si="9"/>
        <v/>
      </c>
      <c r="AF16" s="76"/>
      <c r="AG16" s="77"/>
      <c r="AH16" s="77" t="str">
        <f t="shared" si="10"/>
        <v/>
      </c>
      <c r="AI16" s="76"/>
      <c r="AJ16" s="77"/>
      <c r="AK16" s="77" t="str">
        <f t="shared" si="11"/>
        <v/>
      </c>
      <c r="AL16" s="76"/>
      <c r="AM16" s="77"/>
      <c r="AN16" s="77" t="str">
        <f t="shared" si="12"/>
        <v/>
      </c>
      <c r="AO16" s="76"/>
      <c r="AP16" s="77"/>
      <c r="AQ16" s="77" t="str">
        <f t="shared" si="13"/>
        <v/>
      </c>
      <c r="AR16" s="76"/>
      <c r="AS16" s="77"/>
      <c r="AT16" s="77" t="str">
        <f t="shared" si="14"/>
        <v/>
      </c>
      <c r="AU16" s="77">
        <f t="shared" si="15"/>
        <v>93</v>
      </c>
      <c r="AV16" s="76">
        <v>95.0</v>
      </c>
      <c r="AW16" s="91"/>
      <c r="AX16" s="88">
        <v>92.0</v>
      </c>
      <c r="AY16" s="79"/>
      <c r="AZ16" s="80"/>
      <c r="BA16" s="81"/>
      <c r="BB16" s="82"/>
      <c r="BC16" s="83"/>
      <c r="BD16" s="84"/>
      <c r="BE16" s="82"/>
      <c r="BF16" s="82"/>
      <c r="BG16" s="52"/>
      <c r="BH16" s="52"/>
      <c r="BI16" s="52"/>
    </row>
    <row r="17" ht="24.0" customHeight="1">
      <c r="A17" s="89">
        <v>6.0</v>
      </c>
      <c r="B17" s="92">
        <v>5.43241114E8</v>
      </c>
      <c r="C17" s="72"/>
      <c r="D17" s="93" t="s">
        <v>29</v>
      </c>
      <c r="E17" s="74">
        <v>95.0</v>
      </c>
      <c r="F17" s="75"/>
      <c r="G17" s="77">
        <f t="shared" si="1"/>
        <v>95</v>
      </c>
      <c r="H17" s="76">
        <v>93.0</v>
      </c>
      <c r="I17" s="77"/>
      <c r="J17" s="77">
        <f t="shared" si="2"/>
        <v>93</v>
      </c>
      <c r="K17" s="78">
        <v>95.0</v>
      </c>
      <c r="L17" s="75"/>
      <c r="M17" s="77">
        <f t="shared" si="3"/>
        <v>95</v>
      </c>
      <c r="N17" s="76"/>
      <c r="O17" s="77"/>
      <c r="P17" s="77" t="str">
        <f t="shared" si="4"/>
        <v/>
      </c>
      <c r="Q17" s="76"/>
      <c r="R17" s="77"/>
      <c r="S17" s="77" t="str">
        <f t="shared" si="5"/>
        <v/>
      </c>
      <c r="T17" s="76"/>
      <c r="U17" s="77"/>
      <c r="V17" s="77" t="str">
        <f t="shared" si="6"/>
        <v/>
      </c>
      <c r="W17" s="76"/>
      <c r="X17" s="77"/>
      <c r="Y17" s="77" t="str">
        <f t="shared" si="7"/>
        <v/>
      </c>
      <c r="Z17" s="76"/>
      <c r="AA17" s="77"/>
      <c r="AB17" s="77" t="str">
        <f t="shared" si="8"/>
        <v/>
      </c>
      <c r="AC17" s="76"/>
      <c r="AD17" s="77"/>
      <c r="AE17" s="77" t="str">
        <f t="shared" si="9"/>
        <v/>
      </c>
      <c r="AF17" s="76"/>
      <c r="AG17" s="77"/>
      <c r="AH17" s="77" t="str">
        <f t="shared" si="10"/>
        <v/>
      </c>
      <c r="AI17" s="76"/>
      <c r="AJ17" s="77"/>
      <c r="AK17" s="77" t="str">
        <f t="shared" si="11"/>
        <v/>
      </c>
      <c r="AL17" s="76"/>
      <c r="AM17" s="77"/>
      <c r="AN17" s="77" t="str">
        <f t="shared" si="12"/>
        <v/>
      </c>
      <c r="AO17" s="76"/>
      <c r="AP17" s="77"/>
      <c r="AQ17" s="77" t="str">
        <f t="shared" si="13"/>
        <v/>
      </c>
      <c r="AR17" s="76"/>
      <c r="AS17" s="77"/>
      <c r="AT17" s="77" t="str">
        <f t="shared" si="14"/>
        <v/>
      </c>
      <c r="AU17" s="77">
        <f t="shared" si="15"/>
        <v>94</v>
      </c>
      <c r="AV17" s="76">
        <v>93.0</v>
      </c>
      <c r="AW17" s="79"/>
      <c r="AX17" s="74">
        <v>95.0</v>
      </c>
      <c r="AY17" s="79"/>
      <c r="AZ17" s="80"/>
      <c r="BA17" s="81"/>
      <c r="BB17" s="82"/>
      <c r="BC17" s="83"/>
      <c r="BD17" s="84"/>
      <c r="BE17" s="82"/>
      <c r="BF17" s="82"/>
      <c r="BG17" s="52"/>
      <c r="BH17" s="52"/>
      <c r="BI17" s="52"/>
    </row>
    <row r="18" ht="24.0" customHeight="1">
      <c r="A18" s="70">
        <v>7.0</v>
      </c>
      <c r="B18" s="85">
        <v>5.43241025E8</v>
      </c>
      <c r="C18" s="72"/>
      <c r="D18" s="87" t="s">
        <v>30</v>
      </c>
      <c r="E18" s="88">
        <v>90.0</v>
      </c>
      <c r="F18" s="75"/>
      <c r="G18" s="77">
        <f t="shared" si="1"/>
        <v>90</v>
      </c>
      <c r="H18" s="76">
        <v>95.0</v>
      </c>
      <c r="I18" s="77"/>
      <c r="J18" s="77">
        <f t="shared" si="2"/>
        <v>95</v>
      </c>
      <c r="K18" s="76">
        <v>90.0</v>
      </c>
      <c r="L18" s="75"/>
      <c r="M18" s="77">
        <f t="shared" si="3"/>
        <v>90</v>
      </c>
      <c r="N18" s="76"/>
      <c r="O18" s="77"/>
      <c r="P18" s="77" t="str">
        <f t="shared" si="4"/>
        <v/>
      </c>
      <c r="Q18" s="76"/>
      <c r="R18" s="77"/>
      <c r="S18" s="77" t="str">
        <f t="shared" si="5"/>
        <v/>
      </c>
      <c r="T18" s="76"/>
      <c r="U18" s="77"/>
      <c r="V18" s="77" t="str">
        <f t="shared" si="6"/>
        <v/>
      </c>
      <c r="W18" s="76"/>
      <c r="X18" s="77"/>
      <c r="Y18" s="77" t="str">
        <f t="shared" si="7"/>
        <v/>
      </c>
      <c r="Z18" s="76"/>
      <c r="AA18" s="77"/>
      <c r="AB18" s="77" t="str">
        <f t="shared" si="8"/>
        <v/>
      </c>
      <c r="AC18" s="76"/>
      <c r="AD18" s="77"/>
      <c r="AE18" s="77" t="str">
        <f t="shared" si="9"/>
        <v/>
      </c>
      <c r="AF18" s="76"/>
      <c r="AG18" s="77"/>
      <c r="AH18" s="77" t="str">
        <f t="shared" si="10"/>
        <v/>
      </c>
      <c r="AI18" s="76"/>
      <c r="AJ18" s="77"/>
      <c r="AK18" s="77" t="str">
        <f t="shared" si="11"/>
        <v/>
      </c>
      <c r="AL18" s="76"/>
      <c r="AM18" s="77"/>
      <c r="AN18" s="77" t="str">
        <f t="shared" si="12"/>
        <v/>
      </c>
      <c r="AO18" s="76"/>
      <c r="AP18" s="77"/>
      <c r="AQ18" s="77" t="str">
        <f t="shared" si="13"/>
        <v/>
      </c>
      <c r="AR18" s="76"/>
      <c r="AS18" s="77"/>
      <c r="AT18" s="77" t="str">
        <f t="shared" si="14"/>
        <v/>
      </c>
      <c r="AU18" s="77">
        <f t="shared" si="15"/>
        <v>92</v>
      </c>
      <c r="AV18" s="76">
        <v>95.0</v>
      </c>
      <c r="AW18" s="91"/>
      <c r="AX18" s="88">
        <v>90.0</v>
      </c>
      <c r="AY18" s="79"/>
      <c r="AZ18" s="80"/>
      <c r="BA18" s="81"/>
      <c r="BB18" s="82"/>
      <c r="BC18" s="83"/>
      <c r="BD18" s="84"/>
      <c r="BE18" s="82"/>
      <c r="BF18" s="82"/>
      <c r="BG18" s="52"/>
      <c r="BH18" s="52"/>
      <c r="BI18" s="52"/>
    </row>
    <row r="19" ht="24.0" customHeight="1">
      <c r="A19" s="70">
        <v>8.0</v>
      </c>
      <c r="B19" s="85">
        <v>5.43241078E8</v>
      </c>
      <c r="C19" s="72"/>
      <c r="D19" s="87" t="s">
        <v>31</v>
      </c>
      <c r="E19" s="88">
        <v>88.0</v>
      </c>
      <c r="F19" s="75"/>
      <c r="G19" s="77">
        <f t="shared" si="1"/>
        <v>88</v>
      </c>
      <c r="H19" s="76">
        <v>95.0</v>
      </c>
      <c r="I19" s="77"/>
      <c r="J19" s="77">
        <f t="shared" si="2"/>
        <v>95</v>
      </c>
      <c r="K19" s="76">
        <v>88.0</v>
      </c>
      <c r="L19" s="75"/>
      <c r="M19" s="77">
        <f t="shared" si="3"/>
        <v>88</v>
      </c>
      <c r="N19" s="76"/>
      <c r="O19" s="77"/>
      <c r="P19" s="77" t="str">
        <f t="shared" si="4"/>
        <v/>
      </c>
      <c r="Q19" s="76"/>
      <c r="R19" s="77"/>
      <c r="S19" s="77" t="str">
        <f t="shared" si="5"/>
        <v/>
      </c>
      <c r="T19" s="76"/>
      <c r="U19" s="77"/>
      <c r="V19" s="77" t="str">
        <f t="shared" si="6"/>
        <v/>
      </c>
      <c r="W19" s="76"/>
      <c r="X19" s="77"/>
      <c r="Y19" s="77" t="str">
        <f t="shared" si="7"/>
        <v/>
      </c>
      <c r="Z19" s="76"/>
      <c r="AA19" s="77"/>
      <c r="AB19" s="77" t="str">
        <f t="shared" si="8"/>
        <v/>
      </c>
      <c r="AC19" s="76"/>
      <c r="AD19" s="77"/>
      <c r="AE19" s="77" t="str">
        <f t="shared" si="9"/>
        <v/>
      </c>
      <c r="AF19" s="76"/>
      <c r="AG19" s="77"/>
      <c r="AH19" s="77" t="str">
        <f t="shared" si="10"/>
        <v/>
      </c>
      <c r="AI19" s="76"/>
      <c r="AJ19" s="77"/>
      <c r="AK19" s="77" t="str">
        <f t="shared" si="11"/>
        <v/>
      </c>
      <c r="AL19" s="76"/>
      <c r="AM19" s="77"/>
      <c r="AN19" s="77" t="str">
        <f t="shared" si="12"/>
        <v/>
      </c>
      <c r="AO19" s="76"/>
      <c r="AP19" s="77"/>
      <c r="AQ19" s="77" t="str">
        <f t="shared" si="13"/>
        <v/>
      </c>
      <c r="AR19" s="76"/>
      <c r="AS19" s="77"/>
      <c r="AT19" s="77" t="str">
        <f t="shared" si="14"/>
        <v/>
      </c>
      <c r="AU19" s="77">
        <f t="shared" si="15"/>
        <v>90</v>
      </c>
      <c r="AV19" s="76">
        <v>95.0</v>
      </c>
      <c r="AW19" s="91"/>
      <c r="AX19" s="88">
        <v>88.0</v>
      </c>
      <c r="AY19" s="79"/>
      <c r="AZ19" s="80"/>
      <c r="BA19" s="81"/>
      <c r="BB19" s="82"/>
      <c r="BC19" s="83"/>
      <c r="BD19" s="84"/>
      <c r="BE19" s="82"/>
      <c r="BF19" s="82"/>
      <c r="BG19" s="52"/>
      <c r="BH19" s="52"/>
      <c r="BI19" s="52"/>
    </row>
    <row r="20" ht="24.0" customHeight="1">
      <c r="A20" s="70">
        <v>9.0</v>
      </c>
      <c r="B20" s="85">
        <v>5.4324108E8</v>
      </c>
      <c r="C20" s="72"/>
      <c r="D20" s="87" t="s">
        <v>32</v>
      </c>
      <c r="E20" s="88">
        <v>88.0</v>
      </c>
      <c r="F20" s="75"/>
      <c r="G20" s="77">
        <f t="shared" si="1"/>
        <v>88</v>
      </c>
      <c r="H20" s="76">
        <v>95.0</v>
      </c>
      <c r="I20" s="77"/>
      <c r="J20" s="77">
        <f t="shared" si="2"/>
        <v>95</v>
      </c>
      <c r="K20" s="76">
        <v>88.0</v>
      </c>
      <c r="L20" s="77"/>
      <c r="M20" s="77">
        <f t="shared" si="3"/>
        <v>88</v>
      </c>
      <c r="N20" s="76"/>
      <c r="O20" s="77"/>
      <c r="P20" s="77" t="str">
        <f t="shared" si="4"/>
        <v/>
      </c>
      <c r="Q20" s="76"/>
      <c r="R20" s="77"/>
      <c r="S20" s="77" t="str">
        <f t="shared" si="5"/>
        <v/>
      </c>
      <c r="T20" s="76"/>
      <c r="U20" s="77"/>
      <c r="V20" s="77" t="str">
        <f t="shared" si="6"/>
        <v/>
      </c>
      <c r="W20" s="76"/>
      <c r="X20" s="77"/>
      <c r="Y20" s="77" t="str">
        <f t="shared" si="7"/>
        <v/>
      </c>
      <c r="Z20" s="76"/>
      <c r="AA20" s="77"/>
      <c r="AB20" s="77" t="str">
        <f t="shared" si="8"/>
        <v/>
      </c>
      <c r="AC20" s="76"/>
      <c r="AD20" s="77"/>
      <c r="AE20" s="77" t="str">
        <f t="shared" si="9"/>
        <v/>
      </c>
      <c r="AF20" s="76"/>
      <c r="AG20" s="77"/>
      <c r="AH20" s="77" t="str">
        <f t="shared" si="10"/>
        <v/>
      </c>
      <c r="AI20" s="76"/>
      <c r="AJ20" s="77"/>
      <c r="AK20" s="77" t="str">
        <f t="shared" si="11"/>
        <v/>
      </c>
      <c r="AL20" s="76"/>
      <c r="AM20" s="77"/>
      <c r="AN20" s="77" t="str">
        <f t="shared" si="12"/>
        <v/>
      </c>
      <c r="AO20" s="76"/>
      <c r="AP20" s="77"/>
      <c r="AQ20" s="77" t="str">
        <f t="shared" si="13"/>
        <v/>
      </c>
      <c r="AR20" s="76"/>
      <c r="AS20" s="77"/>
      <c r="AT20" s="77" t="str">
        <f t="shared" si="14"/>
        <v/>
      </c>
      <c r="AU20" s="77">
        <f t="shared" si="15"/>
        <v>90</v>
      </c>
      <c r="AV20" s="76">
        <v>95.0</v>
      </c>
      <c r="AW20" s="91"/>
      <c r="AX20" s="88">
        <v>88.0</v>
      </c>
      <c r="AY20" s="79"/>
      <c r="AZ20" s="80"/>
      <c r="BA20" s="81"/>
      <c r="BB20" s="82"/>
      <c r="BC20" s="83"/>
      <c r="BD20" s="84"/>
      <c r="BE20" s="82"/>
      <c r="BF20" s="82"/>
      <c r="BG20" s="52"/>
      <c r="BH20" s="52"/>
      <c r="BI20" s="52"/>
    </row>
    <row r="21" ht="24.0" customHeight="1">
      <c r="A21" s="70">
        <v>10.0</v>
      </c>
      <c r="B21" s="85">
        <v>5.43241081E8</v>
      </c>
      <c r="C21" s="72"/>
      <c r="D21" s="87" t="s">
        <v>33</v>
      </c>
      <c r="E21" s="74">
        <v>95.0</v>
      </c>
      <c r="F21" s="75"/>
      <c r="G21" s="77">
        <f t="shared" si="1"/>
        <v>95</v>
      </c>
      <c r="H21" s="76">
        <v>90.0</v>
      </c>
      <c r="I21" s="75"/>
      <c r="J21" s="77">
        <f t="shared" si="2"/>
        <v>90</v>
      </c>
      <c r="K21" s="78">
        <v>95.0</v>
      </c>
      <c r="L21" s="77"/>
      <c r="M21" s="77">
        <f t="shared" si="3"/>
        <v>95</v>
      </c>
      <c r="N21" s="76"/>
      <c r="O21" s="77"/>
      <c r="P21" s="77" t="str">
        <f t="shared" si="4"/>
        <v/>
      </c>
      <c r="Q21" s="76"/>
      <c r="R21" s="77"/>
      <c r="S21" s="77" t="str">
        <f t="shared" si="5"/>
        <v/>
      </c>
      <c r="T21" s="76"/>
      <c r="U21" s="77"/>
      <c r="V21" s="77" t="str">
        <f t="shared" si="6"/>
        <v/>
      </c>
      <c r="W21" s="76"/>
      <c r="X21" s="77"/>
      <c r="Y21" s="77" t="str">
        <f t="shared" si="7"/>
        <v/>
      </c>
      <c r="Z21" s="76"/>
      <c r="AA21" s="77"/>
      <c r="AB21" s="77" t="str">
        <f t="shared" si="8"/>
        <v/>
      </c>
      <c r="AC21" s="76"/>
      <c r="AD21" s="77"/>
      <c r="AE21" s="77" t="str">
        <f t="shared" si="9"/>
        <v/>
      </c>
      <c r="AF21" s="76"/>
      <c r="AG21" s="77"/>
      <c r="AH21" s="77" t="str">
        <f t="shared" si="10"/>
        <v/>
      </c>
      <c r="AI21" s="76"/>
      <c r="AJ21" s="77"/>
      <c r="AK21" s="77" t="str">
        <f t="shared" si="11"/>
        <v/>
      </c>
      <c r="AL21" s="76"/>
      <c r="AM21" s="77"/>
      <c r="AN21" s="77" t="str">
        <f t="shared" si="12"/>
        <v/>
      </c>
      <c r="AO21" s="76"/>
      <c r="AP21" s="77"/>
      <c r="AQ21" s="77" t="str">
        <f t="shared" si="13"/>
        <v/>
      </c>
      <c r="AR21" s="76"/>
      <c r="AS21" s="77"/>
      <c r="AT21" s="77" t="str">
        <f t="shared" si="14"/>
        <v/>
      </c>
      <c r="AU21" s="77">
        <f t="shared" si="15"/>
        <v>93</v>
      </c>
      <c r="AV21" s="76">
        <v>90.0</v>
      </c>
      <c r="AW21" s="91"/>
      <c r="AX21" s="74">
        <v>95.0</v>
      </c>
      <c r="AY21" s="79"/>
      <c r="AZ21" s="80"/>
      <c r="BA21" s="81"/>
      <c r="BB21" s="82"/>
      <c r="BC21" s="83"/>
      <c r="BD21" s="84"/>
      <c r="BE21" s="82"/>
      <c r="BF21" s="82"/>
      <c r="BG21" s="52"/>
      <c r="BH21" s="52"/>
      <c r="BI21" s="52"/>
    </row>
    <row r="22" ht="24.0" customHeight="1">
      <c r="A22" s="70">
        <v>11.0</v>
      </c>
      <c r="B22" s="85">
        <v>5.43241119E8</v>
      </c>
      <c r="C22" s="72"/>
      <c r="D22" s="94" t="s">
        <v>34</v>
      </c>
      <c r="E22" s="88">
        <v>95.0</v>
      </c>
      <c r="F22" s="75"/>
      <c r="G22" s="77">
        <f t="shared" si="1"/>
        <v>95</v>
      </c>
      <c r="H22" s="76">
        <v>95.0</v>
      </c>
      <c r="I22" s="75"/>
      <c r="J22" s="77">
        <f t="shared" si="2"/>
        <v>95</v>
      </c>
      <c r="K22" s="76">
        <v>95.0</v>
      </c>
      <c r="L22" s="75"/>
      <c r="M22" s="77">
        <f t="shared" si="3"/>
        <v>95</v>
      </c>
      <c r="N22" s="76"/>
      <c r="O22" s="77"/>
      <c r="P22" s="77" t="str">
        <f t="shared" si="4"/>
        <v/>
      </c>
      <c r="Q22" s="76"/>
      <c r="R22" s="77"/>
      <c r="S22" s="77" t="str">
        <f t="shared" si="5"/>
        <v/>
      </c>
      <c r="T22" s="76"/>
      <c r="U22" s="77"/>
      <c r="V22" s="77" t="str">
        <f t="shared" si="6"/>
        <v/>
      </c>
      <c r="W22" s="76"/>
      <c r="X22" s="77"/>
      <c r="Y22" s="77" t="str">
        <f t="shared" si="7"/>
        <v/>
      </c>
      <c r="Z22" s="76"/>
      <c r="AA22" s="77"/>
      <c r="AB22" s="77" t="str">
        <f t="shared" si="8"/>
        <v/>
      </c>
      <c r="AC22" s="76"/>
      <c r="AD22" s="77"/>
      <c r="AE22" s="77" t="str">
        <f t="shared" si="9"/>
        <v/>
      </c>
      <c r="AF22" s="76"/>
      <c r="AG22" s="77"/>
      <c r="AH22" s="77" t="str">
        <f t="shared" si="10"/>
        <v/>
      </c>
      <c r="AI22" s="76"/>
      <c r="AJ22" s="77"/>
      <c r="AK22" s="77" t="str">
        <f t="shared" si="11"/>
        <v/>
      </c>
      <c r="AL22" s="76"/>
      <c r="AM22" s="77"/>
      <c r="AN22" s="77" t="str">
        <f t="shared" si="12"/>
        <v/>
      </c>
      <c r="AO22" s="76"/>
      <c r="AP22" s="77"/>
      <c r="AQ22" s="77" t="str">
        <f t="shared" si="13"/>
        <v/>
      </c>
      <c r="AR22" s="76"/>
      <c r="AS22" s="77"/>
      <c r="AT22" s="77" t="str">
        <f t="shared" si="14"/>
        <v/>
      </c>
      <c r="AU22" s="77">
        <f t="shared" si="15"/>
        <v>95</v>
      </c>
      <c r="AV22" s="76">
        <v>95.0</v>
      </c>
      <c r="AW22" s="79"/>
      <c r="AX22" s="88">
        <v>95.0</v>
      </c>
      <c r="AY22" s="79"/>
      <c r="AZ22" s="80"/>
      <c r="BA22" s="81"/>
      <c r="BB22" s="82"/>
      <c r="BC22" s="83"/>
      <c r="BD22" s="84"/>
      <c r="BE22" s="82"/>
      <c r="BF22" s="82"/>
      <c r="BG22" s="52"/>
      <c r="BH22" s="52"/>
      <c r="BI22" s="52"/>
    </row>
    <row r="23" ht="24.0" customHeight="1">
      <c r="A23" s="70">
        <v>12.0</v>
      </c>
      <c r="B23" s="85">
        <v>5.43241009E8</v>
      </c>
      <c r="C23" s="72"/>
      <c r="D23" s="90" t="s">
        <v>35</v>
      </c>
      <c r="E23" s="74">
        <v>95.0</v>
      </c>
      <c r="F23" s="95"/>
      <c r="G23" s="96">
        <f t="shared" si="1"/>
        <v>95</v>
      </c>
      <c r="H23" s="97">
        <v>90.0</v>
      </c>
      <c r="I23" s="96"/>
      <c r="J23" s="96">
        <f t="shared" si="2"/>
        <v>90</v>
      </c>
      <c r="K23" s="98">
        <v>95.0</v>
      </c>
      <c r="L23" s="96"/>
      <c r="M23" s="96">
        <f t="shared" si="3"/>
        <v>95</v>
      </c>
      <c r="N23" s="97"/>
      <c r="O23" s="96"/>
      <c r="P23" s="96" t="str">
        <f t="shared" si="4"/>
        <v/>
      </c>
      <c r="Q23" s="97"/>
      <c r="R23" s="96"/>
      <c r="S23" s="96" t="str">
        <f t="shared" si="5"/>
        <v/>
      </c>
      <c r="T23" s="97"/>
      <c r="U23" s="96"/>
      <c r="V23" s="96" t="str">
        <f t="shared" si="6"/>
        <v/>
      </c>
      <c r="W23" s="97"/>
      <c r="X23" s="96"/>
      <c r="Y23" s="96" t="str">
        <f t="shared" si="7"/>
        <v/>
      </c>
      <c r="Z23" s="97"/>
      <c r="AA23" s="96"/>
      <c r="AB23" s="96" t="str">
        <f t="shared" si="8"/>
        <v/>
      </c>
      <c r="AC23" s="97"/>
      <c r="AD23" s="96"/>
      <c r="AE23" s="96" t="str">
        <f t="shared" si="9"/>
        <v/>
      </c>
      <c r="AF23" s="97"/>
      <c r="AG23" s="96"/>
      <c r="AH23" s="96" t="str">
        <f t="shared" si="10"/>
        <v/>
      </c>
      <c r="AI23" s="97"/>
      <c r="AJ23" s="96"/>
      <c r="AK23" s="96" t="str">
        <f t="shared" si="11"/>
        <v/>
      </c>
      <c r="AL23" s="97"/>
      <c r="AM23" s="96"/>
      <c r="AN23" s="96" t="str">
        <f t="shared" si="12"/>
        <v/>
      </c>
      <c r="AO23" s="97"/>
      <c r="AP23" s="96"/>
      <c r="AQ23" s="96" t="str">
        <f t="shared" si="13"/>
        <v/>
      </c>
      <c r="AR23" s="97"/>
      <c r="AS23" s="96"/>
      <c r="AT23" s="96" t="str">
        <f t="shared" si="14"/>
        <v/>
      </c>
      <c r="AU23" s="96">
        <f t="shared" si="15"/>
        <v>93</v>
      </c>
      <c r="AV23" s="97">
        <v>90.0</v>
      </c>
      <c r="AW23" s="99"/>
      <c r="AX23" s="74">
        <v>95.0</v>
      </c>
      <c r="AY23" s="100"/>
      <c r="AZ23" s="101"/>
      <c r="BA23" s="102"/>
      <c r="BB23" s="103"/>
      <c r="BC23" s="104"/>
      <c r="BD23" s="105"/>
      <c r="BE23" s="103"/>
      <c r="BF23" s="103"/>
      <c r="BG23" s="106"/>
      <c r="BH23" s="106"/>
      <c r="BI23" s="106"/>
    </row>
    <row r="24" ht="24.0" customHeight="1">
      <c r="A24" s="70">
        <v>13.0</v>
      </c>
      <c r="B24" s="85">
        <v>5.43241121E8</v>
      </c>
      <c r="C24" s="72"/>
      <c r="D24" s="87" t="s">
        <v>36</v>
      </c>
      <c r="E24" s="88">
        <v>90.0</v>
      </c>
      <c r="F24" s="75"/>
      <c r="G24" s="77">
        <f t="shared" si="1"/>
        <v>90</v>
      </c>
      <c r="H24" s="76">
        <v>95.0</v>
      </c>
      <c r="I24" s="77"/>
      <c r="J24" s="77">
        <f t="shared" si="2"/>
        <v>95</v>
      </c>
      <c r="K24" s="76">
        <v>90.0</v>
      </c>
      <c r="L24" s="75"/>
      <c r="M24" s="77">
        <f t="shared" si="3"/>
        <v>90</v>
      </c>
      <c r="N24" s="76"/>
      <c r="O24" s="77"/>
      <c r="P24" s="77" t="str">
        <f t="shared" si="4"/>
        <v/>
      </c>
      <c r="Q24" s="76"/>
      <c r="R24" s="77"/>
      <c r="S24" s="77" t="str">
        <f t="shared" si="5"/>
        <v/>
      </c>
      <c r="T24" s="76"/>
      <c r="U24" s="77"/>
      <c r="V24" s="77" t="str">
        <f t="shared" si="6"/>
        <v/>
      </c>
      <c r="W24" s="76"/>
      <c r="X24" s="77"/>
      <c r="Y24" s="77" t="str">
        <f t="shared" si="7"/>
        <v/>
      </c>
      <c r="Z24" s="76"/>
      <c r="AA24" s="77"/>
      <c r="AB24" s="77" t="str">
        <f t="shared" si="8"/>
        <v/>
      </c>
      <c r="AC24" s="76"/>
      <c r="AD24" s="77"/>
      <c r="AE24" s="77" t="str">
        <f t="shared" si="9"/>
        <v/>
      </c>
      <c r="AF24" s="76"/>
      <c r="AG24" s="77"/>
      <c r="AH24" s="77" t="str">
        <f t="shared" si="10"/>
        <v/>
      </c>
      <c r="AI24" s="76"/>
      <c r="AJ24" s="77"/>
      <c r="AK24" s="77" t="str">
        <f t="shared" si="11"/>
        <v/>
      </c>
      <c r="AL24" s="76"/>
      <c r="AM24" s="77"/>
      <c r="AN24" s="77" t="str">
        <f t="shared" si="12"/>
        <v/>
      </c>
      <c r="AO24" s="76"/>
      <c r="AP24" s="77"/>
      <c r="AQ24" s="77" t="str">
        <f t="shared" si="13"/>
        <v/>
      </c>
      <c r="AR24" s="76"/>
      <c r="AS24" s="77"/>
      <c r="AT24" s="77" t="str">
        <f t="shared" si="14"/>
        <v/>
      </c>
      <c r="AU24" s="77">
        <f t="shared" si="15"/>
        <v>92</v>
      </c>
      <c r="AV24" s="76">
        <v>95.0</v>
      </c>
      <c r="AW24" s="91"/>
      <c r="AX24" s="88">
        <v>90.0</v>
      </c>
      <c r="AY24" s="79"/>
      <c r="AZ24" s="80"/>
      <c r="BA24" s="81"/>
      <c r="BB24" s="82"/>
      <c r="BC24" s="83"/>
      <c r="BD24" s="84"/>
      <c r="BE24" s="82"/>
      <c r="BF24" s="82"/>
      <c r="BG24" s="52"/>
      <c r="BH24" s="52"/>
      <c r="BI24" s="52"/>
    </row>
    <row r="25" ht="24.0" customHeight="1">
      <c r="A25" s="70">
        <v>14.0</v>
      </c>
      <c r="B25" s="85">
        <v>5.43241122E8</v>
      </c>
      <c r="C25" s="72"/>
      <c r="D25" s="90" t="s">
        <v>37</v>
      </c>
      <c r="E25" s="74">
        <v>95.0</v>
      </c>
      <c r="F25" s="75"/>
      <c r="G25" s="77">
        <f t="shared" si="1"/>
        <v>95</v>
      </c>
      <c r="H25" s="76">
        <v>90.0</v>
      </c>
      <c r="I25" s="77"/>
      <c r="J25" s="77">
        <f t="shared" si="2"/>
        <v>90</v>
      </c>
      <c r="K25" s="78">
        <v>95.0</v>
      </c>
      <c r="L25" s="77"/>
      <c r="M25" s="77">
        <f t="shared" si="3"/>
        <v>95</v>
      </c>
      <c r="N25" s="76"/>
      <c r="O25" s="77"/>
      <c r="P25" s="77" t="str">
        <f t="shared" si="4"/>
        <v/>
      </c>
      <c r="Q25" s="76"/>
      <c r="R25" s="77"/>
      <c r="S25" s="77" t="str">
        <f t="shared" si="5"/>
        <v/>
      </c>
      <c r="T25" s="76"/>
      <c r="U25" s="77"/>
      <c r="V25" s="77" t="str">
        <f t="shared" si="6"/>
        <v/>
      </c>
      <c r="W25" s="76"/>
      <c r="X25" s="77"/>
      <c r="Y25" s="77" t="str">
        <f t="shared" si="7"/>
        <v/>
      </c>
      <c r="Z25" s="76"/>
      <c r="AA25" s="77"/>
      <c r="AB25" s="77" t="str">
        <f t="shared" si="8"/>
        <v/>
      </c>
      <c r="AC25" s="76"/>
      <c r="AD25" s="77"/>
      <c r="AE25" s="77" t="str">
        <f t="shared" si="9"/>
        <v/>
      </c>
      <c r="AF25" s="76"/>
      <c r="AG25" s="77"/>
      <c r="AH25" s="77" t="str">
        <f t="shared" si="10"/>
        <v/>
      </c>
      <c r="AI25" s="76"/>
      <c r="AJ25" s="77"/>
      <c r="AK25" s="77" t="str">
        <f t="shared" si="11"/>
        <v/>
      </c>
      <c r="AL25" s="76"/>
      <c r="AM25" s="77"/>
      <c r="AN25" s="77" t="str">
        <f t="shared" si="12"/>
        <v/>
      </c>
      <c r="AO25" s="76"/>
      <c r="AP25" s="77"/>
      <c r="AQ25" s="77" t="str">
        <f t="shared" si="13"/>
        <v/>
      </c>
      <c r="AR25" s="76"/>
      <c r="AS25" s="77"/>
      <c r="AT25" s="77" t="str">
        <f t="shared" si="14"/>
        <v/>
      </c>
      <c r="AU25" s="77">
        <f t="shared" si="15"/>
        <v>93</v>
      </c>
      <c r="AV25" s="76">
        <v>90.0</v>
      </c>
      <c r="AW25" s="91"/>
      <c r="AX25" s="74">
        <v>95.0</v>
      </c>
      <c r="AY25" s="79"/>
      <c r="AZ25" s="80"/>
      <c r="BA25" s="81"/>
      <c r="BB25" s="82"/>
      <c r="BC25" s="83"/>
      <c r="BD25" s="84"/>
      <c r="BE25" s="82"/>
      <c r="BF25" s="82"/>
      <c r="BG25" s="52"/>
      <c r="BH25" s="52"/>
      <c r="BI25" s="52"/>
    </row>
    <row r="26" ht="24.0" customHeight="1">
      <c r="A26" s="70">
        <v>15.0</v>
      </c>
      <c r="B26" s="85">
        <v>5.43241087E8</v>
      </c>
      <c r="C26" s="72"/>
      <c r="D26" s="90" t="s">
        <v>38</v>
      </c>
      <c r="E26" s="88">
        <v>92.0</v>
      </c>
      <c r="F26" s="75"/>
      <c r="G26" s="77">
        <f t="shared" si="1"/>
        <v>92</v>
      </c>
      <c r="H26" s="76">
        <v>95.0</v>
      </c>
      <c r="I26" s="75"/>
      <c r="J26" s="77">
        <f t="shared" si="2"/>
        <v>95</v>
      </c>
      <c r="K26" s="76">
        <v>92.0</v>
      </c>
      <c r="L26" s="77"/>
      <c r="M26" s="77">
        <f t="shared" si="3"/>
        <v>92</v>
      </c>
      <c r="N26" s="76"/>
      <c r="O26" s="77"/>
      <c r="P26" s="77" t="str">
        <f t="shared" si="4"/>
        <v/>
      </c>
      <c r="Q26" s="76"/>
      <c r="R26" s="77"/>
      <c r="S26" s="77" t="str">
        <f t="shared" si="5"/>
        <v/>
      </c>
      <c r="T26" s="76"/>
      <c r="U26" s="77"/>
      <c r="V26" s="77" t="str">
        <f t="shared" si="6"/>
        <v/>
      </c>
      <c r="W26" s="76"/>
      <c r="X26" s="77"/>
      <c r="Y26" s="77" t="str">
        <f t="shared" si="7"/>
        <v/>
      </c>
      <c r="Z26" s="76"/>
      <c r="AA26" s="77"/>
      <c r="AB26" s="77" t="str">
        <f t="shared" si="8"/>
        <v/>
      </c>
      <c r="AC26" s="76"/>
      <c r="AD26" s="77"/>
      <c r="AE26" s="77" t="str">
        <f t="shared" si="9"/>
        <v/>
      </c>
      <c r="AF26" s="76"/>
      <c r="AG26" s="77"/>
      <c r="AH26" s="77" t="str">
        <f t="shared" si="10"/>
        <v/>
      </c>
      <c r="AI26" s="76"/>
      <c r="AJ26" s="77"/>
      <c r="AK26" s="77" t="str">
        <f t="shared" si="11"/>
        <v/>
      </c>
      <c r="AL26" s="76"/>
      <c r="AM26" s="77"/>
      <c r="AN26" s="77" t="str">
        <f t="shared" si="12"/>
        <v/>
      </c>
      <c r="AO26" s="76"/>
      <c r="AP26" s="77"/>
      <c r="AQ26" s="77" t="str">
        <f t="shared" si="13"/>
        <v/>
      </c>
      <c r="AR26" s="76"/>
      <c r="AS26" s="77"/>
      <c r="AT26" s="77" t="str">
        <f t="shared" si="14"/>
        <v/>
      </c>
      <c r="AU26" s="77">
        <f t="shared" si="15"/>
        <v>93</v>
      </c>
      <c r="AV26" s="76">
        <v>95.0</v>
      </c>
      <c r="AW26" s="79"/>
      <c r="AX26" s="88">
        <v>92.0</v>
      </c>
      <c r="AY26" s="79"/>
      <c r="AZ26" s="80"/>
      <c r="BA26" s="81"/>
      <c r="BB26" s="82"/>
      <c r="BC26" s="83"/>
      <c r="BD26" s="84"/>
      <c r="BE26" s="82"/>
      <c r="BF26" s="82"/>
      <c r="BG26" s="52"/>
      <c r="BH26" s="52"/>
      <c r="BI26" s="52"/>
    </row>
    <row r="27" ht="24.0" customHeight="1">
      <c r="A27" s="70">
        <v>16.0</v>
      </c>
      <c r="B27" s="107">
        <v>5.43241125E8</v>
      </c>
      <c r="C27" s="72"/>
      <c r="D27" s="108" t="s">
        <v>39</v>
      </c>
      <c r="E27" s="88">
        <v>90.0</v>
      </c>
      <c r="F27" s="75"/>
      <c r="G27" s="77">
        <f t="shared" si="1"/>
        <v>90</v>
      </c>
      <c r="H27" s="76">
        <v>93.0</v>
      </c>
      <c r="I27" s="75"/>
      <c r="J27" s="77">
        <f t="shared" si="2"/>
        <v>93</v>
      </c>
      <c r="K27" s="76">
        <v>90.0</v>
      </c>
      <c r="L27" s="75"/>
      <c r="M27" s="77">
        <f t="shared" si="3"/>
        <v>90</v>
      </c>
      <c r="N27" s="76"/>
      <c r="O27" s="77"/>
      <c r="P27" s="77" t="str">
        <f t="shared" si="4"/>
        <v/>
      </c>
      <c r="Q27" s="76"/>
      <c r="R27" s="77"/>
      <c r="S27" s="77" t="str">
        <f t="shared" si="5"/>
        <v/>
      </c>
      <c r="T27" s="76"/>
      <c r="U27" s="77"/>
      <c r="V27" s="77" t="str">
        <f t="shared" si="6"/>
        <v/>
      </c>
      <c r="W27" s="76"/>
      <c r="X27" s="77"/>
      <c r="Y27" s="77" t="str">
        <f t="shared" si="7"/>
        <v/>
      </c>
      <c r="Z27" s="76"/>
      <c r="AA27" s="77"/>
      <c r="AB27" s="77" t="str">
        <f t="shared" si="8"/>
        <v/>
      </c>
      <c r="AC27" s="76"/>
      <c r="AD27" s="77"/>
      <c r="AE27" s="77" t="str">
        <f t="shared" si="9"/>
        <v/>
      </c>
      <c r="AF27" s="76"/>
      <c r="AG27" s="77"/>
      <c r="AH27" s="77" t="str">
        <f t="shared" si="10"/>
        <v/>
      </c>
      <c r="AI27" s="76"/>
      <c r="AJ27" s="77"/>
      <c r="AK27" s="77" t="str">
        <f t="shared" si="11"/>
        <v/>
      </c>
      <c r="AL27" s="76"/>
      <c r="AM27" s="77"/>
      <c r="AN27" s="77" t="str">
        <f t="shared" si="12"/>
        <v/>
      </c>
      <c r="AO27" s="76"/>
      <c r="AP27" s="77"/>
      <c r="AQ27" s="77" t="str">
        <f t="shared" si="13"/>
        <v/>
      </c>
      <c r="AR27" s="76"/>
      <c r="AS27" s="77"/>
      <c r="AT27" s="77" t="str">
        <f t="shared" si="14"/>
        <v/>
      </c>
      <c r="AU27" s="77">
        <f t="shared" si="15"/>
        <v>91</v>
      </c>
      <c r="AV27" s="76">
        <v>93.0</v>
      </c>
      <c r="AW27" s="91"/>
      <c r="AX27" s="88">
        <v>90.0</v>
      </c>
      <c r="AY27" s="79"/>
      <c r="AZ27" s="80"/>
      <c r="BA27" s="81"/>
      <c r="BB27" s="82"/>
      <c r="BC27" s="83"/>
      <c r="BD27" s="84"/>
      <c r="BE27" s="82"/>
      <c r="BF27" s="82"/>
      <c r="BG27" s="52"/>
      <c r="BH27" s="52"/>
      <c r="BI27" s="52"/>
    </row>
    <row r="28" ht="24.0" customHeight="1">
      <c r="A28" s="70">
        <v>17.0</v>
      </c>
      <c r="B28" s="85">
        <v>5.43241091E8</v>
      </c>
      <c r="C28" s="72"/>
      <c r="D28" s="90" t="s">
        <v>40</v>
      </c>
      <c r="E28" s="88">
        <v>92.0</v>
      </c>
      <c r="F28" s="77"/>
      <c r="G28" s="77">
        <f t="shared" si="1"/>
        <v>92</v>
      </c>
      <c r="H28" s="76">
        <v>93.0</v>
      </c>
      <c r="I28" s="77"/>
      <c r="J28" s="77">
        <f t="shared" si="2"/>
        <v>93</v>
      </c>
      <c r="K28" s="76">
        <v>92.0</v>
      </c>
      <c r="L28" s="75"/>
      <c r="M28" s="77">
        <f t="shared" si="3"/>
        <v>92</v>
      </c>
      <c r="N28" s="76"/>
      <c r="O28" s="77"/>
      <c r="P28" s="77" t="str">
        <f t="shared" si="4"/>
        <v/>
      </c>
      <c r="Q28" s="76"/>
      <c r="R28" s="77"/>
      <c r="S28" s="77" t="str">
        <f t="shared" si="5"/>
        <v/>
      </c>
      <c r="T28" s="76"/>
      <c r="U28" s="77"/>
      <c r="V28" s="77" t="str">
        <f t="shared" si="6"/>
        <v/>
      </c>
      <c r="W28" s="76"/>
      <c r="X28" s="77"/>
      <c r="Y28" s="77" t="str">
        <f t="shared" si="7"/>
        <v/>
      </c>
      <c r="Z28" s="76"/>
      <c r="AA28" s="77"/>
      <c r="AB28" s="77" t="str">
        <f t="shared" si="8"/>
        <v/>
      </c>
      <c r="AC28" s="76"/>
      <c r="AD28" s="77"/>
      <c r="AE28" s="77" t="str">
        <f t="shared" si="9"/>
        <v/>
      </c>
      <c r="AF28" s="76"/>
      <c r="AG28" s="77"/>
      <c r="AH28" s="77" t="str">
        <f t="shared" si="10"/>
        <v/>
      </c>
      <c r="AI28" s="76"/>
      <c r="AJ28" s="77"/>
      <c r="AK28" s="77" t="str">
        <f t="shared" si="11"/>
        <v/>
      </c>
      <c r="AL28" s="76"/>
      <c r="AM28" s="77"/>
      <c r="AN28" s="77" t="str">
        <f t="shared" si="12"/>
        <v/>
      </c>
      <c r="AO28" s="76"/>
      <c r="AP28" s="77"/>
      <c r="AQ28" s="77" t="str">
        <f t="shared" si="13"/>
        <v/>
      </c>
      <c r="AR28" s="76"/>
      <c r="AS28" s="77"/>
      <c r="AT28" s="77" t="str">
        <f t="shared" si="14"/>
        <v/>
      </c>
      <c r="AU28" s="77">
        <f t="shared" si="15"/>
        <v>92</v>
      </c>
      <c r="AV28" s="76">
        <v>93.0</v>
      </c>
      <c r="AW28" s="91"/>
      <c r="AX28" s="88">
        <v>92.0</v>
      </c>
      <c r="AY28" s="79"/>
      <c r="AZ28" s="80"/>
      <c r="BA28" s="81"/>
      <c r="BB28" s="82"/>
      <c r="BC28" s="83"/>
      <c r="BD28" s="84"/>
      <c r="BE28" s="82"/>
      <c r="BF28" s="82"/>
      <c r="BG28" s="52"/>
      <c r="BH28" s="52"/>
      <c r="BI28" s="52"/>
    </row>
    <row r="29" ht="24.0" customHeight="1">
      <c r="A29" s="70">
        <v>18.0</v>
      </c>
      <c r="B29" s="85">
        <v>5.43241092E8</v>
      </c>
      <c r="C29" s="72"/>
      <c r="D29" s="90" t="s">
        <v>41</v>
      </c>
      <c r="E29" s="88">
        <v>92.0</v>
      </c>
      <c r="F29" s="75"/>
      <c r="G29" s="77">
        <f t="shared" si="1"/>
        <v>92</v>
      </c>
      <c r="H29" s="76">
        <v>95.0</v>
      </c>
      <c r="I29" s="77"/>
      <c r="J29" s="77">
        <f t="shared" si="2"/>
        <v>95</v>
      </c>
      <c r="K29" s="76">
        <v>92.0</v>
      </c>
      <c r="L29" s="77"/>
      <c r="M29" s="77">
        <f t="shared" si="3"/>
        <v>92</v>
      </c>
      <c r="N29" s="76"/>
      <c r="O29" s="77"/>
      <c r="P29" s="77" t="str">
        <f t="shared" si="4"/>
        <v/>
      </c>
      <c r="Q29" s="76"/>
      <c r="R29" s="77"/>
      <c r="S29" s="77" t="str">
        <f t="shared" si="5"/>
        <v/>
      </c>
      <c r="T29" s="76"/>
      <c r="U29" s="77"/>
      <c r="V29" s="77" t="str">
        <f t="shared" si="6"/>
        <v/>
      </c>
      <c r="W29" s="76"/>
      <c r="X29" s="77"/>
      <c r="Y29" s="77" t="str">
        <f t="shared" si="7"/>
        <v/>
      </c>
      <c r="Z29" s="76"/>
      <c r="AA29" s="77"/>
      <c r="AB29" s="77" t="str">
        <f t="shared" si="8"/>
        <v/>
      </c>
      <c r="AC29" s="76"/>
      <c r="AD29" s="77"/>
      <c r="AE29" s="77" t="str">
        <f t="shared" si="9"/>
        <v/>
      </c>
      <c r="AF29" s="76"/>
      <c r="AG29" s="77"/>
      <c r="AH29" s="77" t="str">
        <f t="shared" si="10"/>
        <v/>
      </c>
      <c r="AI29" s="76"/>
      <c r="AJ29" s="77"/>
      <c r="AK29" s="77" t="str">
        <f t="shared" si="11"/>
        <v/>
      </c>
      <c r="AL29" s="76"/>
      <c r="AM29" s="77"/>
      <c r="AN29" s="77" t="str">
        <f t="shared" si="12"/>
        <v/>
      </c>
      <c r="AO29" s="76"/>
      <c r="AP29" s="77"/>
      <c r="AQ29" s="77" t="str">
        <f t="shared" si="13"/>
        <v/>
      </c>
      <c r="AR29" s="76"/>
      <c r="AS29" s="77"/>
      <c r="AT29" s="77" t="str">
        <f t="shared" si="14"/>
        <v/>
      </c>
      <c r="AU29" s="77">
        <f t="shared" si="15"/>
        <v>93</v>
      </c>
      <c r="AV29" s="76">
        <v>95.0</v>
      </c>
      <c r="AW29" s="91"/>
      <c r="AX29" s="88">
        <v>92.0</v>
      </c>
      <c r="AY29" s="79"/>
      <c r="AZ29" s="80"/>
      <c r="BA29" s="81"/>
      <c r="BB29" s="82"/>
      <c r="BC29" s="83"/>
      <c r="BD29" s="84"/>
      <c r="BE29" s="82"/>
      <c r="BF29" s="82"/>
      <c r="BG29" s="52"/>
      <c r="BH29" s="52"/>
      <c r="BI29" s="52"/>
    </row>
    <row r="30" ht="24.0" customHeight="1">
      <c r="A30" s="70">
        <v>19.0</v>
      </c>
      <c r="B30" s="85">
        <v>5.43241089E8</v>
      </c>
      <c r="C30" s="72"/>
      <c r="D30" s="90" t="s">
        <v>42</v>
      </c>
      <c r="E30" s="74">
        <v>95.0</v>
      </c>
      <c r="F30" s="77"/>
      <c r="G30" s="77">
        <f t="shared" si="1"/>
        <v>95</v>
      </c>
      <c r="H30" s="76">
        <v>90.0</v>
      </c>
      <c r="I30" s="77"/>
      <c r="J30" s="77">
        <f t="shared" si="2"/>
        <v>90</v>
      </c>
      <c r="K30" s="78">
        <v>95.0</v>
      </c>
      <c r="L30" s="75"/>
      <c r="M30" s="77">
        <f t="shared" si="3"/>
        <v>95</v>
      </c>
      <c r="N30" s="76"/>
      <c r="O30" s="77"/>
      <c r="P30" s="77" t="str">
        <f t="shared" si="4"/>
        <v/>
      </c>
      <c r="Q30" s="76"/>
      <c r="R30" s="77"/>
      <c r="S30" s="77" t="str">
        <f t="shared" si="5"/>
        <v/>
      </c>
      <c r="T30" s="76"/>
      <c r="U30" s="77"/>
      <c r="V30" s="77" t="str">
        <f t="shared" si="6"/>
        <v/>
      </c>
      <c r="W30" s="76"/>
      <c r="X30" s="77"/>
      <c r="Y30" s="77" t="str">
        <f t="shared" si="7"/>
        <v/>
      </c>
      <c r="Z30" s="76"/>
      <c r="AA30" s="77"/>
      <c r="AB30" s="77" t="str">
        <f t="shared" si="8"/>
        <v/>
      </c>
      <c r="AC30" s="76"/>
      <c r="AD30" s="77"/>
      <c r="AE30" s="77" t="str">
        <f t="shared" si="9"/>
        <v/>
      </c>
      <c r="AF30" s="76"/>
      <c r="AG30" s="77"/>
      <c r="AH30" s="77" t="str">
        <f t="shared" si="10"/>
        <v/>
      </c>
      <c r="AI30" s="76"/>
      <c r="AJ30" s="77"/>
      <c r="AK30" s="77" t="str">
        <f t="shared" si="11"/>
        <v/>
      </c>
      <c r="AL30" s="76"/>
      <c r="AM30" s="77"/>
      <c r="AN30" s="77" t="str">
        <f t="shared" si="12"/>
        <v/>
      </c>
      <c r="AO30" s="76"/>
      <c r="AP30" s="77"/>
      <c r="AQ30" s="77" t="str">
        <f t="shared" si="13"/>
        <v/>
      </c>
      <c r="AR30" s="76"/>
      <c r="AS30" s="77"/>
      <c r="AT30" s="77" t="str">
        <f t="shared" si="14"/>
        <v/>
      </c>
      <c r="AU30" s="77">
        <f t="shared" si="15"/>
        <v>93</v>
      </c>
      <c r="AV30" s="76">
        <v>90.0</v>
      </c>
      <c r="AW30" s="91"/>
      <c r="AX30" s="74">
        <v>95.0</v>
      </c>
      <c r="AY30" s="79"/>
      <c r="AZ30" s="80"/>
      <c r="BA30" s="81"/>
      <c r="BB30" s="82"/>
      <c r="BC30" s="83"/>
      <c r="BD30" s="84"/>
      <c r="BE30" s="82"/>
      <c r="BF30" s="82"/>
      <c r="BG30" s="52"/>
      <c r="BH30" s="52"/>
      <c r="BI30" s="52"/>
    </row>
    <row r="31" ht="24.0" customHeight="1">
      <c r="A31" s="70">
        <v>20.0</v>
      </c>
      <c r="B31" s="85">
        <v>5.43241127E8</v>
      </c>
      <c r="C31" s="72"/>
      <c r="D31" s="109" t="s">
        <v>43</v>
      </c>
      <c r="E31" s="88">
        <v>95.0</v>
      </c>
      <c r="F31" s="75"/>
      <c r="G31" s="77">
        <f t="shared" si="1"/>
        <v>95</v>
      </c>
      <c r="H31" s="76">
        <v>95.0</v>
      </c>
      <c r="I31" s="77"/>
      <c r="J31" s="77">
        <f t="shared" si="2"/>
        <v>95</v>
      </c>
      <c r="K31" s="76">
        <v>95.0</v>
      </c>
      <c r="L31" s="77"/>
      <c r="M31" s="77">
        <f t="shared" si="3"/>
        <v>95</v>
      </c>
      <c r="N31" s="76"/>
      <c r="O31" s="77"/>
      <c r="P31" s="77" t="str">
        <f t="shared" si="4"/>
        <v/>
      </c>
      <c r="Q31" s="76"/>
      <c r="R31" s="77"/>
      <c r="S31" s="77" t="str">
        <f t="shared" si="5"/>
        <v/>
      </c>
      <c r="T31" s="76"/>
      <c r="U31" s="77"/>
      <c r="V31" s="77" t="str">
        <f t="shared" si="6"/>
        <v/>
      </c>
      <c r="W31" s="76"/>
      <c r="X31" s="77"/>
      <c r="Y31" s="77" t="str">
        <f t="shared" si="7"/>
        <v/>
      </c>
      <c r="Z31" s="76"/>
      <c r="AA31" s="77"/>
      <c r="AB31" s="77" t="str">
        <f t="shared" si="8"/>
        <v/>
      </c>
      <c r="AC31" s="76"/>
      <c r="AD31" s="77"/>
      <c r="AE31" s="77" t="str">
        <f t="shared" si="9"/>
        <v/>
      </c>
      <c r="AF31" s="76"/>
      <c r="AG31" s="77"/>
      <c r="AH31" s="77" t="str">
        <f t="shared" si="10"/>
        <v/>
      </c>
      <c r="AI31" s="76"/>
      <c r="AJ31" s="77"/>
      <c r="AK31" s="77" t="str">
        <f t="shared" si="11"/>
        <v/>
      </c>
      <c r="AL31" s="76"/>
      <c r="AM31" s="77"/>
      <c r="AN31" s="77" t="str">
        <f t="shared" si="12"/>
        <v/>
      </c>
      <c r="AO31" s="76"/>
      <c r="AP31" s="77"/>
      <c r="AQ31" s="77" t="str">
        <f t="shared" si="13"/>
        <v/>
      </c>
      <c r="AR31" s="76"/>
      <c r="AS31" s="77"/>
      <c r="AT31" s="77" t="str">
        <f t="shared" si="14"/>
        <v/>
      </c>
      <c r="AU31" s="77">
        <f t="shared" si="15"/>
        <v>95</v>
      </c>
      <c r="AV31" s="76">
        <v>95.0</v>
      </c>
      <c r="AW31" s="91"/>
      <c r="AX31" s="88">
        <v>95.0</v>
      </c>
      <c r="AY31" s="79"/>
      <c r="AZ31" s="80"/>
      <c r="BA31" s="81"/>
      <c r="BB31" s="82"/>
      <c r="BC31" s="83"/>
      <c r="BD31" s="84"/>
      <c r="BE31" s="82"/>
      <c r="BF31" s="82"/>
      <c r="BG31" s="52"/>
      <c r="BH31" s="52"/>
      <c r="BI31" s="52"/>
    </row>
    <row r="32" ht="24.0" customHeight="1">
      <c r="A32" s="70">
        <v>21.0</v>
      </c>
      <c r="B32" s="85">
        <v>5.4324113E8</v>
      </c>
      <c r="C32" s="72"/>
      <c r="D32" s="90" t="s">
        <v>44</v>
      </c>
      <c r="E32" s="74">
        <v>95.0</v>
      </c>
      <c r="F32" s="75"/>
      <c r="G32" s="77">
        <f t="shared" si="1"/>
        <v>95</v>
      </c>
      <c r="H32" s="76">
        <v>90.0</v>
      </c>
      <c r="I32" s="77"/>
      <c r="J32" s="77">
        <f t="shared" si="2"/>
        <v>90</v>
      </c>
      <c r="K32" s="78">
        <v>95.0</v>
      </c>
      <c r="L32" s="75"/>
      <c r="M32" s="77">
        <f t="shared" si="3"/>
        <v>95</v>
      </c>
      <c r="N32" s="76"/>
      <c r="O32" s="77"/>
      <c r="P32" s="77" t="str">
        <f t="shared" si="4"/>
        <v/>
      </c>
      <c r="Q32" s="76"/>
      <c r="R32" s="75"/>
      <c r="S32" s="77" t="str">
        <f t="shared" si="5"/>
        <v/>
      </c>
      <c r="T32" s="76"/>
      <c r="U32" s="77"/>
      <c r="V32" s="77" t="str">
        <f t="shared" si="6"/>
        <v/>
      </c>
      <c r="W32" s="76"/>
      <c r="X32" s="77"/>
      <c r="Y32" s="77" t="str">
        <f t="shared" si="7"/>
        <v/>
      </c>
      <c r="Z32" s="76"/>
      <c r="AA32" s="77"/>
      <c r="AB32" s="77" t="str">
        <f t="shared" si="8"/>
        <v/>
      </c>
      <c r="AC32" s="76"/>
      <c r="AD32" s="77"/>
      <c r="AE32" s="77" t="str">
        <f t="shared" si="9"/>
        <v/>
      </c>
      <c r="AF32" s="76"/>
      <c r="AG32" s="77"/>
      <c r="AH32" s="77" t="str">
        <f t="shared" si="10"/>
        <v/>
      </c>
      <c r="AI32" s="76"/>
      <c r="AJ32" s="77"/>
      <c r="AK32" s="77" t="str">
        <f t="shared" si="11"/>
        <v/>
      </c>
      <c r="AL32" s="76"/>
      <c r="AM32" s="77"/>
      <c r="AN32" s="77" t="str">
        <f t="shared" si="12"/>
        <v/>
      </c>
      <c r="AO32" s="76"/>
      <c r="AP32" s="77"/>
      <c r="AQ32" s="77" t="str">
        <f t="shared" si="13"/>
        <v/>
      </c>
      <c r="AR32" s="76"/>
      <c r="AS32" s="77"/>
      <c r="AT32" s="77" t="str">
        <f t="shared" si="14"/>
        <v/>
      </c>
      <c r="AU32" s="77">
        <f t="shared" si="15"/>
        <v>93</v>
      </c>
      <c r="AV32" s="76">
        <v>90.0</v>
      </c>
      <c r="AW32" s="79"/>
      <c r="AX32" s="74">
        <v>95.0</v>
      </c>
      <c r="AY32" s="79"/>
      <c r="AZ32" s="80"/>
      <c r="BA32" s="81"/>
      <c r="BB32" s="110"/>
      <c r="BC32" s="110"/>
      <c r="BD32" s="110"/>
      <c r="BE32" s="111"/>
      <c r="BF32" s="111"/>
      <c r="BG32" s="52"/>
      <c r="BH32" s="52"/>
      <c r="BI32" s="52"/>
    </row>
    <row r="33" ht="24.0" customHeight="1">
      <c r="A33" s="89">
        <v>22.0</v>
      </c>
      <c r="B33" s="85">
        <v>5.43241094E8</v>
      </c>
      <c r="C33" s="72"/>
      <c r="D33" s="94" t="s">
        <v>45</v>
      </c>
      <c r="E33" s="88">
        <v>95.0</v>
      </c>
      <c r="F33" s="75"/>
      <c r="G33" s="77">
        <f t="shared" si="1"/>
        <v>95</v>
      </c>
      <c r="H33" s="76">
        <v>95.0</v>
      </c>
      <c r="I33" s="77"/>
      <c r="J33" s="77">
        <f t="shared" si="2"/>
        <v>95</v>
      </c>
      <c r="K33" s="76">
        <v>95.0</v>
      </c>
      <c r="L33" s="75"/>
      <c r="M33" s="77">
        <f t="shared" si="3"/>
        <v>95</v>
      </c>
      <c r="N33" s="76"/>
      <c r="O33" s="77"/>
      <c r="P33" s="77" t="str">
        <f t="shared" si="4"/>
        <v/>
      </c>
      <c r="Q33" s="76"/>
      <c r="R33" s="77"/>
      <c r="S33" s="77" t="str">
        <f t="shared" si="5"/>
        <v/>
      </c>
      <c r="T33" s="76"/>
      <c r="U33" s="77"/>
      <c r="V33" s="77" t="str">
        <f t="shared" si="6"/>
        <v/>
      </c>
      <c r="W33" s="76"/>
      <c r="X33" s="77"/>
      <c r="Y33" s="77" t="str">
        <f t="shared" si="7"/>
        <v/>
      </c>
      <c r="Z33" s="76"/>
      <c r="AA33" s="77"/>
      <c r="AB33" s="77" t="str">
        <f t="shared" si="8"/>
        <v/>
      </c>
      <c r="AC33" s="76"/>
      <c r="AD33" s="77"/>
      <c r="AE33" s="77" t="str">
        <f t="shared" si="9"/>
        <v/>
      </c>
      <c r="AF33" s="76"/>
      <c r="AG33" s="77"/>
      <c r="AH33" s="77" t="str">
        <f t="shared" si="10"/>
        <v/>
      </c>
      <c r="AI33" s="76"/>
      <c r="AJ33" s="77"/>
      <c r="AK33" s="77" t="str">
        <f t="shared" si="11"/>
        <v/>
      </c>
      <c r="AL33" s="76"/>
      <c r="AM33" s="77"/>
      <c r="AN33" s="77" t="str">
        <f t="shared" si="12"/>
        <v/>
      </c>
      <c r="AO33" s="76"/>
      <c r="AP33" s="77"/>
      <c r="AQ33" s="77" t="str">
        <f t="shared" si="13"/>
        <v/>
      </c>
      <c r="AR33" s="76"/>
      <c r="AS33" s="77"/>
      <c r="AT33" s="77" t="str">
        <f t="shared" si="14"/>
        <v/>
      </c>
      <c r="AU33" s="77">
        <f t="shared" si="15"/>
        <v>95</v>
      </c>
      <c r="AV33" s="76">
        <v>95.0</v>
      </c>
      <c r="AW33" s="79"/>
      <c r="AX33" s="88">
        <v>95.0</v>
      </c>
      <c r="AY33" s="79"/>
      <c r="AZ33" s="80"/>
      <c r="BA33" s="81"/>
      <c r="BB33" s="82"/>
      <c r="BC33" s="83"/>
      <c r="BD33" s="84"/>
      <c r="BE33" s="82"/>
      <c r="BF33" s="82"/>
      <c r="BG33" s="52"/>
      <c r="BH33" s="52"/>
      <c r="BI33" s="52"/>
    </row>
    <row r="34" ht="24.0" customHeight="1">
      <c r="A34" s="70">
        <v>23.0</v>
      </c>
      <c r="B34" s="85">
        <v>5.43241095E8</v>
      </c>
      <c r="C34" s="72"/>
      <c r="D34" s="90" t="s">
        <v>46</v>
      </c>
      <c r="E34" s="88">
        <v>92.0</v>
      </c>
      <c r="F34" s="75"/>
      <c r="G34" s="77">
        <f t="shared" si="1"/>
        <v>92</v>
      </c>
      <c r="H34" s="76">
        <v>92.0</v>
      </c>
      <c r="I34" s="77"/>
      <c r="J34" s="77">
        <f t="shared" si="2"/>
        <v>92</v>
      </c>
      <c r="K34" s="76">
        <v>92.0</v>
      </c>
      <c r="L34" s="77"/>
      <c r="M34" s="77">
        <f t="shared" si="3"/>
        <v>92</v>
      </c>
      <c r="N34" s="76"/>
      <c r="O34" s="77"/>
      <c r="P34" s="77" t="str">
        <f t="shared" si="4"/>
        <v/>
      </c>
      <c r="Q34" s="76"/>
      <c r="R34" s="77"/>
      <c r="S34" s="77" t="str">
        <f t="shared" si="5"/>
        <v/>
      </c>
      <c r="T34" s="76"/>
      <c r="U34" s="77"/>
      <c r="V34" s="77" t="str">
        <f t="shared" si="6"/>
        <v/>
      </c>
      <c r="W34" s="76"/>
      <c r="X34" s="77"/>
      <c r="Y34" s="77" t="str">
        <f t="shared" si="7"/>
        <v/>
      </c>
      <c r="Z34" s="76"/>
      <c r="AA34" s="77"/>
      <c r="AB34" s="77" t="str">
        <f t="shared" si="8"/>
        <v/>
      </c>
      <c r="AC34" s="76"/>
      <c r="AD34" s="77"/>
      <c r="AE34" s="77" t="str">
        <f t="shared" si="9"/>
        <v/>
      </c>
      <c r="AF34" s="76"/>
      <c r="AG34" s="77"/>
      <c r="AH34" s="77" t="str">
        <f t="shared" si="10"/>
        <v/>
      </c>
      <c r="AI34" s="76"/>
      <c r="AJ34" s="77"/>
      <c r="AK34" s="77" t="str">
        <f t="shared" si="11"/>
        <v/>
      </c>
      <c r="AL34" s="76"/>
      <c r="AM34" s="77"/>
      <c r="AN34" s="77" t="str">
        <f t="shared" si="12"/>
        <v/>
      </c>
      <c r="AO34" s="76"/>
      <c r="AP34" s="77"/>
      <c r="AQ34" s="77" t="str">
        <f t="shared" si="13"/>
        <v/>
      </c>
      <c r="AR34" s="76"/>
      <c r="AS34" s="77"/>
      <c r="AT34" s="77" t="str">
        <f t="shared" si="14"/>
        <v/>
      </c>
      <c r="AU34" s="77">
        <f t="shared" si="15"/>
        <v>92</v>
      </c>
      <c r="AV34" s="76">
        <v>92.0</v>
      </c>
      <c r="AW34" s="91"/>
      <c r="AX34" s="88">
        <v>92.0</v>
      </c>
      <c r="AY34" s="79"/>
      <c r="AZ34" s="80"/>
      <c r="BA34" s="81"/>
      <c r="BB34" s="82"/>
      <c r="BC34" s="83"/>
      <c r="BD34" s="84"/>
      <c r="BE34" s="82"/>
      <c r="BF34" s="82"/>
      <c r="BG34" s="52"/>
      <c r="BH34" s="52"/>
      <c r="BI34" s="52"/>
    </row>
    <row r="35" ht="24.0" customHeight="1">
      <c r="A35" s="70">
        <v>24.0</v>
      </c>
      <c r="B35" s="112">
        <v>5.4324116E8</v>
      </c>
      <c r="C35" s="72"/>
      <c r="D35" s="113" t="s">
        <v>47</v>
      </c>
      <c r="E35" s="74">
        <v>90.0</v>
      </c>
      <c r="F35" s="75"/>
      <c r="G35" s="77">
        <f t="shared" si="1"/>
        <v>90</v>
      </c>
      <c r="H35" s="76">
        <v>80.0</v>
      </c>
      <c r="I35" s="75"/>
      <c r="J35" s="77">
        <f t="shared" si="2"/>
        <v>80</v>
      </c>
      <c r="K35" s="78">
        <v>90.0</v>
      </c>
      <c r="L35" s="75"/>
      <c r="M35" s="77">
        <f t="shared" si="3"/>
        <v>90</v>
      </c>
      <c r="N35" s="76"/>
      <c r="O35" s="77"/>
      <c r="P35" s="77" t="str">
        <f t="shared" si="4"/>
        <v/>
      </c>
      <c r="Q35" s="76"/>
      <c r="R35" s="77"/>
      <c r="S35" s="77" t="str">
        <f t="shared" si="5"/>
        <v/>
      </c>
      <c r="T35" s="76"/>
      <c r="U35" s="77"/>
      <c r="V35" s="77" t="str">
        <f t="shared" si="6"/>
        <v/>
      </c>
      <c r="W35" s="76"/>
      <c r="X35" s="77"/>
      <c r="Y35" s="77" t="str">
        <f t="shared" si="7"/>
        <v/>
      </c>
      <c r="Z35" s="76"/>
      <c r="AA35" s="77"/>
      <c r="AB35" s="77" t="str">
        <f t="shared" si="8"/>
        <v/>
      </c>
      <c r="AC35" s="76"/>
      <c r="AD35" s="77"/>
      <c r="AE35" s="77" t="str">
        <f t="shared" si="9"/>
        <v/>
      </c>
      <c r="AF35" s="76"/>
      <c r="AG35" s="77"/>
      <c r="AH35" s="77" t="str">
        <f t="shared" si="10"/>
        <v/>
      </c>
      <c r="AI35" s="76"/>
      <c r="AJ35" s="77"/>
      <c r="AK35" s="77" t="str">
        <f t="shared" si="11"/>
        <v/>
      </c>
      <c r="AL35" s="76"/>
      <c r="AM35" s="77"/>
      <c r="AN35" s="77" t="str">
        <f t="shared" si="12"/>
        <v/>
      </c>
      <c r="AO35" s="76"/>
      <c r="AP35" s="77"/>
      <c r="AQ35" s="77" t="str">
        <f t="shared" si="13"/>
        <v/>
      </c>
      <c r="AR35" s="76"/>
      <c r="AS35" s="77"/>
      <c r="AT35" s="77" t="str">
        <f t="shared" si="14"/>
        <v/>
      </c>
      <c r="AU35" s="77">
        <f t="shared" si="15"/>
        <v>87</v>
      </c>
      <c r="AV35" s="76">
        <v>80.0</v>
      </c>
      <c r="AW35" s="79"/>
      <c r="AX35" s="74">
        <v>90.0</v>
      </c>
      <c r="AY35" s="79"/>
      <c r="AZ35" s="80"/>
      <c r="BA35" s="81"/>
      <c r="BB35" s="82"/>
      <c r="BC35" s="83"/>
      <c r="BD35" s="84"/>
      <c r="BE35" s="82"/>
      <c r="BF35" s="82"/>
      <c r="BG35" s="52"/>
      <c r="BH35" s="52"/>
      <c r="BI35" s="52"/>
    </row>
    <row r="36" ht="24.0" customHeight="1">
      <c r="A36" s="70">
        <v>25.0</v>
      </c>
      <c r="B36" s="114">
        <v>5.43241135E8</v>
      </c>
      <c r="C36" s="72"/>
      <c r="D36" s="115" t="s">
        <v>48</v>
      </c>
      <c r="E36" s="116">
        <v>95.0</v>
      </c>
      <c r="F36" s="75"/>
      <c r="G36" s="77">
        <f t="shared" si="1"/>
        <v>95</v>
      </c>
      <c r="H36" s="76">
        <v>95.0</v>
      </c>
      <c r="I36" s="77"/>
      <c r="J36" s="77">
        <f t="shared" si="2"/>
        <v>95</v>
      </c>
      <c r="K36" s="76">
        <v>95.0</v>
      </c>
      <c r="L36" s="75"/>
      <c r="M36" s="77">
        <f t="shared" si="3"/>
        <v>95</v>
      </c>
      <c r="N36" s="76"/>
      <c r="O36" s="77"/>
      <c r="P36" s="77" t="str">
        <f t="shared" si="4"/>
        <v/>
      </c>
      <c r="Q36" s="76"/>
      <c r="R36" s="77"/>
      <c r="S36" s="77" t="str">
        <f t="shared" si="5"/>
        <v/>
      </c>
      <c r="T36" s="76"/>
      <c r="U36" s="77"/>
      <c r="V36" s="77" t="str">
        <f t="shared" si="6"/>
        <v/>
      </c>
      <c r="W36" s="76"/>
      <c r="X36" s="77"/>
      <c r="Y36" s="77" t="str">
        <f t="shared" si="7"/>
        <v/>
      </c>
      <c r="Z36" s="76"/>
      <c r="AA36" s="77"/>
      <c r="AB36" s="77" t="str">
        <f t="shared" si="8"/>
        <v/>
      </c>
      <c r="AC36" s="76"/>
      <c r="AD36" s="77"/>
      <c r="AE36" s="77" t="str">
        <f t="shared" si="9"/>
        <v/>
      </c>
      <c r="AF36" s="76"/>
      <c r="AG36" s="77"/>
      <c r="AH36" s="77" t="str">
        <f t="shared" si="10"/>
        <v/>
      </c>
      <c r="AI36" s="76"/>
      <c r="AJ36" s="77"/>
      <c r="AK36" s="77" t="str">
        <f t="shared" si="11"/>
        <v/>
      </c>
      <c r="AL36" s="76"/>
      <c r="AM36" s="77"/>
      <c r="AN36" s="77" t="str">
        <f t="shared" si="12"/>
        <v/>
      </c>
      <c r="AO36" s="76"/>
      <c r="AP36" s="77"/>
      <c r="AQ36" s="77" t="str">
        <f t="shared" si="13"/>
        <v/>
      </c>
      <c r="AR36" s="76"/>
      <c r="AS36" s="77"/>
      <c r="AT36" s="77" t="str">
        <f t="shared" si="14"/>
        <v/>
      </c>
      <c r="AU36" s="77">
        <f t="shared" si="15"/>
        <v>95</v>
      </c>
      <c r="AV36" s="76">
        <v>95.0</v>
      </c>
      <c r="AW36" s="91"/>
      <c r="AX36" s="116">
        <v>95.0</v>
      </c>
      <c r="AY36" s="79"/>
      <c r="AZ36" s="80"/>
      <c r="BA36" s="81"/>
      <c r="BB36" s="82"/>
      <c r="BC36" s="83"/>
      <c r="BD36" s="84"/>
      <c r="BE36" s="82"/>
      <c r="BF36" s="82"/>
      <c r="BG36" s="52"/>
      <c r="BH36" s="52"/>
      <c r="BI36" s="52"/>
    </row>
    <row r="37" ht="24.0" customHeight="1">
      <c r="A37" s="70">
        <v>26.0</v>
      </c>
      <c r="B37" s="114">
        <v>5.43241099E8</v>
      </c>
      <c r="C37" s="72"/>
      <c r="D37" s="115" t="s">
        <v>49</v>
      </c>
      <c r="E37" s="74">
        <v>95.0</v>
      </c>
      <c r="F37" s="75"/>
      <c r="G37" s="77">
        <f t="shared" si="1"/>
        <v>95</v>
      </c>
      <c r="H37" s="76">
        <v>93.0</v>
      </c>
      <c r="I37" s="77"/>
      <c r="J37" s="77">
        <f t="shared" si="2"/>
        <v>93</v>
      </c>
      <c r="K37" s="78">
        <v>95.0</v>
      </c>
      <c r="L37" s="77"/>
      <c r="M37" s="77">
        <f t="shared" si="3"/>
        <v>95</v>
      </c>
      <c r="N37" s="76"/>
      <c r="O37" s="77"/>
      <c r="P37" s="77" t="str">
        <f t="shared" si="4"/>
        <v/>
      </c>
      <c r="Q37" s="76"/>
      <c r="R37" s="77"/>
      <c r="S37" s="77" t="str">
        <f t="shared" si="5"/>
        <v/>
      </c>
      <c r="T37" s="76"/>
      <c r="U37" s="77"/>
      <c r="V37" s="77" t="str">
        <f t="shared" si="6"/>
        <v/>
      </c>
      <c r="W37" s="76"/>
      <c r="X37" s="77"/>
      <c r="Y37" s="77" t="str">
        <f t="shared" si="7"/>
        <v/>
      </c>
      <c r="Z37" s="76"/>
      <c r="AA37" s="77"/>
      <c r="AB37" s="77" t="str">
        <f t="shared" si="8"/>
        <v/>
      </c>
      <c r="AC37" s="76"/>
      <c r="AD37" s="77"/>
      <c r="AE37" s="77" t="str">
        <f t="shared" si="9"/>
        <v/>
      </c>
      <c r="AF37" s="76"/>
      <c r="AG37" s="77"/>
      <c r="AH37" s="77" t="str">
        <f t="shared" si="10"/>
        <v/>
      </c>
      <c r="AI37" s="76"/>
      <c r="AJ37" s="77"/>
      <c r="AK37" s="77" t="str">
        <f t="shared" si="11"/>
        <v/>
      </c>
      <c r="AL37" s="76"/>
      <c r="AM37" s="77"/>
      <c r="AN37" s="77" t="str">
        <f t="shared" si="12"/>
        <v/>
      </c>
      <c r="AO37" s="76"/>
      <c r="AP37" s="77"/>
      <c r="AQ37" s="77" t="str">
        <f t="shared" si="13"/>
        <v/>
      </c>
      <c r="AR37" s="76"/>
      <c r="AS37" s="77"/>
      <c r="AT37" s="77" t="str">
        <f t="shared" si="14"/>
        <v/>
      </c>
      <c r="AU37" s="77">
        <f t="shared" si="15"/>
        <v>94</v>
      </c>
      <c r="AV37" s="76">
        <v>93.0</v>
      </c>
      <c r="AW37" s="91"/>
      <c r="AX37" s="74">
        <v>95.0</v>
      </c>
      <c r="AY37" s="79"/>
      <c r="AZ37" s="80"/>
      <c r="BA37" s="81"/>
      <c r="BB37" s="82"/>
      <c r="BC37" s="83"/>
      <c r="BD37" s="84"/>
      <c r="BE37" s="82"/>
      <c r="BF37" s="82"/>
      <c r="BG37" s="52"/>
      <c r="BH37" s="52"/>
      <c r="BI37" s="52"/>
    </row>
    <row r="38" ht="24.0" customHeight="1">
      <c r="A38" s="89">
        <v>27.0</v>
      </c>
      <c r="B38" s="114">
        <v>5.43241138E8</v>
      </c>
      <c r="C38" s="72"/>
      <c r="D38" s="115" t="s">
        <v>50</v>
      </c>
      <c r="E38" s="74">
        <v>90.0</v>
      </c>
      <c r="F38" s="75"/>
      <c r="G38" s="77">
        <f t="shared" si="1"/>
        <v>90</v>
      </c>
      <c r="H38" s="76">
        <v>80.0</v>
      </c>
      <c r="I38" s="77"/>
      <c r="J38" s="77">
        <f t="shared" si="2"/>
        <v>80</v>
      </c>
      <c r="K38" s="78">
        <v>90.0</v>
      </c>
      <c r="L38" s="75"/>
      <c r="M38" s="77">
        <f t="shared" si="3"/>
        <v>90</v>
      </c>
      <c r="N38" s="76"/>
      <c r="O38" s="77"/>
      <c r="P38" s="77" t="str">
        <f t="shared" si="4"/>
        <v/>
      </c>
      <c r="Q38" s="76"/>
      <c r="R38" s="77"/>
      <c r="S38" s="77" t="str">
        <f t="shared" si="5"/>
        <v/>
      </c>
      <c r="T38" s="76"/>
      <c r="U38" s="77"/>
      <c r="V38" s="77" t="str">
        <f t="shared" si="6"/>
        <v/>
      </c>
      <c r="W38" s="76"/>
      <c r="X38" s="77"/>
      <c r="Y38" s="77" t="str">
        <f t="shared" si="7"/>
        <v/>
      </c>
      <c r="Z38" s="76"/>
      <c r="AA38" s="77"/>
      <c r="AB38" s="77" t="str">
        <f t="shared" si="8"/>
        <v/>
      </c>
      <c r="AC38" s="76"/>
      <c r="AD38" s="77"/>
      <c r="AE38" s="77" t="str">
        <f t="shared" si="9"/>
        <v/>
      </c>
      <c r="AF38" s="76"/>
      <c r="AG38" s="77"/>
      <c r="AH38" s="77" t="str">
        <f t="shared" si="10"/>
        <v/>
      </c>
      <c r="AI38" s="76"/>
      <c r="AJ38" s="77"/>
      <c r="AK38" s="77" t="str">
        <f t="shared" si="11"/>
        <v/>
      </c>
      <c r="AL38" s="76"/>
      <c r="AM38" s="77"/>
      <c r="AN38" s="77" t="str">
        <f t="shared" si="12"/>
        <v/>
      </c>
      <c r="AO38" s="76"/>
      <c r="AP38" s="77"/>
      <c r="AQ38" s="77" t="str">
        <f t="shared" si="13"/>
        <v/>
      </c>
      <c r="AR38" s="76"/>
      <c r="AS38" s="77"/>
      <c r="AT38" s="77" t="str">
        <f t="shared" si="14"/>
        <v/>
      </c>
      <c r="AU38" s="77">
        <f t="shared" si="15"/>
        <v>87</v>
      </c>
      <c r="AV38" s="76">
        <v>80.0</v>
      </c>
      <c r="AW38" s="91"/>
      <c r="AX38" s="74">
        <v>90.0</v>
      </c>
      <c r="AY38" s="79"/>
      <c r="AZ38" s="80"/>
      <c r="BA38" s="81"/>
      <c r="BB38" s="82"/>
      <c r="BC38" s="83"/>
      <c r="BD38" s="84"/>
      <c r="BE38" s="82"/>
      <c r="BF38" s="82"/>
      <c r="BG38" s="52"/>
      <c r="BH38" s="52"/>
      <c r="BI38" s="52"/>
    </row>
    <row r="39" ht="24.0" customHeight="1">
      <c r="A39" s="70">
        <v>28.0</v>
      </c>
      <c r="B39" s="114">
        <v>5.43241101E8</v>
      </c>
      <c r="C39" s="72"/>
      <c r="D39" s="115" t="s">
        <v>51</v>
      </c>
      <c r="E39" s="74">
        <v>95.0</v>
      </c>
      <c r="F39" s="75"/>
      <c r="G39" s="77">
        <f t="shared" si="1"/>
        <v>95</v>
      </c>
      <c r="H39" s="76">
        <v>90.0</v>
      </c>
      <c r="I39" s="77"/>
      <c r="J39" s="77">
        <f t="shared" si="2"/>
        <v>90</v>
      </c>
      <c r="K39" s="78">
        <v>95.0</v>
      </c>
      <c r="L39" s="75"/>
      <c r="M39" s="77">
        <f t="shared" si="3"/>
        <v>95</v>
      </c>
      <c r="N39" s="76"/>
      <c r="O39" s="77"/>
      <c r="P39" s="77" t="str">
        <f t="shared" si="4"/>
        <v/>
      </c>
      <c r="Q39" s="76"/>
      <c r="R39" s="77"/>
      <c r="S39" s="77" t="str">
        <f t="shared" si="5"/>
        <v/>
      </c>
      <c r="T39" s="76"/>
      <c r="U39" s="77"/>
      <c r="V39" s="77" t="str">
        <f t="shared" si="6"/>
        <v/>
      </c>
      <c r="W39" s="76"/>
      <c r="X39" s="77"/>
      <c r="Y39" s="77" t="str">
        <f t="shared" si="7"/>
        <v/>
      </c>
      <c r="Z39" s="76"/>
      <c r="AA39" s="77"/>
      <c r="AB39" s="77" t="str">
        <f t="shared" si="8"/>
        <v/>
      </c>
      <c r="AC39" s="76"/>
      <c r="AD39" s="77"/>
      <c r="AE39" s="77" t="str">
        <f t="shared" si="9"/>
        <v/>
      </c>
      <c r="AF39" s="76"/>
      <c r="AG39" s="77"/>
      <c r="AH39" s="77" t="str">
        <f t="shared" si="10"/>
        <v/>
      </c>
      <c r="AI39" s="76"/>
      <c r="AJ39" s="77"/>
      <c r="AK39" s="77" t="str">
        <f t="shared" si="11"/>
        <v/>
      </c>
      <c r="AL39" s="76"/>
      <c r="AM39" s="77"/>
      <c r="AN39" s="77" t="str">
        <f t="shared" si="12"/>
        <v/>
      </c>
      <c r="AO39" s="76"/>
      <c r="AP39" s="77"/>
      <c r="AQ39" s="77" t="str">
        <f t="shared" si="13"/>
        <v/>
      </c>
      <c r="AR39" s="76"/>
      <c r="AS39" s="77"/>
      <c r="AT39" s="77" t="str">
        <f t="shared" si="14"/>
        <v/>
      </c>
      <c r="AU39" s="77">
        <f t="shared" si="15"/>
        <v>93</v>
      </c>
      <c r="AV39" s="76">
        <v>90.0</v>
      </c>
      <c r="AW39" s="91"/>
      <c r="AX39" s="74">
        <v>95.0</v>
      </c>
      <c r="AY39" s="79"/>
      <c r="AZ39" s="80"/>
      <c r="BA39" s="81"/>
      <c r="BB39" s="82"/>
      <c r="BC39" s="83"/>
      <c r="BD39" s="84"/>
      <c r="BE39" s="82"/>
      <c r="BF39" s="82"/>
      <c r="BG39" s="52"/>
      <c r="BH39" s="52"/>
      <c r="BI39" s="52"/>
    </row>
    <row r="40" ht="24.0" customHeight="1">
      <c r="A40" s="70">
        <v>29.0</v>
      </c>
      <c r="B40" s="114">
        <v>5.43241103E8</v>
      </c>
      <c r="C40" s="72"/>
      <c r="D40" s="115" t="s">
        <v>52</v>
      </c>
      <c r="E40" s="116">
        <v>88.0</v>
      </c>
      <c r="F40" s="75"/>
      <c r="G40" s="77">
        <f t="shared" si="1"/>
        <v>88</v>
      </c>
      <c r="H40" s="76">
        <v>95.0</v>
      </c>
      <c r="I40" s="77"/>
      <c r="J40" s="77">
        <f t="shared" si="2"/>
        <v>95</v>
      </c>
      <c r="K40" s="76">
        <v>88.0</v>
      </c>
      <c r="L40" s="77"/>
      <c r="M40" s="77">
        <f t="shared" si="3"/>
        <v>88</v>
      </c>
      <c r="N40" s="76"/>
      <c r="O40" s="77"/>
      <c r="P40" s="77" t="str">
        <f t="shared" si="4"/>
        <v/>
      </c>
      <c r="Q40" s="76"/>
      <c r="R40" s="77"/>
      <c r="S40" s="77" t="str">
        <f t="shared" si="5"/>
        <v/>
      </c>
      <c r="T40" s="76"/>
      <c r="U40" s="77"/>
      <c r="V40" s="77" t="str">
        <f t="shared" si="6"/>
        <v/>
      </c>
      <c r="W40" s="76"/>
      <c r="X40" s="77"/>
      <c r="Y40" s="77" t="str">
        <f t="shared" si="7"/>
        <v/>
      </c>
      <c r="Z40" s="76"/>
      <c r="AA40" s="77"/>
      <c r="AB40" s="77" t="str">
        <f t="shared" si="8"/>
        <v/>
      </c>
      <c r="AC40" s="76"/>
      <c r="AD40" s="77"/>
      <c r="AE40" s="77" t="str">
        <f t="shared" si="9"/>
        <v/>
      </c>
      <c r="AF40" s="76"/>
      <c r="AG40" s="77"/>
      <c r="AH40" s="77" t="str">
        <f t="shared" si="10"/>
        <v/>
      </c>
      <c r="AI40" s="76"/>
      <c r="AJ40" s="77"/>
      <c r="AK40" s="77" t="str">
        <f t="shared" si="11"/>
        <v/>
      </c>
      <c r="AL40" s="76"/>
      <c r="AM40" s="77"/>
      <c r="AN40" s="77" t="str">
        <f t="shared" si="12"/>
        <v/>
      </c>
      <c r="AO40" s="76"/>
      <c r="AP40" s="77"/>
      <c r="AQ40" s="77" t="str">
        <f t="shared" si="13"/>
        <v/>
      </c>
      <c r="AR40" s="76"/>
      <c r="AS40" s="77"/>
      <c r="AT40" s="77" t="str">
        <f t="shared" si="14"/>
        <v/>
      </c>
      <c r="AU40" s="77">
        <f t="shared" si="15"/>
        <v>90</v>
      </c>
      <c r="AV40" s="76">
        <v>95.0</v>
      </c>
      <c r="AW40" s="91"/>
      <c r="AX40" s="116">
        <v>88.0</v>
      </c>
      <c r="AY40" s="79"/>
      <c r="AZ40" s="80"/>
      <c r="BA40" s="81"/>
      <c r="BB40" s="82"/>
      <c r="BC40" s="83"/>
      <c r="BD40" s="84"/>
      <c r="BE40" s="82"/>
      <c r="BF40" s="82"/>
      <c r="BG40" s="52"/>
      <c r="BH40" s="52"/>
      <c r="BI40" s="52"/>
    </row>
    <row r="41" ht="24.0" customHeight="1">
      <c r="A41" s="70">
        <v>30.0</v>
      </c>
      <c r="B41" s="114">
        <v>5.43241017E8</v>
      </c>
      <c r="C41" s="72"/>
      <c r="D41" s="115" t="s">
        <v>53</v>
      </c>
      <c r="E41" s="116">
        <v>88.0</v>
      </c>
      <c r="F41" s="75"/>
      <c r="G41" s="77">
        <f t="shared" si="1"/>
        <v>88</v>
      </c>
      <c r="H41" s="76">
        <v>95.0</v>
      </c>
      <c r="I41" s="77"/>
      <c r="J41" s="77">
        <f t="shared" si="2"/>
        <v>95</v>
      </c>
      <c r="K41" s="76">
        <v>88.0</v>
      </c>
      <c r="L41" s="75"/>
      <c r="M41" s="77">
        <f t="shared" si="3"/>
        <v>88</v>
      </c>
      <c r="N41" s="76"/>
      <c r="O41" s="77"/>
      <c r="P41" s="77" t="str">
        <f t="shared" si="4"/>
        <v/>
      </c>
      <c r="Q41" s="76"/>
      <c r="R41" s="77"/>
      <c r="S41" s="77" t="str">
        <f t="shared" si="5"/>
        <v/>
      </c>
      <c r="T41" s="76"/>
      <c r="U41" s="77"/>
      <c r="V41" s="77" t="str">
        <f t="shared" si="6"/>
        <v/>
      </c>
      <c r="W41" s="76"/>
      <c r="X41" s="77"/>
      <c r="Y41" s="77" t="str">
        <f t="shared" si="7"/>
        <v/>
      </c>
      <c r="Z41" s="76"/>
      <c r="AA41" s="77"/>
      <c r="AB41" s="77" t="str">
        <f t="shared" si="8"/>
        <v/>
      </c>
      <c r="AC41" s="76"/>
      <c r="AD41" s="77"/>
      <c r="AE41" s="77" t="str">
        <f t="shared" si="9"/>
        <v/>
      </c>
      <c r="AF41" s="76"/>
      <c r="AG41" s="77"/>
      <c r="AH41" s="77" t="str">
        <f t="shared" si="10"/>
        <v/>
      </c>
      <c r="AI41" s="76"/>
      <c r="AJ41" s="77"/>
      <c r="AK41" s="77" t="str">
        <f t="shared" si="11"/>
        <v/>
      </c>
      <c r="AL41" s="76"/>
      <c r="AM41" s="77"/>
      <c r="AN41" s="77" t="str">
        <f t="shared" si="12"/>
        <v/>
      </c>
      <c r="AO41" s="76"/>
      <c r="AP41" s="77"/>
      <c r="AQ41" s="77" t="str">
        <f t="shared" si="13"/>
        <v/>
      </c>
      <c r="AR41" s="76"/>
      <c r="AS41" s="77"/>
      <c r="AT41" s="77" t="str">
        <f t="shared" si="14"/>
        <v/>
      </c>
      <c r="AU41" s="77">
        <f t="shared" si="15"/>
        <v>90</v>
      </c>
      <c r="AV41" s="76">
        <v>95.0</v>
      </c>
      <c r="AW41" s="91"/>
      <c r="AX41" s="116">
        <v>88.0</v>
      </c>
      <c r="AY41" s="79"/>
      <c r="AZ41" s="80"/>
      <c r="BA41" s="81"/>
      <c r="BB41" s="82"/>
      <c r="BC41" s="83"/>
      <c r="BD41" s="84"/>
      <c r="BE41" s="82"/>
      <c r="BF41" s="82"/>
      <c r="BG41" s="52"/>
      <c r="BH41" s="52"/>
      <c r="BI41" s="52"/>
    </row>
    <row r="42" ht="24.0" customHeight="1">
      <c r="A42" s="70">
        <v>31.0</v>
      </c>
      <c r="B42" s="117">
        <v>5.43241104E8</v>
      </c>
      <c r="C42" s="118"/>
      <c r="D42" s="119" t="s">
        <v>54</v>
      </c>
      <c r="E42" s="74">
        <v>95.0</v>
      </c>
      <c r="F42" s="77"/>
      <c r="G42" s="77">
        <f t="shared" si="1"/>
        <v>95</v>
      </c>
      <c r="H42" s="76">
        <v>93.0</v>
      </c>
      <c r="I42" s="77"/>
      <c r="J42" s="77">
        <f t="shared" si="2"/>
        <v>93</v>
      </c>
      <c r="K42" s="78">
        <v>95.0</v>
      </c>
      <c r="L42" s="77"/>
      <c r="M42" s="77">
        <f t="shared" si="3"/>
        <v>95</v>
      </c>
      <c r="N42" s="76"/>
      <c r="O42" s="77"/>
      <c r="P42" s="77" t="str">
        <f t="shared" si="4"/>
        <v/>
      </c>
      <c r="Q42" s="76"/>
      <c r="R42" s="77"/>
      <c r="S42" s="77" t="str">
        <f t="shared" si="5"/>
        <v/>
      </c>
      <c r="T42" s="76"/>
      <c r="U42" s="77"/>
      <c r="V42" s="77" t="str">
        <f t="shared" si="6"/>
        <v/>
      </c>
      <c r="W42" s="76"/>
      <c r="X42" s="77"/>
      <c r="Y42" s="77" t="str">
        <f t="shared" si="7"/>
        <v/>
      </c>
      <c r="Z42" s="76"/>
      <c r="AA42" s="77"/>
      <c r="AB42" s="77" t="str">
        <f t="shared" si="8"/>
        <v/>
      </c>
      <c r="AC42" s="76"/>
      <c r="AD42" s="77"/>
      <c r="AE42" s="77" t="str">
        <f t="shared" si="9"/>
        <v/>
      </c>
      <c r="AF42" s="76"/>
      <c r="AG42" s="77"/>
      <c r="AH42" s="77" t="str">
        <f t="shared" si="10"/>
        <v/>
      </c>
      <c r="AI42" s="76"/>
      <c r="AJ42" s="77"/>
      <c r="AK42" s="77" t="str">
        <f t="shared" si="11"/>
        <v/>
      </c>
      <c r="AL42" s="76"/>
      <c r="AM42" s="77"/>
      <c r="AN42" s="77" t="str">
        <f t="shared" si="12"/>
        <v/>
      </c>
      <c r="AO42" s="76"/>
      <c r="AP42" s="77"/>
      <c r="AQ42" s="77" t="str">
        <f t="shared" si="13"/>
        <v/>
      </c>
      <c r="AR42" s="76"/>
      <c r="AS42" s="77"/>
      <c r="AT42" s="77" t="str">
        <f t="shared" si="14"/>
        <v/>
      </c>
      <c r="AU42" s="77">
        <f t="shared" si="15"/>
        <v>94</v>
      </c>
      <c r="AV42" s="76">
        <v>93.0</v>
      </c>
      <c r="AW42" s="91"/>
      <c r="AX42" s="74">
        <v>95.0</v>
      </c>
      <c r="AY42" s="79"/>
      <c r="AZ42" s="80"/>
      <c r="BA42" s="81"/>
      <c r="BB42" s="82"/>
      <c r="BC42" s="83"/>
      <c r="BD42" s="84"/>
      <c r="BE42" s="82"/>
      <c r="BF42" s="82"/>
      <c r="BG42" s="52"/>
      <c r="BH42" s="52"/>
      <c r="BI42" s="52"/>
    </row>
    <row r="43" ht="24.0" customHeight="1">
      <c r="A43" s="70">
        <v>32.0</v>
      </c>
      <c r="B43" s="120">
        <v>5.43241105E8</v>
      </c>
      <c r="C43" s="121"/>
      <c r="D43" s="122" t="s">
        <v>55</v>
      </c>
      <c r="E43" s="74">
        <v>95.0</v>
      </c>
      <c r="F43" s="75"/>
      <c r="G43" s="77">
        <f t="shared" si="1"/>
        <v>95</v>
      </c>
      <c r="H43" s="76">
        <v>93.0</v>
      </c>
      <c r="I43" s="77"/>
      <c r="J43" s="77">
        <f t="shared" si="2"/>
        <v>93</v>
      </c>
      <c r="K43" s="78">
        <v>95.0</v>
      </c>
      <c r="L43" s="75"/>
      <c r="M43" s="77">
        <f t="shared" si="3"/>
        <v>95</v>
      </c>
      <c r="N43" s="76"/>
      <c r="O43" s="77"/>
      <c r="P43" s="77" t="str">
        <f t="shared" si="4"/>
        <v/>
      </c>
      <c r="Q43" s="76"/>
      <c r="R43" s="77"/>
      <c r="S43" s="77" t="str">
        <f t="shared" si="5"/>
        <v/>
      </c>
      <c r="T43" s="76"/>
      <c r="U43" s="77"/>
      <c r="V43" s="77" t="str">
        <f t="shared" si="6"/>
        <v/>
      </c>
      <c r="W43" s="76"/>
      <c r="X43" s="77"/>
      <c r="Y43" s="77" t="str">
        <f t="shared" si="7"/>
        <v/>
      </c>
      <c r="Z43" s="76"/>
      <c r="AA43" s="77"/>
      <c r="AB43" s="77" t="str">
        <f t="shared" si="8"/>
        <v/>
      </c>
      <c r="AC43" s="76"/>
      <c r="AD43" s="77"/>
      <c r="AE43" s="77" t="str">
        <f t="shared" si="9"/>
        <v/>
      </c>
      <c r="AF43" s="76"/>
      <c r="AG43" s="77"/>
      <c r="AH43" s="77" t="str">
        <f t="shared" si="10"/>
        <v/>
      </c>
      <c r="AI43" s="76"/>
      <c r="AJ43" s="77"/>
      <c r="AK43" s="77" t="str">
        <f t="shared" si="11"/>
        <v/>
      </c>
      <c r="AL43" s="76"/>
      <c r="AM43" s="77"/>
      <c r="AN43" s="77" t="str">
        <f t="shared" si="12"/>
        <v/>
      </c>
      <c r="AO43" s="76"/>
      <c r="AP43" s="77"/>
      <c r="AQ43" s="77" t="str">
        <f t="shared" si="13"/>
        <v/>
      </c>
      <c r="AR43" s="76"/>
      <c r="AS43" s="77"/>
      <c r="AT43" s="77" t="str">
        <f t="shared" si="14"/>
        <v/>
      </c>
      <c r="AU43" s="77">
        <f t="shared" si="15"/>
        <v>94</v>
      </c>
      <c r="AV43" s="76">
        <v>93.0</v>
      </c>
      <c r="AW43" s="91"/>
      <c r="AX43" s="74">
        <v>95.0</v>
      </c>
      <c r="AY43" s="79"/>
      <c r="AZ43" s="80"/>
      <c r="BA43" s="81"/>
      <c r="BB43" s="82"/>
      <c r="BC43" s="83"/>
      <c r="BD43" s="84"/>
      <c r="BE43" s="82"/>
      <c r="BF43" s="82"/>
      <c r="BG43" s="52"/>
      <c r="BH43" s="52"/>
      <c r="BI43" s="52"/>
    </row>
    <row r="44" ht="24.0" customHeight="1">
      <c r="A44" s="70">
        <v>33.0</v>
      </c>
      <c r="B44" s="120">
        <v>5.43241069E8</v>
      </c>
      <c r="C44" s="121"/>
      <c r="D44" s="122" t="s">
        <v>56</v>
      </c>
      <c r="E44" s="116">
        <v>90.0</v>
      </c>
      <c r="F44" s="75"/>
      <c r="G44" s="77">
        <f t="shared" si="1"/>
        <v>90</v>
      </c>
      <c r="H44" s="76">
        <v>95.0</v>
      </c>
      <c r="I44" s="77"/>
      <c r="J44" s="77">
        <f t="shared" si="2"/>
        <v>95</v>
      </c>
      <c r="K44" s="76">
        <v>90.0</v>
      </c>
      <c r="L44" s="77"/>
      <c r="M44" s="77">
        <f t="shared" si="3"/>
        <v>90</v>
      </c>
      <c r="N44" s="76"/>
      <c r="O44" s="77"/>
      <c r="P44" s="77" t="str">
        <f t="shared" si="4"/>
        <v/>
      </c>
      <c r="Q44" s="76"/>
      <c r="R44" s="77"/>
      <c r="S44" s="77" t="str">
        <f t="shared" si="5"/>
        <v/>
      </c>
      <c r="T44" s="76"/>
      <c r="U44" s="77"/>
      <c r="V44" s="77" t="str">
        <f t="shared" si="6"/>
        <v/>
      </c>
      <c r="W44" s="76"/>
      <c r="X44" s="77"/>
      <c r="Y44" s="77" t="str">
        <f t="shared" si="7"/>
        <v/>
      </c>
      <c r="Z44" s="76"/>
      <c r="AA44" s="77"/>
      <c r="AB44" s="77" t="str">
        <f t="shared" si="8"/>
        <v/>
      </c>
      <c r="AC44" s="76"/>
      <c r="AD44" s="77"/>
      <c r="AE44" s="77" t="str">
        <f t="shared" si="9"/>
        <v/>
      </c>
      <c r="AF44" s="76"/>
      <c r="AG44" s="77"/>
      <c r="AH44" s="77" t="str">
        <f t="shared" si="10"/>
        <v/>
      </c>
      <c r="AI44" s="76"/>
      <c r="AJ44" s="77"/>
      <c r="AK44" s="77" t="str">
        <f t="shared" si="11"/>
        <v/>
      </c>
      <c r="AL44" s="76"/>
      <c r="AM44" s="77"/>
      <c r="AN44" s="77" t="str">
        <f t="shared" si="12"/>
        <v/>
      </c>
      <c r="AO44" s="76"/>
      <c r="AP44" s="77"/>
      <c r="AQ44" s="77" t="str">
        <f t="shared" si="13"/>
        <v/>
      </c>
      <c r="AR44" s="76"/>
      <c r="AS44" s="77"/>
      <c r="AT44" s="77" t="str">
        <f t="shared" si="14"/>
        <v/>
      </c>
      <c r="AU44" s="77">
        <f t="shared" si="15"/>
        <v>92</v>
      </c>
      <c r="AV44" s="76">
        <v>95.0</v>
      </c>
      <c r="AW44" s="91"/>
      <c r="AX44" s="116">
        <v>90.0</v>
      </c>
      <c r="AY44" s="79"/>
      <c r="AZ44" s="80"/>
      <c r="BA44" s="81"/>
      <c r="BB44" s="82"/>
      <c r="BC44" s="83"/>
      <c r="BD44" s="84"/>
      <c r="BE44" s="82"/>
      <c r="BF44" s="82"/>
      <c r="BG44" s="52"/>
      <c r="BH44" s="52"/>
      <c r="BI44" s="52"/>
    </row>
    <row r="45" ht="24.0" customHeight="1">
      <c r="A45" s="70">
        <v>34.0</v>
      </c>
      <c r="B45" s="120">
        <v>5.43241106E8</v>
      </c>
      <c r="C45" s="121"/>
      <c r="D45" s="122" t="s">
        <v>57</v>
      </c>
      <c r="E45" s="74">
        <v>90.0</v>
      </c>
      <c r="F45" s="75"/>
      <c r="G45" s="77">
        <f t="shared" si="1"/>
        <v>90</v>
      </c>
      <c r="H45" s="76">
        <v>80.0</v>
      </c>
      <c r="I45" s="77"/>
      <c r="J45" s="77">
        <f t="shared" si="2"/>
        <v>80</v>
      </c>
      <c r="K45" s="78">
        <v>90.0</v>
      </c>
      <c r="L45" s="77"/>
      <c r="M45" s="77">
        <f t="shared" si="3"/>
        <v>90</v>
      </c>
      <c r="N45" s="76"/>
      <c r="O45" s="77"/>
      <c r="P45" s="77" t="str">
        <f t="shared" si="4"/>
        <v/>
      </c>
      <c r="Q45" s="76"/>
      <c r="R45" s="77"/>
      <c r="S45" s="77" t="str">
        <f t="shared" si="5"/>
        <v/>
      </c>
      <c r="T45" s="76"/>
      <c r="U45" s="77"/>
      <c r="V45" s="77" t="str">
        <f t="shared" si="6"/>
        <v/>
      </c>
      <c r="W45" s="76"/>
      <c r="X45" s="77"/>
      <c r="Y45" s="77" t="str">
        <f t="shared" si="7"/>
        <v/>
      </c>
      <c r="Z45" s="76"/>
      <c r="AA45" s="77"/>
      <c r="AB45" s="77" t="str">
        <f t="shared" si="8"/>
        <v/>
      </c>
      <c r="AC45" s="76"/>
      <c r="AD45" s="77"/>
      <c r="AE45" s="77" t="str">
        <f t="shared" si="9"/>
        <v/>
      </c>
      <c r="AF45" s="76"/>
      <c r="AG45" s="77"/>
      <c r="AH45" s="77" t="str">
        <f t="shared" si="10"/>
        <v/>
      </c>
      <c r="AI45" s="76"/>
      <c r="AJ45" s="77"/>
      <c r="AK45" s="77" t="str">
        <f t="shared" si="11"/>
        <v/>
      </c>
      <c r="AL45" s="76"/>
      <c r="AM45" s="77"/>
      <c r="AN45" s="77" t="str">
        <f t="shared" si="12"/>
        <v/>
      </c>
      <c r="AO45" s="76"/>
      <c r="AP45" s="77"/>
      <c r="AQ45" s="77" t="str">
        <f t="shared" si="13"/>
        <v/>
      </c>
      <c r="AR45" s="76"/>
      <c r="AS45" s="77"/>
      <c r="AT45" s="77" t="str">
        <f t="shared" si="14"/>
        <v/>
      </c>
      <c r="AU45" s="77">
        <f t="shared" si="15"/>
        <v>87</v>
      </c>
      <c r="AV45" s="76">
        <v>80.0</v>
      </c>
      <c r="AW45" s="91"/>
      <c r="AX45" s="74">
        <v>90.0</v>
      </c>
      <c r="AY45" s="79"/>
      <c r="AZ45" s="80"/>
      <c r="BA45" s="81"/>
      <c r="BB45" s="82"/>
      <c r="BC45" s="83"/>
      <c r="BD45" s="84"/>
      <c r="BE45" s="82"/>
      <c r="BF45" s="82"/>
      <c r="BG45" s="52"/>
      <c r="BH45" s="52"/>
      <c r="BI45" s="52"/>
    </row>
    <row r="46" ht="24.0" customHeight="1">
      <c r="A46" s="70">
        <v>35.0</v>
      </c>
      <c r="B46" s="120">
        <v>5.43241143E8</v>
      </c>
      <c r="C46" s="121"/>
      <c r="D46" s="122" t="s">
        <v>58</v>
      </c>
      <c r="E46" s="116">
        <v>95.0</v>
      </c>
      <c r="F46" s="75"/>
      <c r="G46" s="77">
        <f t="shared" si="1"/>
        <v>95</v>
      </c>
      <c r="H46" s="76">
        <v>95.0</v>
      </c>
      <c r="I46" s="77"/>
      <c r="J46" s="77">
        <f t="shared" si="2"/>
        <v>95</v>
      </c>
      <c r="K46" s="76">
        <v>95.0</v>
      </c>
      <c r="L46" s="77"/>
      <c r="M46" s="77">
        <f t="shared" si="3"/>
        <v>95</v>
      </c>
      <c r="N46" s="76"/>
      <c r="O46" s="77"/>
      <c r="P46" s="77" t="str">
        <f t="shared" si="4"/>
        <v/>
      </c>
      <c r="Q46" s="76"/>
      <c r="R46" s="77"/>
      <c r="S46" s="77" t="str">
        <f t="shared" si="5"/>
        <v/>
      </c>
      <c r="T46" s="76"/>
      <c r="U46" s="77"/>
      <c r="V46" s="77" t="str">
        <f t="shared" si="6"/>
        <v/>
      </c>
      <c r="W46" s="76"/>
      <c r="X46" s="77"/>
      <c r="Y46" s="77" t="str">
        <f t="shared" si="7"/>
        <v/>
      </c>
      <c r="Z46" s="76"/>
      <c r="AA46" s="77"/>
      <c r="AB46" s="77" t="str">
        <f t="shared" si="8"/>
        <v/>
      </c>
      <c r="AC46" s="76"/>
      <c r="AD46" s="77"/>
      <c r="AE46" s="77" t="str">
        <f t="shared" si="9"/>
        <v/>
      </c>
      <c r="AF46" s="76"/>
      <c r="AG46" s="77"/>
      <c r="AH46" s="77" t="str">
        <f t="shared" si="10"/>
        <v/>
      </c>
      <c r="AI46" s="76"/>
      <c r="AJ46" s="77"/>
      <c r="AK46" s="77" t="str">
        <f t="shared" si="11"/>
        <v/>
      </c>
      <c r="AL46" s="76"/>
      <c r="AM46" s="77"/>
      <c r="AN46" s="77" t="str">
        <f t="shared" si="12"/>
        <v/>
      </c>
      <c r="AO46" s="76"/>
      <c r="AP46" s="77"/>
      <c r="AQ46" s="77" t="str">
        <f t="shared" si="13"/>
        <v/>
      </c>
      <c r="AR46" s="76"/>
      <c r="AS46" s="77"/>
      <c r="AT46" s="77" t="str">
        <f t="shared" si="14"/>
        <v/>
      </c>
      <c r="AU46" s="77">
        <f t="shared" si="15"/>
        <v>95</v>
      </c>
      <c r="AV46" s="76">
        <v>95.0</v>
      </c>
      <c r="AW46" s="91"/>
      <c r="AX46" s="116">
        <v>95.0</v>
      </c>
      <c r="AY46" s="79"/>
      <c r="AZ46" s="80"/>
      <c r="BA46" s="81"/>
      <c r="BB46" s="82"/>
      <c r="BC46" s="83"/>
      <c r="BD46" s="84"/>
      <c r="BE46" s="82"/>
      <c r="BF46" s="82"/>
      <c r="BG46" s="52"/>
      <c r="BH46" s="52"/>
      <c r="BI46" s="52"/>
    </row>
    <row r="47" ht="24.0" customHeight="1">
      <c r="A47" s="70">
        <v>36.0</v>
      </c>
      <c r="B47" s="120">
        <v>5.43241107E8</v>
      </c>
      <c r="C47" s="121"/>
      <c r="D47" s="122" t="s">
        <v>59</v>
      </c>
      <c r="E47" s="116">
        <v>90.0</v>
      </c>
      <c r="F47" s="75"/>
      <c r="G47" s="77">
        <f t="shared" si="1"/>
        <v>90</v>
      </c>
      <c r="H47" s="76">
        <v>93.0</v>
      </c>
      <c r="I47" s="77"/>
      <c r="J47" s="77">
        <f t="shared" si="2"/>
        <v>93</v>
      </c>
      <c r="K47" s="76">
        <v>90.0</v>
      </c>
      <c r="L47" s="77"/>
      <c r="M47" s="77">
        <f t="shared" si="3"/>
        <v>90</v>
      </c>
      <c r="N47" s="76"/>
      <c r="O47" s="77"/>
      <c r="P47" s="77" t="str">
        <f t="shared" si="4"/>
        <v/>
      </c>
      <c r="Q47" s="76"/>
      <c r="R47" s="77"/>
      <c r="S47" s="77" t="str">
        <f t="shared" si="5"/>
        <v/>
      </c>
      <c r="T47" s="76"/>
      <c r="U47" s="77"/>
      <c r="V47" s="77" t="str">
        <f t="shared" si="6"/>
        <v/>
      </c>
      <c r="W47" s="76"/>
      <c r="X47" s="77"/>
      <c r="Y47" s="77" t="str">
        <f t="shared" si="7"/>
        <v/>
      </c>
      <c r="Z47" s="76"/>
      <c r="AA47" s="77"/>
      <c r="AB47" s="77" t="str">
        <f t="shared" si="8"/>
        <v/>
      </c>
      <c r="AC47" s="76"/>
      <c r="AD47" s="77"/>
      <c r="AE47" s="77" t="str">
        <f t="shared" si="9"/>
        <v/>
      </c>
      <c r="AF47" s="76"/>
      <c r="AG47" s="77"/>
      <c r="AH47" s="77" t="str">
        <f t="shared" si="10"/>
        <v/>
      </c>
      <c r="AI47" s="76"/>
      <c r="AJ47" s="77"/>
      <c r="AK47" s="77" t="str">
        <f t="shared" si="11"/>
        <v/>
      </c>
      <c r="AL47" s="76"/>
      <c r="AM47" s="77"/>
      <c r="AN47" s="77" t="str">
        <f t="shared" si="12"/>
        <v/>
      </c>
      <c r="AO47" s="76"/>
      <c r="AP47" s="77"/>
      <c r="AQ47" s="77" t="str">
        <f t="shared" si="13"/>
        <v/>
      </c>
      <c r="AR47" s="76"/>
      <c r="AS47" s="77"/>
      <c r="AT47" s="77" t="str">
        <f t="shared" si="14"/>
        <v/>
      </c>
      <c r="AU47" s="77">
        <f t="shared" si="15"/>
        <v>91</v>
      </c>
      <c r="AV47" s="76">
        <v>93.0</v>
      </c>
      <c r="AW47" s="91"/>
      <c r="AX47" s="116">
        <v>90.0</v>
      </c>
      <c r="AY47" s="79"/>
      <c r="AZ47" s="80"/>
      <c r="BA47" s="81"/>
      <c r="BB47" s="82"/>
      <c r="BC47" s="83"/>
      <c r="BD47" s="84"/>
      <c r="BE47" s="82"/>
      <c r="BF47" s="82"/>
      <c r="BG47" s="52"/>
      <c r="BH47" s="52"/>
      <c r="BI47" s="52"/>
    </row>
    <row r="48" ht="24.0" customHeight="1">
      <c r="A48" s="70">
        <v>37.0</v>
      </c>
      <c r="B48" s="120">
        <v>5.43241045E8</v>
      </c>
      <c r="C48" s="121"/>
      <c r="D48" s="122" t="s">
        <v>60</v>
      </c>
      <c r="E48" s="116">
        <v>88.0</v>
      </c>
      <c r="F48" s="75"/>
      <c r="G48" s="77">
        <f t="shared" si="1"/>
        <v>88</v>
      </c>
      <c r="H48" s="76">
        <v>93.0</v>
      </c>
      <c r="I48" s="77"/>
      <c r="J48" s="77">
        <f t="shared" si="2"/>
        <v>93</v>
      </c>
      <c r="K48" s="76">
        <v>88.0</v>
      </c>
      <c r="L48" s="75"/>
      <c r="M48" s="77">
        <f t="shared" si="3"/>
        <v>88</v>
      </c>
      <c r="N48" s="76"/>
      <c r="O48" s="77"/>
      <c r="P48" s="77" t="str">
        <f t="shared" si="4"/>
        <v/>
      </c>
      <c r="Q48" s="76"/>
      <c r="R48" s="77"/>
      <c r="S48" s="77" t="str">
        <f t="shared" si="5"/>
        <v/>
      </c>
      <c r="T48" s="76"/>
      <c r="U48" s="77"/>
      <c r="V48" s="77" t="str">
        <f t="shared" si="6"/>
        <v/>
      </c>
      <c r="W48" s="76"/>
      <c r="X48" s="77"/>
      <c r="Y48" s="77" t="str">
        <f t="shared" si="7"/>
        <v/>
      </c>
      <c r="Z48" s="76"/>
      <c r="AA48" s="77"/>
      <c r="AB48" s="77" t="str">
        <f t="shared" si="8"/>
        <v/>
      </c>
      <c r="AC48" s="76"/>
      <c r="AD48" s="77"/>
      <c r="AE48" s="77" t="str">
        <f t="shared" si="9"/>
        <v/>
      </c>
      <c r="AF48" s="76"/>
      <c r="AG48" s="77"/>
      <c r="AH48" s="77" t="str">
        <f t="shared" si="10"/>
        <v/>
      </c>
      <c r="AI48" s="76"/>
      <c r="AJ48" s="77"/>
      <c r="AK48" s="77" t="str">
        <f t="shared" si="11"/>
        <v/>
      </c>
      <c r="AL48" s="76"/>
      <c r="AM48" s="77"/>
      <c r="AN48" s="77" t="str">
        <f t="shared" si="12"/>
        <v/>
      </c>
      <c r="AO48" s="76"/>
      <c r="AP48" s="77"/>
      <c r="AQ48" s="77" t="str">
        <f t="shared" si="13"/>
        <v/>
      </c>
      <c r="AR48" s="76"/>
      <c r="AS48" s="77"/>
      <c r="AT48" s="77" t="str">
        <f t="shared" si="14"/>
        <v/>
      </c>
      <c r="AU48" s="77">
        <f t="shared" si="15"/>
        <v>90</v>
      </c>
      <c r="AV48" s="76">
        <v>93.0</v>
      </c>
      <c r="AW48" s="91"/>
      <c r="AX48" s="116">
        <v>88.0</v>
      </c>
      <c r="AY48" s="79"/>
      <c r="AZ48" s="80"/>
      <c r="BA48" s="81"/>
      <c r="BB48" s="82"/>
      <c r="BC48" s="83"/>
      <c r="BD48" s="84"/>
      <c r="BE48" s="82"/>
      <c r="BF48" s="82"/>
      <c r="BG48" s="52"/>
      <c r="BH48" s="52"/>
      <c r="BI48" s="52"/>
    </row>
    <row r="49" ht="24.0" customHeight="1">
      <c r="A49" s="70">
        <v>38.0</v>
      </c>
      <c r="B49" s="120">
        <v>5.4324102E8</v>
      </c>
      <c r="C49" s="121"/>
      <c r="D49" s="122" t="s">
        <v>61</v>
      </c>
      <c r="E49" s="116">
        <v>88.0</v>
      </c>
      <c r="F49" s="75"/>
      <c r="G49" s="77">
        <f t="shared" si="1"/>
        <v>88</v>
      </c>
      <c r="H49" s="76">
        <v>93.0</v>
      </c>
      <c r="I49" s="77"/>
      <c r="J49" s="77">
        <f t="shared" si="2"/>
        <v>93</v>
      </c>
      <c r="K49" s="76">
        <v>88.0</v>
      </c>
      <c r="L49" s="75"/>
      <c r="M49" s="77">
        <f t="shared" si="3"/>
        <v>88</v>
      </c>
      <c r="N49" s="76"/>
      <c r="O49" s="77"/>
      <c r="P49" s="77" t="str">
        <f t="shared" si="4"/>
        <v/>
      </c>
      <c r="Q49" s="76"/>
      <c r="R49" s="77"/>
      <c r="S49" s="77" t="str">
        <f t="shared" si="5"/>
        <v/>
      </c>
      <c r="T49" s="76"/>
      <c r="U49" s="77"/>
      <c r="V49" s="77" t="str">
        <f t="shared" si="6"/>
        <v/>
      </c>
      <c r="W49" s="76"/>
      <c r="X49" s="77"/>
      <c r="Y49" s="77" t="str">
        <f t="shared" si="7"/>
        <v/>
      </c>
      <c r="Z49" s="76"/>
      <c r="AA49" s="77"/>
      <c r="AB49" s="77" t="str">
        <f t="shared" si="8"/>
        <v/>
      </c>
      <c r="AC49" s="76"/>
      <c r="AD49" s="77"/>
      <c r="AE49" s="77" t="str">
        <f t="shared" si="9"/>
        <v/>
      </c>
      <c r="AF49" s="76"/>
      <c r="AG49" s="77"/>
      <c r="AH49" s="77" t="str">
        <f t="shared" si="10"/>
        <v/>
      </c>
      <c r="AI49" s="76"/>
      <c r="AJ49" s="77"/>
      <c r="AK49" s="77" t="str">
        <f t="shared" si="11"/>
        <v/>
      </c>
      <c r="AL49" s="76"/>
      <c r="AM49" s="77"/>
      <c r="AN49" s="77" t="str">
        <f t="shared" si="12"/>
        <v/>
      </c>
      <c r="AO49" s="76"/>
      <c r="AP49" s="77"/>
      <c r="AQ49" s="77" t="str">
        <f t="shared" si="13"/>
        <v/>
      </c>
      <c r="AR49" s="76"/>
      <c r="AS49" s="77"/>
      <c r="AT49" s="77" t="str">
        <f t="shared" si="14"/>
        <v/>
      </c>
      <c r="AU49" s="77">
        <f t="shared" si="15"/>
        <v>90</v>
      </c>
      <c r="AV49" s="76">
        <v>93.0</v>
      </c>
      <c r="AW49" s="91"/>
      <c r="AX49" s="116">
        <v>88.0</v>
      </c>
      <c r="AY49" s="79"/>
      <c r="AZ49" s="80"/>
      <c r="BA49" s="81"/>
      <c r="BB49" s="82"/>
      <c r="BC49" s="83"/>
      <c r="BD49" s="84"/>
      <c r="BE49" s="82"/>
      <c r="BF49" s="82"/>
      <c r="BG49" s="52"/>
      <c r="BH49" s="52"/>
      <c r="BI49" s="52"/>
    </row>
    <row r="50" ht="24.0" customHeight="1">
      <c r="A50" s="70">
        <v>39.0</v>
      </c>
      <c r="B50" s="120"/>
      <c r="C50" s="121"/>
      <c r="D50" s="122"/>
      <c r="E50" s="76"/>
      <c r="F50" s="77"/>
      <c r="G50" s="77" t="str">
        <f t="shared" si="1"/>
        <v/>
      </c>
      <c r="H50" s="76"/>
      <c r="I50" s="77"/>
      <c r="J50" s="77" t="str">
        <f t="shared" si="2"/>
        <v/>
      </c>
      <c r="K50" s="76"/>
      <c r="L50" s="77"/>
      <c r="M50" s="77" t="str">
        <f t="shared" si="3"/>
        <v/>
      </c>
      <c r="N50" s="76"/>
      <c r="O50" s="77"/>
      <c r="P50" s="77" t="str">
        <f t="shared" si="4"/>
        <v/>
      </c>
      <c r="Q50" s="76"/>
      <c r="R50" s="77"/>
      <c r="S50" s="77" t="str">
        <f t="shared" si="5"/>
        <v/>
      </c>
      <c r="T50" s="76"/>
      <c r="U50" s="77"/>
      <c r="V50" s="77" t="str">
        <f t="shared" si="6"/>
        <v/>
      </c>
      <c r="W50" s="76"/>
      <c r="X50" s="77"/>
      <c r="Y50" s="77" t="str">
        <f t="shared" si="7"/>
        <v/>
      </c>
      <c r="Z50" s="76"/>
      <c r="AA50" s="77"/>
      <c r="AB50" s="77" t="str">
        <f t="shared" si="8"/>
        <v/>
      </c>
      <c r="AC50" s="76"/>
      <c r="AD50" s="77"/>
      <c r="AE50" s="77" t="str">
        <f t="shared" si="9"/>
        <v/>
      </c>
      <c r="AF50" s="76"/>
      <c r="AG50" s="77"/>
      <c r="AH50" s="77" t="str">
        <f t="shared" si="10"/>
        <v/>
      </c>
      <c r="AI50" s="76"/>
      <c r="AJ50" s="77"/>
      <c r="AK50" s="77" t="str">
        <f t="shared" si="11"/>
        <v/>
      </c>
      <c r="AL50" s="76"/>
      <c r="AM50" s="77"/>
      <c r="AN50" s="77" t="str">
        <f t="shared" si="12"/>
        <v/>
      </c>
      <c r="AO50" s="76"/>
      <c r="AP50" s="77"/>
      <c r="AQ50" s="77" t="str">
        <f t="shared" si="13"/>
        <v/>
      </c>
      <c r="AR50" s="76"/>
      <c r="AS50" s="77"/>
      <c r="AT50" s="77" t="str">
        <f t="shared" si="14"/>
        <v/>
      </c>
      <c r="AU50" s="77" t="str">
        <f t="shared" si="15"/>
        <v/>
      </c>
      <c r="AV50" s="76"/>
      <c r="AW50" s="91"/>
      <c r="AX50" s="76"/>
      <c r="AY50" s="91"/>
      <c r="AZ50" s="80"/>
      <c r="BA50" s="18"/>
      <c r="BB50" s="82"/>
      <c r="BC50" s="83"/>
      <c r="BD50" s="84"/>
      <c r="BE50" s="82"/>
      <c r="BF50" s="82"/>
      <c r="BG50" s="52"/>
      <c r="BH50" s="52"/>
      <c r="BI50" s="52"/>
    </row>
    <row r="51" ht="24.0" customHeight="1">
      <c r="A51" s="70">
        <v>40.0</v>
      </c>
      <c r="B51" s="120"/>
      <c r="C51" s="121"/>
      <c r="D51" s="122"/>
      <c r="E51" s="76"/>
      <c r="F51" s="77"/>
      <c r="G51" s="77" t="str">
        <f t="shared" si="1"/>
        <v/>
      </c>
      <c r="H51" s="76"/>
      <c r="I51" s="77"/>
      <c r="J51" s="77" t="str">
        <f t="shared" si="2"/>
        <v/>
      </c>
      <c r="K51" s="76"/>
      <c r="L51" s="77"/>
      <c r="M51" s="77" t="str">
        <f t="shared" si="3"/>
        <v/>
      </c>
      <c r="N51" s="76"/>
      <c r="O51" s="77"/>
      <c r="P51" s="77" t="str">
        <f t="shared" si="4"/>
        <v/>
      </c>
      <c r="Q51" s="76"/>
      <c r="R51" s="77"/>
      <c r="S51" s="77" t="str">
        <f t="shared" si="5"/>
        <v/>
      </c>
      <c r="T51" s="76"/>
      <c r="U51" s="77"/>
      <c r="V51" s="77" t="str">
        <f t="shared" si="6"/>
        <v/>
      </c>
      <c r="W51" s="76"/>
      <c r="X51" s="77"/>
      <c r="Y51" s="77" t="str">
        <f t="shared" si="7"/>
        <v/>
      </c>
      <c r="Z51" s="76"/>
      <c r="AA51" s="77"/>
      <c r="AB51" s="77" t="str">
        <f t="shared" si="8"/>
        <v/>
      </c>
      <c r="AC51" s="76"/>
      <c r="AD51" s="77"/>
      <c r="AE51" s="77" t="str">
        <f t="shared" si="9"/>
        <v/>
      </c>
      <c r="AF51" s="76"/>
      <c r="AG51" s="77"/>
      <c r="AH51" s="77" t="str">
        <f t="shared" si="10"/>
        <v/>
      </c>
      <c r="AI51" s="76"/>
      <c r="AJ51" s="77"/>
      <c r="AK51" s="77" t="str">
        <f t="shared" si="11"/>
        <v/>
      </c>
      <c r="AL51" s="76"/>
      <c r="AM51" s="77"/>
      <c r="AN51" s="77" t="str">
        <f t="shared" si="12"/>
        <v/>
      </c>
      <c r="AO51" s="76"/>
      <c r="AP51" s="77"/>
      <c r="AQ51" s="77" t="str">
        <f t="shared" si="13"/>
        <v/>
      </c>
      <c r="AR51" s="76"/>
      <c r="AS51" s="77"/>
      <c r="AT51" s="77" t="str">
        <f t="shared" si="14"/>
        <v/>
      </c>
      <c r="AU51" s="77" t="str">
        <f t="shared" si="15"/>
        <v/>
      </c>
      <c r="AV51" s="76"/>
      <c r="AW51" s="91"/>
      <c r="AX51" s="76"/>
      <c r="AY51" s="91"/>
      <c r="AZ51" s="80"/>
      <c r="BA51" s="81"/>
      <c r="BB51" s="82"/>
      <c r="BC51" s="83"/>
      <c r="BD51" s="84"/>
      <c r="BE51" s="82"/>
      <c r="BF51" s="82"/>
      <c r="BG51" s="52"/>
      <c r="BH51" s="52"/>
      <c r="BI51" s="52"/>
    </row>
    <row r="52" ht="24.0" customHeight="1">
      <c r="A52" s="123"/>
      <c r="B52" s="124"/>
      <c r="C52" s="124"/>
      <c r="D52" s="125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7"/>
      <c r="AU52" s="126"/>
      <c r="AV52" s="127"/>
      <c r="AW52" s="128"/>
      <c r="AX52" s="125"/>
      <c r="AY52" s="129"/>
      <c r="AZ52" s="52"/>
      <c r="BA52" s="130"/>
      <c r="BB52" s="82"/>
      <c r="BC52" s="83"/>
      <c r="BD52" s="84"/>
      <c r="BE52" s="82"/>
      <c r="BF52" s="82"/>
      <c r="BG52" s="14"/>
      <c r="BH52" s="14"/>
      <c r="BI52" s="14"/>
    </row>
    <row r="53" ht="16.5" customHeight="1">
      <c r="A53" s="131" t="s">
        <v>62</v>
      </c>
      <c r="B53" s="132"/>
      <c r="C53" s="133"/>
      <c r="D53" s="134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6"/>
      <c r="AU53" s="136"/>
      <c r="AV53" s="137"/>
      <c r="AW53" s="80"/>
      <c r="AX53" s="18"/>
      <c r="AY53" s="52"/>
      <c r="AZ53" s="52"/>
      <c r="BA53" s="81"/>
      <c r="BB53" s="82"/>
      <c r="BC53" s="83"/>
      <c r="BD53" s="84"/>
      <c r="BE53" s="82"/>
      <c r="BF53" s="82"/>
      <c r="BG53" s="14"/>
      <c r="BH53" s="14"/>
      <c r="BI53" s="14"/>
    </row>
    <row r="54" ht="16.5" customHeight="1">
      <c r="A54" s="138">
        <v>1.0</v>
      </c>
      <c r="B54" s="139" t="s">
        <v>63</v>
      </c>
      <c r="C54" s="140"/>
      <c r="D54" s="141"/>
      <c r="E54" s="142"/>
      <c r="F54" s="142"/>
      <c r="G54" s="142"/>
      <c r="H54" s="142"/>
      <c r="I54" s="142"/>
      <c r="J54" s="142"/>
      <c r="K54" s="142"/>
      <c r="L54" s="142"/>
      <c r="M54" s="142"/>
      <c r="N54" s="143" t="s">
        <v>64</v>
      </c>
      <c r="AW54" s="80"/>
      <c r="AX54" s="18"/>
      <c r="AY54" s="52"/>
      <c r="AZ54" s="52"/>
      <c r="BA54" s="130"/>
      <c r="BB54" s="82"/>
      <c r="BC54" s="83"/>
      <c r="BD54" s="84"/>
      <c r="BE54" s="82"/>
      <c r="BF54" s="82"/>
      <c r="BG54" s="14"/>
      <c r="BH54" s="14"/>
      <c r="BI54" s="14"/>
    </row>
    <row r="55" ht="16.5" customHeight="1">
      <c r="A55" s="138">
        <v>2.0</v>
      </c>
      <c r="B55" s="139" t="s">
        <v>65</v>
      </c>
      <c r="C55" s="144"/>
      <c r="D55" s="144"/>
      <c r="E55" s="145"/>
      <c r="F55" s="145"/>
      <c r="G55" s="145"/>
      <c r="H55" s="145"/>
      <c r="I55" s="145"/>
      <c r="J55" s="145"/>
      <c r="K55" s="145"/>
      <c r="L55" s="145"/>
      <c r="M55" s="145"/>
      <c r="N55" s="146" t="s">
        <v>66</v>
      </c>
      <c r="AW55" s="80"/>
      <c r="AX55" s="18"/>
      <c r="AY55" s="52"/>
      <c r="AZ55" s="52"/>
      <c r="BA55" s="81"/>
      <c r="BB55" s="82"/>
      <c r="BC55" s="83"/>
      <c r="BD55" s="84"/>
      <c r="BE55" s="82"/>
      <c r="BF55" s="82"/>
      <c r="BG55" s="14"/>
      <c r="BH55" s="14"/>
      <c r="BI55" s="14"/>
    </row>
    <row r="56" ht="16.5" customHeight="1">
      <c r="A56" s="138">
        <v>3.0</v>
      </c>
      <c r="B56" s="147" t="s">
        <v>67</v>
      </c>
      <c r="C56" s="147"/>
      <c r="D56" s="147" t="s">
        <v>68</v>
      </c>
      <c r="E56" s="145"/>
      <c r="F56" s="145"/>
      <c r="G56" s="145"/>
      <c r="H56" s="145"/>
      <c r="I56" s="145"/>
      <c r="J56" s="145"/>
      <c r="K56" s="145"/>
      <c r="L56" s="145"/>
      <c r="M56" s="145"/>
      <c r="N56" s="148"/>
      <c r="O56" s="148"/>
      <c r="P56" s="148"/>
      <c r="Q56" s="148"/>
      <c r="R56" s="14"/>
      <c r="S56" s="14"/>
      <c r="T56" s="145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80"/>
      <c r="AX56" s="18"/>
      <c r="AY56" s="52"/>
      <c r="AZ56" s="52"/>
      <c r="BA56" s="130"/>
      <c r="BB56" s="82"/>
      <c r="BC56" s="83"/>
      <c r="BD56" s="84"/>
      <c r="BE56" s="82"/>
      <c r="BF56" s="82"/>
      <c r="BG56" s="14"/>
      <c r="BH56" s="14"/>
      <c r="BI56" s="14"/>
    </row>
    <row r="57" ht="16.5" customHeight="1">
      <c r="A57" s="149"/>
      <c r="B57" s="147" t="s">
        <v>69</v>
      </c>
      <c r="C57" s="144"/>
      <c r="D57" s="147" t="s">
        <v>70</v>
      </c>
      <c r="E57" s="145"/>
      <c r="F57" s="145"/>
      <c r="G57" s="145"/>
      <c r="H57" s="145"/>
      <c r="I57" s="145"/>
      <c r="J57" s="145"/>
      <c r="K57" s="145"/>
      <c r="L57" s="145"/>
      <c r="M57" s="145"/>
      <c r="N57" s="148"/>
      <c r="O57" s="148"/>
      <c r="P57" s="148"/>
      <c r="Q57" s="148"/>
      <c r="R57" s="14"/>
      <c r="S57" s="14"/>
      <c r="T57" s="145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80"/>
      <c r="AX57" s="18"/>
      <c r="AY57" s="52"/>
      <c r="AZ57" s="52"/>
      <c r="BA57" s="81"/>
      <c r="BB57" s="82"/>
      <c r="BC57" s="83"/>
      <c r="BD57" s="84"/>
      <c r="BE57" s="82"/>
      <c r="BF57" s="82"/>
      <c r="BG57" s="14"/>
      <c r="BH57" s="14"/>
      <c r="BI57" s="14"/>
    </row>
    <row r="58" ht="16.5" customHeight="1">
      <c r="A58" s="149"/>
      <c r="B58" s="147" t="s">
        <v>71</v>
      </c>
      <c r="C58" s="144"/>
      <c r="D58" s="147" t="s">
        <v>72</v>
      </c>
      <c r="E58" s="145"/>
      <c r="F58" s="145"/>
      <c r="G58" s="145"/>
      <c r="H58" s="145"/>
      <c r="I58" s="145"/>
      <c r="J58" s="145"/>
      <c r="K58" s="145"/>
      <c r="L58" s="145"/>
      <c r="M58" s="145"/>
      <c r="N58" s="148"/>
      <c r="O58" s="148"/>
      <c r="P58" s="148"/>
      <c r="Q58" s="148"/>
      <c r="R58" s="14"/>
      <c r="S58" s="14"/>
      <c r="T58" s="145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80"/>
      <c r="AX58" s="18"/>
      <c r="AY58" s="52"/>
      <c r="AZ58" s="52"/>
      <c r="BA58" s="130"/>
      <c r="BB58" s="82"/>
      <c r="BC58" s="83"/>
      <c r="BD58" s="84"/>
      <c r="BE58" s="82"/>
      <c r="BF58" s="82"/>
      <c r="BG58" s="14"/>
      <c r="BH58" s="14"/>
      <c r="BI58" s="14"/>
    </row>
    <row r="59" ht="16.5" customHeight="1">
      <c r="A59" s="149"/>
      <c r="B59" s="147"/>
      <c r="C59" s="144"/>
      <c r="D59" s="144"/>
      <c r="E59" s="145"/>
      <c r="F59" s="145"/>
      <c r="G59" s="145"/>
      <c r="H59" s="145"/>
      <c r="I59" s="145"/>
      <c r="J59" s="145"/>
      <c r="K59" s="145"/>
      <c r="L59" s="145"/>
      <c r="M59" s="145"/>
      <c r="N59" s="150"/>
      <c r="AW59" s="80"/>
      <c r="AX59" s="18"/>
      <c r="AY59" s="52"/>
      <c r="AZ59" s="52"/>
      <c r="BA59" s="81"/>
      <c r="BB59" s="82"/>
      <c r="BC59" s="83"/>
      <c r="BD59" s="84"/>
      <c r="BE59" s="82"/>
      <c r="BF59" s="82"/>
      <c r="BG59" s="14"/>
      <c r="BH59" s="14"/>
      <c r="BI59" s="14"/>
    </row>
    <row r="60" ht="16.5" customHeight="1">
      <c r="A60" s="151" t="s">
        <v>73</v>
      </c>
      <c r="B60" s="144"/>
      <c r="C60" s="144"/>
      <c r="D60" s="144"/>
      <c r="E60" s="152"/>
      <c r="F60" s="152"/>
      <c r="G60" s="152"/>
      <c r="H60" s="152"/>
      <c r="I60" s="152"/>
      <c r="J60" s="152"/>
      <c r="K60" s="152"/>
      <c r="L60" s="152"/>
      <c r="M60" s="152"/>
      <c r="N60" s="153"/>
      <c r="O60" s="153"/>
      <c r="P60" s="153"/>
      <c r="Q60" s="153"/>
      <c r="R60" s="153"/>
      <c r="S60" s="153"/>
      <c r="T60" s="152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80"/>
      <c r="AX60" s="18"/>
      <c r="AY60" s="52"/>
      <c r="AZ60" s="52"/>
      <c r="BA60" s="130"/>
      <c r="BB60" s="82"/>
      <c r="BC60" s="83"/>
      <c r="BD60" s="84"/>
      <c r="BE60" s="82"/>
      <c r="BF60" s="82"/>
      <c r="BG60" s="14"/>
      <c r="BH60" s="14"/>
      <c r="BI60" s="14"/>
    </row>
    <row r="61" ht="16.5" customHeight="1">
      <c r="A61" s="14"/>
      <c r="B61" s="144"/>
      <c r="C61" s="144"/>
      <c r="D61" s="144"/>
      <c r="E61" s="152"/>
      <c r="F61" s="152"/>
      <c r="G61" s="152"/>
      <c r="H61" s="152"/>
      <c r="I61" s="152"/>
      <c r="J61" s="152"/>
      <c r="K61" s="152"/>
      <c r="L61" s="152"/>
      <c r="M61" s="152"/>
      <c r="N61" s="153"/>
      <c r="O61" s="153"/>
      <c r="P61" s="153"/>
      <c r="Q61" s="153"/>
      <c r="R61" s="153"/>
      <c r="S61" s="153"/>
      <c r="T61" s="152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80"/>
      <c r="AX61" s="18"/>
      <c r="AY61" s="52"/>
      <c r="AZ61" s="52"/>
      <c r="BA61" s="81"/>
      <c r="BB61" s="82"/>
      <c r="BC61" s="83"/>
      <c r="BD61" s="84"/>
      <c r="BE61" s="82"/>
      <c r="BF61" s="82"/>
      <c r="BG61" s="14"/>
      <c r="BH61" s="14"/>
      <c r="BI61" s="14"/>
    </row>
    <row r="62">
      <c r="A62" s="144"/>
      <c r="B62" s="144"/>
      <c r="C62" s="144"/>
      <c r="D62" s="144"/>
      <c r="E62" s="152"/>
      <c r="F62" s="152"/>
      <c r="G62" s="152"/>
      <c r="H62" s="152"/>
      <c r="I62" s="152"/>
      <c r="J62" s="152"/>
      <c r="K62" s="152"/>
      <c r="L62" s="152"/>
      <c r="M62" s="152"/>
      <c r="N62" s="16"/>
      <c r="O62" s="16"/>
      <c r="P62" s="16"/>
      <c r="Q62" s="16"/>
      <c r="R62" s="16"/>
      <c r="S62" s="16"/>
      <c r="T62" s="152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4"/>
      <c r="AX62" s="18"/>
      <c r="AY62" s="14"/>
      <c r="AZ62" s="14"/>
      <c r="BA62" s="130"/>
      <c r="BB62" s="82"/>
      <c r="BC62" s="83"/>
      <c r="BD62" s="84"/>
      <c r="BE62" s="82"/>
      <c r="BF62" s="82"/>
      <c r="BG62" s="14"/>
      <c r="BH62" s="14"/>
      <c r="BI62" s="14"/>
    </row>
    <row r="63">
      <c r="A63" s="14"/>
      <c r="B63" s="14"/>
      <c r="C63" s="14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4"/>
      <c r="AX63" s="18"/>
      <c r="AY63" s="14"/>
      <c r="AZ63" s="14"/>
      <c r="BA63" s="81"/>
      <c r="BB63" s="82"/>
      <c r="BC63" s="83"/>
      <c r="BD63" s="84"/>
      <c r="BE63" s="82"/>
      <c r="BF63" s="82"/>
      <c r="BG63" s="14"/>
      <c r="BH63" s="14"/>
      <c r="BI63" s="14"/>
    </row>
    <row r="64">
      <c r="A64" s="14"/>
      <c r="B64" s="14"/>
      <c r="C64" s="14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4"/>
      <c r="AX64" s="18"/>
      <c r="AY64" s="14"/>
      <c r="AZ64" s="14"/>
      <c r="BA64" s="130"/>
      <c r="BB64" s="82"/>
      <c r="BC64" s="83"/>
      <c r="BD64" s="84"/>
      <c r="BE64" s="82"/>
      <c r="BF64" s="82"/>
      <c r="BG64" s="14"/>
      <c r="BH64" s="14"/>
      <c r="BI64" s="14"/>
    </row>
    <row r="65">
      <c r="A65" s="14"/>
      <c r="B65" s="14"/>
      <c r="C65" s="14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4"/>
      <c r="AX65" s="18"/>
      <c r="AY65" s="14"/>
      <c r="AZ65" s="14"/>
      <c r="BA65" s="81"/>
      <c r="BB65" s="82"/>
      <c r="BC65" s="83"/>
      <c r="BD65" s="84"/>
      <c r="BE65" s="82"/>
      <c r="BF65" s="82"/>
      <c r="BG65" s="14"/>
      <c r="BH65" s="14"/>
      <c r="BI65" s="14"/>
    </row>
    <row r="66">
      <c r="A66" s="14"/>
      <c r="B66" s="14"/>
      <c r="C66" s="14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4"/>
      <c r="AX66" s="18"/>
      <c r="AY66" s="14"/>
      <c r="AZ66" s="14"/>
      <c r="BA66" s="130"/>
      <c r="BB66" s="82"/>
      <c r="BC66" s="83"/>
      <c r="BD66" s="84"/>
      <c r="BE66" s="82"/>
      <c r="BF66" s="82"/>
      <c r="BG66" s="14"/>
      <c r="BH66" s="14"/>
      <c r="BI66" s="14"/>
    </row>
    <row r="67">
      <c r="A67" s="14"/>
      <c r="B67" s="14"/>
      <c r="C67" s="14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4"/>
      <c r="AX67" s="18"/>
      <c r="AY67" s="14"/>
      <c r="AZ67" s="14"/>
      <c r="BA67" s="81"/>
      <c r="BB67" s="82"/>
      <c r="BC67" s="83"/>
      <c r="BD67" s="84"/>
      <c r="BE67" s="82"/>
      <c r="BF67" s="82"/>
      <c r="BG67" s="14"/>
      <c r="BH67" s="14"/>
      <c r="BI67" s="14"/>
    </row>
    <row r="68">
      <c r="A68" s="14"/>
      <c r="B68" s="14"/>
      <c r="C68" s="14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4"/>
      <c r="AX68" s="18"/>
      <c r="AY68" s="14"/>
      <c r="AZ68" s="14"/>
      <c r="BA68" s="130"/>
      <c r="BB68" s="82"/>
      <c r="BC68" s="83"/>
      <c r="BD68" s="84"/>
      <c r="BE68" s="82"/>
      <c r="BF68" s="82"/>
      <c r="BG68" s="14"/>
      <c r="BH68" s="14"/>
      <c r="BI68" s="14"/>
    </row>
    <row r="69">
      <c r="A69" s="14"/>
      <c r="B69" s="14"/>
      <c r="C69" s="14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4"/>
      <c r="AX69" s="18"/>
      <c r="AY69" s="14"/>
      <c r="AZ69" s="14"/>
      <c r="BA69" s="81"/>
      <c r="BB69" s="82"/>
      <c r="BC69" s="83"/>
      <c r="BD69" s="84"/>
      <c r="BE69" s="82"/>
      <c r="BF69" s="82"/>
      <c r="BG69" s="14"/>
      <c r="BH69" s="14"/>
      <c r="BI69" s="14"/>
    </row>
    <row r="70">
      <c r="A70" s="14"/>
      <c r="B70" s="14"/>
      <c r="C70" s="14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4"/>
      <c r="AX70" s="18"/>
      <c r="AY70" s="14"/>
      <c r="AZ70" s="14"/>
      <c r="BA70" s="130"/>
      <c r="BB70" s="82"/>
      <c r="BC70" s="83"/>
      <c r="BD70" s="84"/>
      <c r="BE70" s="82"/>
      <c r="BF70" s="82"/>
      <c r="BG70" s="14"/>
      <c r="BH70" s="14"/>
      <c r="BI70" s="14"/>
    </row>
    <row r="71">
      <c r="A71" s="14"/>
      <c r="B71" s="14"/>
      <c r="C71" s="14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4"/>
      <c r="AX71" s="18"/>
      <c r="AY71" s="14"/>
      <c r="AZ71" s="14"/>
      <c r="BA71" s="81"/>
      <c r="BB71" s="82"/>
      <c r="BC71" s="83"/>
      <c r="BD71" s="84"/>
      <c r="BE71" s="82"/>
      <c r="BF71" s="82"/>
      <c r="BG71" s="14"/>
      <c r="BH71" s="14"/>
      <c r="BI71" s="14"/>
    </row>
    <row r="72">
      <c r="A72" s="14"/>
      <c r="B72" s="14"/>
      <c r="C72" s="14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4"/>
      <c r="AX72" s="18"/>
      <c r="AY72" s="14"/>
      <c r="AZ72" s="14"/>
      <c r="BA72" s="130"/>
      <c r="BB72" s="82"/>
      <c r="BC72" s="83"/>
      <c r="BD72" s="84"/>
      <c r="BE72" s="82"/>
      <c r="BF72" s="82"/>
      <c r="BG72" s="14"/>
      <c r="BH72" s="14"/>
      <c r="BI72" s="14"/>
    </row>
    <row r="73">
      <c r="A73" s="14"/>
      <c r="B73" s="14"/>
      <c r="C73" s="14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4"/>
      <c r="AX73" s="18"/>
      <c r="AY73" s="14"/>
      <c r="AZ73" s="14"/>
      <c r="BA73" s="81"/>
      <c r="BB73" s="82"/>
      <c r="BC73" s="83"/>
      <c r="BD73" s="84"/>
      <c r="BE73" s="82"/>
      <c r="BF73" s="82"/>
      <c r="BG73" s="14"/>
      <c r="BH73" s="14"/>
      <c r="BI73" s="14"/>
    </row>
    <row r="74">
      <c r="A74" s="14"/>
      <c r="B74" s="14"/>
      <c r="C74" s="14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4"/>
      <c r="AX74" s="18"/>
      <c r="AY74" s="14"/>
      <c r="AZ74" s="14"/>
      <c r="BA74" s="130"/>
      <c r="BB74" s="82"/>
      <c r="BC74" s="83"/>
      <c r="BD74" s="84"/>
      <c r="BE74" s="82"/>
      <c r="BF74" s="82"/>
      <c r="BG74" s="14"/>
      <c r="BH74" s="14"/>
      <c r="BI74" s="14"/>
    </row>
    <row r="75">
      <c r="A75" s="14"/>
      <c r="B75" s="14"/>
      <c r="C75" s="14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4"/>
      <c r="AX75" s="18"/>
      <c r="AY75" s="14"/>
      <c r="AZ75" s="14"/>
      <c r="BA75" s="81"/>
      <c r="BB75" s="82"/>
      <c r="BC75" s="83"/>
      <c r="BD75" s="84"/>
      <c r="BE75" s="82"/>
      <c r="BF75" s="82"/>
      <c r="BG75" s="14"/>
      <c r="BH75" s="14"/>
      <c r="BI75" s="14"/>
    </row>
    <row r="76">
      <c r="A76" s="14"/>
      <c r="B76" s="14"/>
      <c r="C76" s="14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4"/>
      <c r="AX76" s="18"/>
      <c r="AY76" s="14"/>
      <c r="AZ76" s="14"/>
      <c r="BA76" s="130"/>
      <c r="BB76" s="82"/>
      <c r="BC76" s="83"/>
      <c r="BD76" s="84"/>
      <c r="BE76" s="82"/>
      <c r="BF76" s="82"/>
      <c r="BG76" s="14"/>
      <c r="BH76" s="14"/>
      <c r="BI76" s="14"/>
    </row>
    <row r="77">
      <c r="A77" s="14"/>
      <c r="B77" s="14"/>
      <c r="C77" s="14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4"/>
      <c r="AX77" s="18"/>
      <c r="AY77" s="14"/>
      <c r="AZ77" s="14"/>
      <c r="BA77" s="81"/>
      <c r="BB77" s="82"/>
      <c r="BC77" s="83"/>
      <c r="BD77" s="84"/>
      <c r="BE77" s="82"/>
      <c r="BF77" s="82"/>
      <c r="BG77" s="14"/>
      <c r="BH77" s="14"/>
      <c r="BI77" s="14"/>
    </row>
    <row r="78">
      <c r="A78" s="14"/>
      <c r="B78" s="14"/>
      <c r="C78" s="14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4"/>
      <c r="AX78" s="18"/>
      <c r="AY78" s="14"/>
      <c r="AZ78" s="14"/>
      <c r="BA78" s="130"/>
      <c r="BB78" s="82"/>
      <c r="BC78" s="83"/>
      <c r="BD78" s="84"/>
      <c r="BE78" s="82"/>
      <c r="BF78" s="82"/>
      <c r="BG78" s="14"/>
      <c r="BH78" s="14"/>
      <c r="BI78" s="14"/>
    </row>
    <row r="79">
      <c r="A79" s="14"/>
      <c r="B79" s="14"/>
      <c r="C79" s="14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4"/>
      <c r="AX79" s="18"/>
      <c r="AY79" s="14"/>
      <c r="AZ79" s="14"/>
      <c r="BA79" s="81"/>
      <c r="BB79" s="82"/>
      <c r="BC79" s="83"/>
      <c r="BD79" s="84"/>
      <c r="BE79" s="82"/>
      <c r="BF79" s="82"/>
      <c r="BG79" s="14"/>
      <c r="BH79" s="14"/>
      <c r="BI79" s="14"/>
    </row>
    <row r="80">
      <c r="A80" s="14"/>
      <c r="B80" s="14"/>
      <c r="C80" s="14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4"/>
      <c r="AX80" s="18"/>
      <c r="AY80" s="14"/>
      <c r="AZ80" s="14"/>
      <c r="BA80" s="130"/>
      <c r="BB80" s="82"/>
      <c r="BC80" s="83"/>
      <c r="BD80" s="84"/>
      <c r="BE80" s="82"/>
      <c r="BF80" s="82"/>
      <c r="BG80" s="14"/>
      <c r="BH80" s="14"/>
      <c r="BI80" s="14"/>
    </row>
    <row r="81">
      <c r="A81" s="14"/>
      <c r="B81" s="14"/>
      <c r="C81" s="14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4"/>
      <c r="AX81" s="18"/>
      <c r="AY81" s="14"/>
      <c r="AZ81" s="14"/>
      <c r="BA81" s="81"/>
      <c r="BB81" s="82"/>
      <c r="BC81" s="83"/>
      <c r="BD81" s="84"/>
      <c r="BE81" s="82"/>
      <c r="BF81" s="82"/>
      <c r="BG81" s="14"/>
      <c r="BH81" s="14"/>
      <c r="BI81" s="14"/>
    </row>
    <row r="82">
      <c r="A82" s="14"/>
      <c r="B82" s="14"/>
      <c r="C82" s="14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4"/>
      <c r="AX82" s="18"/>
      <c r="AY82" s="14"/>
      <c r="AZ82" s="14"/>
      <c r="BA82" s="130"/>
      <c r="BB82" s="82"/>
      <c r="BC82" s="83"/>
      <c r="BD82" s="84"/>
      <c r="BE82" s="82"/>
      <c r="BF82" s="82"/>
      <c r="BG82" s="14"/>
      <c r="BH82" s="14"/>
      <c r="BI82" s="14"/>
    </row>
    <row r="83">
      <c r="A83" s="14"/>
      <c r="B83" s="14"/>
      <c r="C83" s="14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4"/>
      <c r="AX83" s="18"/>
      <c r="AY83" s="14"/>
      <c r="AZ83" s="14"/>
      <c r="BA83" s="81"/>
      <c r="BB83" s="82"/>
      <c r="BC83" s="83"/>
      <c r="BD83" s="84"/>
      <c r="BE83" s="82"/>
      <c r="BF83" s="82"/>
      <c r="BG83" s="14"/>
      <c r="BH83" s="14"/>
      <c r="BI83" s="14"/>
    </row>
    <row r="84">
      <c r="A84" s="14"/>
      <c r="B84" s="14"/>
      <c r="C84" s="14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4"/>
      <c r="AX84" s="18"/>
      <c r="AY84" s="14"/>
      <c r="AZ84" s="14"/>
      <c r="BA84" s="130"/>
      <c r="BB84" s="82"/>
      <c r="BC84" s="83"/>
      <c r="BD84" s="84"/>
      <c r="BE84" s="82"/>
      <c r="BF84" s="82"/>
      <c r="BG84" s="14"/>
      <c r="BH84" s="14"/>
      <c r="BI84" s="14"/>
    </row>
    <row r="85">
      <c r="A85" s="14"/>
      <c r="B85" s="14"/>
      <c r="C85" s="14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4"/>
      <c r="AX85" s="18"/>
      <c r="AY85" s="14"/>
      <c r="AZ85" s="14"/>
      <c r="BA85" s="154"/>
      <c r="BB85" s="82"/>
      <c r="BC85" s="83"/>
      <c r="BD85" s="84"/>
      <c r="BE85" s="82"/>
      <c r="BF85" s="82"/>
      <c r="BG85" s="14"/>
      <c r="BH85" s="14"/>
      <c r="BI85" s="14"/>
    </row>
    <row r="86">
      <c r="A86" s="14"/>
      <c r="B86" s="14"/>
      <c r="C86" s="14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4"/>
      <c r="AX86" s="18"/>
      <c r="AY86" s="14"/>
      <c r="AZ86" s="14"/>
      <c r="BA86" s="154"/>
      <c r="BB86" s="82"/>
      <c r="BC86" s="83"/>
      <c r="BD86" s="84"/>
      <c r="BE86" s="82"/>
      <c r="BF86" s="82"/>
      <c r="BG86" s="14"/>
      <c r="BH86" s="14"/>
      <c r="BI86" s="14"/>
    </row>
    <row r="87">
      <c r="A87" s="14"/>
      <c r="B87" s="14"/>
      <c r="C87" s="14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4"/>
      <c r="AX87" s="18"/>
      <c r="AY87" s="14"/>
      <c r="AZ87" s="14"/>
      <c r="BA87" s="154"/>
      <c r="BB87" s="82"/>
      <c r="BC87" s="83"/>
      <c r="BD87" s="84"/>
      <c r="BE87" s="82"/>
      <c r="BF87" s="82"/>
      <c r="BG87" s="14"/>
      <c r="BH87" s="14"/>
      <c r="BI87" s="14"/>
    </row>
    <row r="88">
      <c r="A88" s="14"/>
      <c r="B88" s="14"/>
      <c r="C88" s="14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4"/>
      <c r="AX88" s="18"/>
      <c r="AY88" s="14"/>
      <c r="AZ88" s="14"/>
      <c r="BA88" s="154"/>
      <c r="BB88" s="82"/>
      <c r="BC88" s="83"/>
      <c r="BD88" s="84"/>
      <c r="BE88" s="82"/>
      <c r="BF88" s="82"/>
      <c r="BG88" s="14"/>
      <c r="BH88" s="14"/>
      <c r="BI88" s="14"/>
    </row>
    <row r="89">
      <c r="A89" s="14"/>
      <c r="B89" s="14"/>
      <c r="C89" s="14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4"/>
      <c r="AX89" s="18"/>
      <c r="AY89" s="14"/>
      <c r="AZ89" s="14"/>
      <c r="BA89" s="154"/>
      <c r="BB89" s="82"/>
      <c r="BC89" s="83"/>
      <c r="BD89" s="84"/>
      <c r="BE89" s="82"/>
      <c r="BF89" s="82"/>
      <c r="BG89" s="14"/>
      <c r="BH89" s="14"/>
      <c r="BI89" s="14"/>
    </row>
    <row r="90">
      <c r="A90" s="14"/>
      <c r="B90" s="14"/>
      <c r="C90" s="14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4"/>
      <c r="AX90" s="18"/>
      <c r="AY90" s="14"/>
      <c r="AZ90" s="14"/>
      <c r="BA90" s="154"/>
      <c r="BB90" s="82"/>
      <c r="BC90" s="83"/>
      <c r="BD90" s="84"/>
      <c r="BE90" s="82"/>
      <c r="BF90" s="82"/>
      <c r="BG90" s="14"/>
      <c r="BH90" s="14"/>
      <c r="BI90" s="14"/>
    </row>
    <row r="91">
      <c r="A91" s="14"/>
      <c r="B91" s="14"/>
      <c r="C91" s="14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4"/>
      <c r="AX91" s="18"/>
      <c r="AY91" s="14"/>
      <c r="AZ91" s="14"/>
      <c r="BA91" s="154"/>
      <c r="BB91" s="82"/>
      <c r="BC91" s="83"/>
      <c r="BD91" s="84"/>
      <c r="BE91" s="82"/>
      <c r="BF91" s="82"/>
      <c r="BG91" s="14"/>
      <c r="BH91" s="14"/>
      <c r="BI91" s="14"/>
    </row>
    <row r="92">
      <c r="A92" s="14"/>
      <c r="B92" s="14"/>
      <c r="C92" s="14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4"/>
      <c r="AX92" s="18"/>
      <c r="AY92" s="14"/>
      <c r="AZ92" s="14"/>
      <c r="BA92" s="154"/>
      <c r="BB92" s="82"/>
      <c r="BC92" s="83"/>
      <c r="BD92" s="84"/>
      <c r="BE92" s="82"/>
      <c r="BF92" s="82"/>
      <c r="BG92" s="14"/>
      <c r="BH92" s="14"/>
      <c r="BI92" s="14"/>
    </row>
    <row r="93">
      <c r="A93" s="14"/>
      <c r="B93" s="14"/>
      <c r="C93" s="14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4"/>
      <c r="AX93" s="18"/>
      <c r="AY93" s="14"/>
      <c r="AZ93" s="14"/>
      <c r="BA93" s="154"/>
      <c r="BB93" s="82"/>
      <c r="BC93" s="83"/>
      <c r="BD93" s="84"/>
      <c r="BE93" s="82"/>
      <c r="BF93" s="82"/>
      <c r="BG93" s="14"/>
      <c r="BH93" s="14"/>
      <c r="BI93" s="14"/>
    </row>
    <row r="94">
      <c r="A94" s="14"/>
      <c r="B94" s="14"/>
      <c r="C94" s="14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4"/>
      <c r="AX94" s="18"/>
      <c r="AY94" s="14"/>
      <c r="AZ94" s="14"/>
      <c r="BA94" s="154"/>
      <c r="BB94" s="82"/>
      <c r="BC94" s="83"/>
      <c r="BD94" s="84"/>
      <c r="BE94" s="82"/>
      <c r="BF94" s="82"/>
      <c r="BG94" s="14"/>
      <c r="BH94" s="14"/>
      <c r="BI94" s="14"/>
    </row>
    <row r="95">
      <c r="A95" s="14"/>
      <c r="B95" s="14"/>
      <c r="C95" s="14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4"/>
      <c r="AX95" s="18"/>
      <c r="AY95" s="14"/>
      <c r="AZ95" s="14"/>
      <c r="BA95" s="154"/>
      <c r="BB95" s="82"/>
      <c r="BC95" s="83"/>
      <c r="BD95" s="84"/>
      <c r="BE95" s="82"/>
      <c r="BF95" s="82"/>
      <c r="BG95" s="14"/>
      <c r="BH95" s="14"/>
      <c r="BI95" s="14"/>
    </row>
    <row r="96">
      <c r="A96" s="14"/>
      <c r="B96" s="14"/>
      <c r="C96" s="14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4"/>
      <c r="AX96" s="18"/>
      <c r="AY96" s="14"/>
      <c r="AZ96" s="14"/>
      <c r="BA96" s="154"/>
      <c r="BB96" s="82"/>
      <c r="BC96" s="83"/>
      <c r="BD96" s="84"/>
      <c r="BE96" s="82"/>
      <c r="BF96" s="82"/>
      <c r="BG96" s="14"/>
      <c r="BH96" s="14"/>
      <c r="BI96" s="14"/>
    </row>
    <row r="97">
      <c r="A97" s="14"/>
      <c r="B97" s="14"/>
      <c r="C97" s="14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4"/>
      <c r="AX97" s="18"/>
      <c r="AY97" s="14"/>
      <c r="AZ97" s="14"/>
      <c r="BA97" s="154"/>
      <c r="BB97" s="82"/>
      <c r="BC97" s="83"/>
      <c r="BD97" s="84"/>
      <c r="BE97" s="82"/>
      <c r="BF97" s="82"/>
      <c r="BG97" s="14"/>
      <c r="BH97" s="14"/>
      <c r="BI97" s="14"/>
    </row>
    <row r="98">
      <c r="A98" s="14"/>
      <c r="B98" s="14"/>
      <c r="C98" s="14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4"/>
      <c r="AX98" s="18"/>
      <c r="AY98" s="14"/>
      <c r="AZ98" s="14"/>
      <c r="BA98" s="154"/>
      <c r="BB98" s="82"/>
      <c r="BC98" s="83"/>
      <c r="BD98" s="84"/>
      <c r="BE98" s="82"/>
      <c r="BF98" s="82"/>
      <c r="BG98" s="14"/>
      <c r="BH98" s="14"/>
      <c r="BI98" s="14"/>
    </row>
    <row r="99">
      <c r="A99" s="14"/>
      <c r="B99" s="14"/>
      <c r="C99" s="14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4"/>
      <c r="AX99" s="18"/>
      <c r="AY99" s="14"/>
      <c r="AZ99" s="14"/>
      <c r="BA99" s="154"/>
      <c r="BB99" s="82"/>
      <c r="BC99" s="83"/>
      <c r="BD99" s="84"/>
      <c r="BE99" s="82"/>
      <c r="BF99" s="82"/>
      <c r="BG99" s="14"/>
      <c r="BH99" s="14"/>
      <c r="BI99" s="14"/>
    </row>
    <row r="100">
      <c r="A100" s="14"/>
      <c r="B100" s="14"/>
      <c r="C100" s="14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4"/>
      <c r="AX100" s="18"/>
      <c r="AY100" s="14"/>
      <c r="AZ100" s="14"/>
      <c r="BA100" s="154"/>
      <c r="BB100" s="82"/>
      <c r="BC100" s="83"/>
      <c r="BD100" s="84"/>
      <c r="BE100" s="82"/>
      <c r="BF100" s="82"/>
      <c r="BG100" s="14"/>
      <c r="BH100" s="14"/>
      <c r="BI100" s="14"/>
    </row>
    <row r="101">
      <c r="A101" s="14"/>
      <c r="B101" s="14"/>
      <c r="C101" s="14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4"/>
      <c r="AX101" s="18"/>
      <c r="AY101" s="14"/>
      <c r="AZ101" s="14"/>
      <c r="BA101" s="154"/>
      <c r="BB101" s="82"/>
      <c r="BC101" s="83"/>
      <c r="BD101" s="84"/>
      <c r="BE101" s="82"/>
      <c r="BF101" s="82"/>
      <c r="BG101" s="14"/>
      <c r="BH101" s="14"/>
      <c r="BI101" s="14"/>
    </row>
    <row r="102">
      <c r="A102" s="14"/>
      <c r="B102" s="14"/>
      <c r="C102" s="14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4"/>
      <c r="AX102" s="18"/>
      <c r="AY102" s="14"/>
      <c r="AZ102" s="14"/>
      <c r="BA102" s="154"/>
      <c r="BB102" s="82"/>
      <c r="BC102" s="83"/>
      <c r="BD102" s="84"/>
      <c r="BE102" s="82"/>
      <c r="BF102" s="82"/>
      <c r="BG102" s="14"/>
      <c r="BH102" s="14"/>
      <c r="BI102" s="14"/>
    </row>
    <row r="103">
      <c r="A103" s="14"/>
      <c r="B103" s="14"/>
      <c r="C103" s="14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4"/>
      <c r="AX103" s="18"/>
      <c r="AY103" s="14"/>
      <c r="AZ103" s="14"/>
      <c r="BA103" s="154"/>
      <c r="BB103" s="82"/>
      <c r="BC103" s="83"/>
      <c r="BD103" s="84"/>
      <c r="BE103" s="82"/>
      <c r="BF103" s="82"/>
      <c r="BG103" s="14"/>
      <c r="BH103" s="14"/>
      <c r="BI103" s="14"/>
    </row>
    <row r="104">
      <c r="A104" s="14"/>
      <c r="B104" s="14"/>
      <c r="C104" s="14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4"/>
      <c r="AX104" s="18"/>
      <c r="AY104" s="14"/>
      <c r="AZ104" s="14"/>
      <c r="BA104" s="154"/>
      <c r="BB104" s="82"/>
      <c r="BC104" s="83"/>
      <c r="BD104" s="84"/>
      <c r="BE104" s="82"/>
      <c r="BF104" s="82"/>
      <c r="BG104" s="14"/>
      <c r="BH104" s="14"/>
      <c r="BI104" s="14"/>
    </row>
    <row r="105">
      <c r="A105" s="14"/>
      <c r="B105" s="14"/>
      <c r="C105" s="14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4"/>
      <c r="AX105" s="18"/>
      <c r="AY105" s="14"/>
      <c r="AZ105" s="14"/>
      <c r="BA105" s="154"/>
      <c r="BB105" s="82"/>
      <c r="BC105" s="83"/>
      <c r="BD105" s="84"/>
      <c r="BE105" s="82"/>
      <c r="BF105" s="82"/>
      <c r="BG105" s="14"/>
      <c r="BH105" s="14"/>
      <c r="BI105" s="14"/>
    </row>
    <row r="106">
      <c r="A106" s="14"/>
      <c r="B106" s="14"/>
      <c r="C106" s="14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4"/>
      <c r="AX106" s="18"/>
      <c r="AY106" s="14"/>
      <c r="AZ106" s="14"/>
      <c r="BA106" s="154"/>
      <c r="BB106" s="82"/>
      <c r="BC106" s="83"/>
      <c r="BD106" s="84"/>
      <c r="BE106" s="82"/>
      <c r="BF106" s="82"/>
      <c r="BG106" s="14"/>
      <c r="BH106" s="14"/>
      <c r="BI106" s="14"/>
    </row>
    <row r="107">
      <c r="A107" s="14"/>
      <c r="B107" s="14"/>
      <c r="C107" s="14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4"/>
      <c r="AX107" s="18"/>
      <c r="AY107" s="14"/>
      <c r="AZ107" s="14"/>
      <c r="BA107" s="154"/>
      <c r="BB107" s="82"/>
      <c r="BC107" s="83"/>
      <c r="BD107" s="84"/>
      <c r="BE107" s="82"/>
      <c r="BF107" s="82"/>
      <c r="BG107" s="14"/>
      <c r="BH107" s="14"/>
      <c r="BI107" s="14"/>
    </row>
    <row r="108">
      <c r="A108" s="14"/>
      <c r="B108" s="14"/>
      <c r="C108" s="14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4"/>
      <c r="AX108" s="18"/>
      <c r="AY108" s="14"/>
      <c r="AZ108" s="14"/>
      <c r="BA108" s="154"/>
      <c r="BB108" s="82"/>
      <c r="BC108" s="83"/>
      <c r="BD108" s="84"/>
      <c r="BE108" s="82"/>
      <c r="BF108" s="82"/>
      <c r="BG108" s="14"/>
      <c r="BH108" s="14"/>
      <c r="BI108" s="14"/>
    </row>
    <row r="109">
      <c r="A109" s="14"/>
      <c r="B109" s="14"/>
      <c r="C109" s="14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4"/>
      <c r="AX109" s="18"/>
      <c r="AY109" s="14"/>
      <c r="AZ109" s="14"/>
      <c r="BA109" s="154"/>
      <c r="BB109" s="82"/>
      <c r="BC109" s="83"/>
      <c r="BD109" s="84"/>
      <c r="BE109" s="82"/>
      <c r="BF109" s="82"/>
      <c r="BG109" s="14"/>
      <c r="BH109" s="14"/>
      <c r="BI109" s="14"/>
    </row>
    <row r="110">
      <c r="A110" s="14"/>
      <c r="B110" s="14"/>
      <c r="C110" s="14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4"/>
      <c r="AX110" s="18"/>
      <c r="AY110" s="14"/>
      <c r="AZ110" s="14"/>
      <c r="BA110" s="154"/>
      <c r="BB110" s="82"/>
      <c r="BC110" s="83"/>
      <c r="BD110" s="84"/>
      <c r="BE110" s="82"/>
      <c r="BF110" s="82"/>
      <c r="BG110" s="14"/>
      <c r="BH110" s="14"/>
      <c r="BI110" s="14"/>
    </row>
    <row r="111">
      <c r="A111" s="14"/>
      <c r="B111" s="14"/>
      <c r="C111" s="14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4"/>
      <c r="AX111" s="18"/>
      <c r="AY111" s="14"/>
      <c r="AZ111" s="14"/>
      <c r="BA111" s="154"/>
      <c r="BB111" s="82"/>
      <c r="BC111" s="83"/>
      <c r="BD111" s="84"/>
      <c r="BE111" s="82"/>
      <c r="BF111" s="82"/>
      <c r="BG111" s="14"/>
      <c r="BH111" s="14"/>
      <c r="BI111" s="14"/>
    </row>
    <row r="112">
      <c r="A112" s="14"/>
      <c r="B112" s="14"/>
      <c r="C112" s="14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4"/>
      <c r="AX112" s="18"/>
      <c r="AY112" s="14"/>
      <c r="AZ112" s="14"/>
      <c r="BA112" s="154"/>
      <c r="BB112" s="82"/>
      <c r="BC112" s="83"/>
      <c r="BD112" s="84"/>
      <c r="BE112" s="82"/>
      <c r="BF112" s="82"/>
      <c r="BG112" s="14"/>
      <c r="BH112" s="14"/>
      <c r="BI112" s="14"/>
    </row>
    <row r="113">
      <c r="A113" s="14"/>
      <c r="B113" s="14"/>
      <c r="C113" s="14"/>
      <c r="D113" s="15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4"/>
      <c r="AX113" s="18"/>
      <c r="AY113" s="14"/>
      <c r="AZ113" s="14"/>
      <c r="BA113" s="154"/>
      <c r="BB113" s="82"/>
      <c r="BC113" s="83"/>
      <c r="BD113" s="84"/>
      <c r="BE113" s="82"/>
      <c r="BF113" s="82"/>
      <c r="BG113" s="14"/>
      <c r="BH113" s="14"/>
      <c r="BI113" s="14"/>
    </row>
    <row r="114">
      <c r="A114" s="14"/>
      <c r="B114" s="14"/>
      <c r="C114" s="14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4"/>
      <c r="AX114" s="18"/>
      <c r="AY114" s="14"/>
      <c r="AZ114" s="14"/>
      <c r="BA114" s="154"/>
      <c r="BB114" s="82"/>
      <c r="BC114" s="83"/>
      <c r="BD114" s="84"/>
      <c r="BE114" s="82"/>
      <c r="BF114" s="82"/>
      <c r="BG114" s="14"/>
      <c r="BH114" s="14"/>
      <c r="BI114" s="14"/>
    </row>
    <row r="115">
      <c r="A115" s="14"/>
      <c r="B115" s="14"/>
      <c r="C115" s="14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4"/>
      <c r="AX115" s="18"/>
      <c r="AY115" s="14"/>
      <c r="AZ115" s="14"/>
      <c r="BA115" s="154"/>
      <c r="BB115" s="82"/>
      <c r="BC115" s="83"/>
      <c r="BD115" s="84"/>
      <c r="BE115" s="82"/>
      <c r="BF115" s="82"/>
      <c r="BG115" s="14"/>
      <c r="BH115" s="14"/>
      <c r="BI115" s="14"/>
    </row>
    <row r="116">
      <c r="A116" s="14"/>
      <c r="B116" s="14"/>
      <c r="C116" s="14"/>
      <c r="D116" s="15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4"/>
      <c r="AX116" s="18"/>
      <c r="AY116" s="14"/>
      <c r="AZ116" s="14"/>
      <c r="BA116" s="154"/>
      <c r="BB116" s="82"/>
      <c r="BC116" s="83"/>
      <c r="BD116" s="84"/>
      <c r="BE116" s="82"/>
      <c r="BF116" s="82"/>
      <c r="BG116" s="14"/>
      <c r="BH116" s="14"/>
      <c r="BI116" s="14"/>
    </row>
    <row r="117">
      <c r="A117" s="14"/>
      <c r="B117" s="14"/>
      <c r="C117" s="14"/>
      <c r="D117" s="15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4"/>
      <c r="AX117" s="18"/>
      <c r="AY117" s="14"/>
      <c r="AZ117" s="14"/>
      <c r="BA117" s="154"/>
      <c r="BB117" s="82"/>
      <c r="BC117" s="83"/>
      <c r="BD117" s="84"/>
      <c r="BE117" s="82"/>
      <c r="BF117" s="82"/>
      <c r="BG117" s="14"/>
      <c r="BH117" s="14"/>
      <c r="BI117" s="14"/>
    </row>
    <row r="118">
      <c r="A118" s="14"/>
      <c r="B118" s="14"/>
      <c r="C118" s="14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4"/>
      <c r="AX118" s="18"/>
      <c r="AY118" s="14"/>
      <c r="AZ118" s="14"/>
      <c r="BA118" s="154"/>
      <c r="BB118" s="82"/>
      <c r="BC118" s="83"/>
      <c r="BD118" s="84"/>
      <c r="BE118" s="82"/>
      <c r="BF118" s="82"/>
      <c r="BG118" s="14"/>
      <c r="BH118" s="14"/>
      <c r="BI118" s="14"/>
    </row>
    <row r="119">
      <c r="A119" s="14"/>
      <c r="B119" s="14"/>
      <c r="C119" s="14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4"/>
      <c r="AX119" s="18"/>
      <c r="AY119" s="14"/>
      <c r="AZ119" s="14"/>
      <c r="BA119" s="154"/>
      <c r="BB119" s="82"/>
      <c r="BC119" s="83"/>
      <c r="BD119" s="84"/>
      <c r="BE119" s="82"/>
      <c r="BF119" s="82"/>
      <c r="BG119" s="14"/>
      <c r="BH119" s="14"/>
      <c r="BI119" s="14"/>
    </row>
    <row r="120">
      <c r="A120" s="14"/>
      <c r="B120" s="14"/>
      <c r="C120" s="14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4"/>
      <c r="AX120" s="18"/>
      <c r="AY120" s="14"/>
      <c r="AZ120" s="14"/>
      <c r="BA120" s="154"/>
      <c r="BB120" s="82"/>
      <c r="BC120" s="83"/>
      <c r="BD120" s="84"/>
      <c r="BE120" s="82"/>
      <c r="BF120" s="82"/>
      <c r="BG120" s="14"/>
      <c r="BH120" s="14"/>
      <c r="BI120" s="14"/>
    </row>
    <row r="121">
      <c r="A121" s="14"/>
      <c r="B121" s="14"/>
      <c r="C121" s="14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4"/>
      <c r="AX121" s="18"/>
      <c r="AY121" s="14"/>
      <c r="AZ121" s="14"/>
      <c r="BA121" s="154"/>
      <c r="BB121" s="82"/>
      <c r="BC121" s="83"/>
      <c r="BD121" s="84"/>
      <c r="BE121" s="82"/>
      <c r="BF121" s="82"/>
      <c r="BG121" s="14"/>
      <c r="BH121" s="14"/>
      <c r="BI121" s="14"/>
    </row>
    <row r="122">
      <c r="A122" s="14"/>
      <c r="B122" s="14"/>
      <c r="C122" s="14"/>
      <c r="D122" s="15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4"/>
      <c r="AX122" s="18"/>
      <c r="AY122" s="14"/>
      <c r="AZ122" s="14"/>
      <c r="BA122" s="154"/>
      <c r="BB122" s="82"/>
      <c r="BC122" s="83"/>
      <c r="BD122" s="84"/>
      <c r="BE122" s="82"/>
      <c r="BF122" s="82"/>
      <c r="BG122" s="14"/>
      <c r="BH122" s="14"/>
      <c r="BI122" s="14"/>
    </row>
    <row r="123">
      <c r="A123" s="14"/>
      <c r="B123" s="14"/>
      <c r="C123" s="14"/>
      <c r="D123" s="15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4"/>
      <c r="AX123" s="18"/>
      <c r="AY123" s="14"/>
      <c r="AZ123" s="14"/>
      <c r="BA123" s="14"/>
      <c r="BB123" s="16"/>
      <c r="BC123" s="19"/>
      <c r="BD123" s="16"/>
      <c r="BE123" s="16"/>
      <c r="BF123" s="16"/>
      <c r="BG123" s="14"/>
      <c r="BH123" s="14"/>
      <c r="BI123" s="14"/>
    </row>
    <row r="124">
      <c r="A124" s="14"/>
      <c r="B124" s="14"/>
      <c r="C124" s="14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4"/>
      <c r="AX124" s="18"/>
      <c r="AY124" s="14"/>
      <c r="AZ124" s="14"/>
      <c r="BA124" s="14"/>
      <c r="BB124" s="16"/>
      <c r="BC124" s="19"/>
      <c r="BD124" s="16"/>
      <c r="BE124" s="16"/>
      <c r="BF124" s="16"/>
      <c r="BG124" s="14"/>
      <c r="BH124" s="14"/>
      <c r="BI124" s="14"/>
    </row>
    <row r="125">
      <c r="A125" s="14"/>
      <c r="B125" s="14"/>
      <c r="C125" s="14"/>
      <c r="D125" s="15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4"/>
      <c r="AX125" s="18"/>
      <c r="AY125" s="14"/>
      <c r="AZ125" s="14"/>
      <c r="BA125" s="14"/>
      <c r="BB125" s="16"/>
      <c r="BC125" s="19"/>
      <c r="BD125" s="16"/>
      <c r="BE125" s="16"/>
      <c r="BF125" s="16"/>
      <c r="BG125" s="14"/>
      <c r="BH125" s="14"/>
      <c r="BI125" s="14"/>
    </row>
    <row r="126">
      <c r="A126" s="14"/>
      <c r="B126" s="14"/>
      <c r="C126" s="14"/>
      <c r="D126" s="15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4"/>
      <c r="AX126" s="18"/>
      <c r="AY126" s="14"/>
      <c r="AZ126" s="14"/>
      <c r="BA126" s="14"/>
      <c r="BB126" s="16"/>
      <c r="BC126" s="19"/>
      <c r="BD126" s="16"/>
      <c r="BE126" s="16"/>
      <c r="BF126" s="16"/>
      <c r="BG126" s="14"/>
      <c r="BH126" s="14"/>
      <c r="BI126" s="14"/>
    </row>
    <row r="127">
      <c r="A127" s="14"/>
      <c r="B127" s="14"/>
      <c r="C127" s="14"/>
      <c r="D127" s="15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4"/>
      <c r="AX127" s="18"/>
      <c r="AY127" s="14"/>
      <c r="AZ127" s="14"/>
      <c r="BA127" s="14"/>
      <c r="BB127" s="16"/>
      <c r="BC127" s="19"/>
      <c r="BD127" s="16"/>
      <c r="BE127" s="16"/>
      <c r="BF127" s="16"/>
      <c r="BG127" s="14"/>
      <c r="BH127" s="14"/>
      <c r="BI127" s="14"/>
    </row>
    <row r="128">
      <c r="A128" s="14"/>
      <c r="B128" s="14"/>
      <c r="C128" s="14"/>
      <c r="D128" s="15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4"/>
      <c r="AX128" s="18"/>
      <c r="AY128" s="14"/>
      <c r="AZ128" s="14"/>
      <c r="BA128" s="14"/>
      <c r="BB128" s="16"/>
      <c r="BC128" s="19"/>
      <c r="BD128" s="16"/>
      <c r="BE128" s="16"/>
      <c r="BF128" s="16"/>
      <c r="BG128" s="14"/>
      <c r="BH128" s="14"/>
      <c r="BI128" s="14"/>
    </row>
    <row r="129">
      <c r="A129" s="14"/>
      <c r="B129" s="14"/>
      <c r="C129" s="14"/>
      <c r="D129" s="1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4"/>
      <c r="AX129" s="18"/>
      <c r="AY129" s="14"/>
      <c r="AZ129" s="14"/>
      <c r="BA129" s="14"/>
      <c r="BB129" s="16"/>
      <c r="BC129" s="19"/>
      <c r="BD129" s="16"/>
      <c r="BE129" s="16"/>
      <c r="BF129" s="16"/>
      <c r="BG129" s="14"/>
      <c r="BH129" s="14"/>
      <c r="BI129" s="14"/>
    </row>
    <row r="130">
      <c r="A130" s="14"/>
      <c r="B130" s="14"/>
      <c r="C130" s="14"/>
      <c r="D130" s="15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4"/>
      <c r="AX130" s="18"/>
      <c r="AY130" s="14"/>
      <c r="AZ130" s="14"/>
      <c r="BA130" s="14"/>
      <c r="BB130" s="14"/>
      <c r="BC130" s="19"/>
      <c r="BD130" s="14"/>
      <c r="BE130" s="14"/>
      <c r="BF130" s="14"/>
      <c r="BG130" s="14"/>
      <c r="BH130" s="14"/>
      <c r="BI130" s="14"/>
    </row>
    <row r="131">
      <c r="A131" s="14"/>
      <c r="B131" s="14"/>
      <c r="C131" s="14"/>
      <c r="D131" s="15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4"/>
      <c r="AX131" s="18"/>
      <c r="AY131" s="14"/>
      <c r="AZ131" s="14"/>
      <c r="BA131" s="14"/>
      <c r="BB131" s="14"/>
      <c r="BC131" s="19"/>
      <c r="BD131" s="14"/>
      <c r="BE131" s="14"/>
      <c r="BF131" s="14"/>
      <c r="BG131" s="14"/>
      <c r="BH131" s="14"/>
      <c r="BI131" s="14"/>
    </row>
    <row r="132">
      <c r="A132" s="14"/>
      <c r="B132" s="14"/>
      <c r="C132" s="14"/>
      <c r="D132" s="15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4"/>
      <c r="AX132" s="18"/>
      <c r="AY132" s="14"/>
      <c r="AZ132" s="14"/>
      <c r="BA132" s="14"/>
      <c r="BB132" s="14"/>
      <c r="BC132" s="19"/>
      <c r="BD132" s="14"/>
      <c r="BE132" s="14"/>
      <c r="BF132" s="14"/>
      <c r="BG132" s="14"/>
      <c r="BH132" s="14"/>
      <c r="BI132" s="14"/>
    </row>
    <row r="133">
      <c r="A133" s="14"/>
      <c r="B133" s="14"/>
      <c r="C133" s="14"/>
      <c r="D133" s="1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4"/>
      <c r="AX133" s="18"/>
      <c r="AY133" s="14"/>
      <c r="AZ133" s="14"/>
      <c r="BA133" s="14"/>
      <c r="BB133" s="14"/>
      <c r="BC133" s="19"/>
      <c r="BD133" s="14"/>
      <c r="BE133" s="14"/>
      <c r="BF133" s="14"/>
      <c r="BG133" s="14"/>
      <c r="BH133" s="14"/>
      <c r="BI133" s="14"/>
    </row>
    <row r="134">
      <c r="A134" s="14"/>
      <c r="B134" s="14"/>
      <c r="C134" s="14"/>
      <c r="D134" s="15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4"/>
      <c r="AX134" s="18"/>
      <c r="AY134" s="14"/>
      <c r="AZ134" s="14"/>
      <c r="BA134" s="14"/>
      <c r="BB134" s="14"/>
      <c r="BC134" s="19"/>
      <c r="BD134" s="14"/>
      <c r="BE134" s="14"/>
      <c r="BF134" s="14"/>
      <c r="BG134" s="14"/>
      <c r="BH134" s="14"/>
      <c r="BI134" s="14"/>
    </row>
    <row r="135">
      <c r="A135" s="14"/>
      <c r="B135" s="14"/>
      <c r="C135" s="14"/>
      <c r="D135" s="15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4"/>
      <c r="AX135" s="18"/>
      <c r="AY135" s="14"/>
      <c r="AZ135" s="14"/>
      <c r="BA135" s="14"/>
      <c r="BB135" s="14"/>
      <c r="BC135" s="19"/>
      <c r="BD135" s="14"/>
      <c r="BE135" s="14"/>
      <c r="BF135" s="14"/>
      <c r="BG135" s="14"/>
      <c r="BH135" s="14"/>
      <c r="BI135" s="14"/>
    </row>
    <row r="136">
      <c r="A136" s="14"/>
      <c r="B136" s="14"/>
      <c r="C136" s="14"/>
      <c r="D136" s="15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4"/>
      <c r="AX136" s="18"/>
      <c r="AY136" s="14"/>
      <c r="AZ136" s="14"/>
      <c r="BA136" s="14"/>
      <c r="BB136" s="14"/>
      <c r="BC136" s="19"/>
      <c r="BD136" s="14"/>
      <c r="BE136" s="14"/>
      <c r="BF136" s="14"/>
      <c r="BG136" s="14"/>
      <c r="BH136" s="14"/>
      <c r="BI136" s="14"/>
    </row>
    <row r="137">
      <c r="A137" s="14"/>
      <c r="B137" s="14"/>
      <c r="C137" s="14"/>
      <c r="D137" s="15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4"/>
      <c r="AX137" s="18"/>
      <c r="AY137" s="14"/>
      <c r="AZ137" s="14"/>
      <c r="BA137" s="14"/>
      <c r="BB137" s="14"/>
      <c r="BC137" s="19"/>
      <c r="BD137" s="14"/>
      <c r="BE137" s="14"/>
      <c r="BF137" s="14"/>
      <c r="BG137" s="14"/>
      <c r="BH137" s="14"/>
      <c r="BI137" s="14"/>
    </row>
    <row r="138">
      <c r="A138" s="14"/>
      <c r="B138" s="14"/>
      <c r="C138" s="14"/>
      <c r="D138" s="15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4"/>
      <c r="AX138" s="18"/>
      <c r="AY138" s="14"/>
      <c r="AZ138" s="14"/>
      <c r="BA138" s="14"/>
      <c r="BB138" s="14"/>
      <c r="BC138" s="19"/>
      <c r="BD138" s="14"/>
      <c r="BE138" s="14"/>
      <c r="BF138" s="14"/>
      <c r="BG138" s="14"/>
      <c r="BH138" s="14"/>
      <c r="BI138" s="14"/>
    </row>
    <row r="139">
      <c r="A139" s="14"/>
      <c r="B139" s="14"/>
      <c r="C139" s="14"/>
      <c r="D139" s="15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4"/>
      <c r="AX139" s="18"/>
      <c r="AY139" s="14"/>
      <c r="AZ139" s="14"/>
      <c r="BA139" s="14"/>
      <c r="BB139" s="14"/>
      <c r="BC139" s="19"/>
      <c r="BD139" s="14"/>
      <c r="BE139" s="14"/>
      <c r="BF139" s="14"/>
      <c r="BG139" s="14"/>
      <c r="BH139" s="14"/>
      <c r="BI139" s="14"/>
    </row>
    <row r="140">
      <c r="A140" s="14"/>
      <c r="B140" s="14"/>
      <c r="C140" s="14"/>
      <c r="D140" s="15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4"/>
      <c r="AX140" s="18"/>
      <c r="AY140" s="14"/>
      <c r="AZ140" s="14"/>
      <c r="BA140" s="14"/>
      <c r="BB140" s="14"/>
      <c r="BC140" s="19"/>
      <c r="BD140" s="14"/>
      <c r="BE140" s="14"/>
      <c r="BF140" s="14"/>
      <c r="BG140" s="14"/>
      <c r="BH140" s="14"/>
      <c r="BI140" s="14"/>
    </row>
    <row r="141">
      <c r="A141" s="14"/>
      <c r="B141" s="14"/>
      <c r="C141" s="14"/>
      <c r="D141" s="15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4"/>
      <c r="AX141" s="18"/>
      <c r="AY141" s="14"/>
      <c r="AZ141" s="14"/>
      <c r="BA141" s="14"/>
      <c r="BB141" s="14"/>
      <c r="BC141" s="19"/>
      <c r="BD141" s="14"/>
      <c r="BE141" s="14"/>
      <c r="BF141" s="14"/>
      <c r="BG141" s="14"/>
      <c r="BH141" s="14"/>
      <c r="BI141" s="14"/>
    </row>
    <row r="142">
      <c r="A142" s="14"/>
      <c r="B142" s="14"/>
      <c r="C142" s="14"/>
      <c r="D142" s="1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4"/>
      <c r="AX142" s="18"/>
      <c r="AY142" s="14"/>
      <c r="AZ142" s="14"/>
      <c r="BA142" s="14"/>
      <c r="BB142" s="14"/>
      <c r="BC142" s="19"/>
      <c r="BD142" s="14"/>
      <c r="BE142" s="14"/>
      <c r="BF142" s="14"/>
      <c r="BG142" s="14"/>
      <c r="BH142" s="14"/>
      <c r="BI142" s="14"/>
    </row>
    <row r="143">
      <c r="A143" s="14"/>
      <c r="B143" s="14"/>
      <c r="C143" s="14"/>
      <c r="D143" s="15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4"/>
      <c r="AX143" s="18"/>
      <c r="AY143" s="14"/>
      <c r="AZ143" s="14"/>
      <c r="BA143" s="14"/>
      <c r="BB143" s="14"/>
      <c r="BC143" s="19"/>
      <c r="BD143" s="14"/>
      <c r="BE143" s="14"/>
      <c r="BF143" s="14"/>
      <c r="BG143" s="14"/>
      <c r="BH143" s="14"/>
      <c r="BI143" s="14"/>
    </row>
    <row r="144">
      <c r="A144" s="14"/>
      <c r="B144" s="14"/>
      <c r="C144" s="14"/>
      <c r="D144" s="15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4"/>
      <c r="AX144" s="18"/>
      <c r="AY144" s="14"/>
      <c r="AZ144" s="14"/>
      <c r="BA144" s="14"/>
      <c r="BB144" s="14"/>
      <c r="BC144" s="19"/>
      <c r="BD144" s="14"/>
      <c r="BE144" s="14"/>
      <c r="BF144" s="14"/>
      <c r="BG144" s="14"/>
      <c r="BH144" s="14"/>
      <c r="BI144" s="14"/>
    </row>
    <row r="145">
      <c r="A145" s="14"/>
      <c r="B145" s="14"/>
      <c r="C145" s="14"/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4"/>
      <c r="AX145" s="18"/>
      <c r="AY145" s="14"/>
      <c r="AZ145" s="14"/>
      <c r="BA145" s="14"/>
      <c r="BB145" s="14"/>
      <c r="BC145" s="19"/>
      <c r="BD145" s="14"/>
      <c r="BE145" s="14"/>
      <c r="BF145" s="14"/>
      <c r="BG145" s="14"/>
      <c r="BH145" s="14"/>
      <c r="BI145" s="14"/>
    </row>
    <row r="146">
      <c r="A146" s="14"/>
      <c r="B146" s="14"/>
      <c r="C146" s="14"/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4"/>
      <c r="AX146" s="18"/>
      <c r="AY146" s="14"/>
      <c r="AZ146" s="14"/>
      <c r="BA146" s="14"/>
      <c r="BB146" s="14"/>
      <c r="BC146" s="19"/>
      <c r="BD146" s="14"/>
      <c r="BE146" s="14"/>
      <c r="BF146" s="14"/>
      <c r="BG146" s="14"/>
      <c r="BH146" s="14"/>
      <c r="BI146" s="14"/>
    </row>
    <row r="147">
      <c r="A147" s="14"/>
      <c r="B147" s="14"/>
      <c r="C147" s="14"/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4"/>
      <c r="AX147" s="18"/>
      <c r="AY147" s="14"/>
      <c r="AZ147" s="14"/>
      <c r="BA147" s="14"/>
      <c r="BB147" s="14"/>
      <c r="BC147" s="19"/>
      <c r="BD147" s="14"/>
      <c r="BE147" s="14"/>
      <c r="BF147" s="14"/>
      <c r="BG147" s="14"/>
      <c r="BH147" s="14"/>
      <c r="BI147" s="14"/>
    </row>
    <row r="148">
      <c r="A148" s="14"/>
      <c r="B148" s="14"/>
      <c r="C148" s="14"/>
      <c r="D148" s="15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4"/>
      <c r="AX148" s="18"/>
      <c r="AY148" s="14"/>
      <c r="AZ148" s="14"/>
      <c r="BA148" s="14"/>
      <c r="BB148" s="14"/>
      <c r="BC148" s="19"/>
      <c r="BD148" s="14"/>
      <c r="BE148" s="14"/>
      <c r="BF148" s="14"/>
      <c r="BG148" s="14"/>
      <c r="BH148" s="14"/>
      <c r="BI148" s="14"/>
    </row>
    <row r="149">
      <c r="A149" s="14"/>
      <c r="B149" s="14"/>
      <c r="C149" s="14"/>
      <c r="D149" s="15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4"/>
      <c r="AX149" s="18"/>
      <c r="AY149" s="14"/>
      <c r="AZ149" s="14"/>
      <c r="BA149" s="14"/>
      <c r="BB149" s="14"/>
      <c r="BC149" s="19"/>
      <c r="BD149" s="14"/>
      <c r="BE149" s="14"/>
      <c r="BF149" s="14"/>
      <c r="BG149" s="14"/>
      <c r="BH149" s="14"/>
      <c r="BI149" s="14"/>
    </row>
    <row r="150">
      <c r="A150" s="14"/>
      <c r="B150" s="14"/>
      <c r="C150" s="14"/>
      <c r="D150" s="15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4"/>
      <c r="AX150" s="18"/>
      <c r="AY150" s="14"/>
      <c r="AZ150" s="14"/>
      <c r="BA150" s="14"/>
      <c r="BB150" s="14"/>
      <c r="BC150" s="19"/>
      <c r="BD150" s="14"/>
      <c r="BE150" s="14"/>
      <c r="BF150" s="14"/>
      <c r="BG150" s="14"/>
      <c r="BH150" s="14"/>
      <c r="BI150" s="14"/>
    </row>
    <row r="151">
      <c r="A151" s="14"/>
      <c r="B151" s="14"/>
      <c r="C151" s="14"/>
      <c r="D151" s="1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4"/>
      <c r="AX151" s="18"/>
      <c r="AY151" s="14"/>
      <c r="AZ151" s="14"/>
      <c r="BA151" s="14"/>
      <c r="BB151" s="14"/>
      <c r="BC151" s="19"/>
      <c r="BD151" s="14"/>
      <c r="BE151" s="14"/>
      <c r="BF151" s="14"/>
      <c r="BG151" s="14"/>
      <c r="BH151" s="14"/>
      <c r="BI151" s="14"/>
    </row>
    <row r="152">
      <c r="A152" s="14"/>
      <c r="B152" s="14"/>
      <c r="C152" s="14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4"/>
      <c r="AX152" s="18"/>
      <c r="AY152" s="14"/>
      <c r="AZ152" s="14"/>
      <c r="BA152" s="14"/>
      <c r="BB152" s="14"/>
      <c r="BC152" s="19"/>
      <c r="BD152" s="14"/>
      <c r="BE152" s="14"/>
      <c r="BF152" s="14"/>
      <c r="BG152" s="14"/>
      <c r="BH152" s="14"/>
      <c r="BI152" s="14"/>
    </row>
    <row r="153">
      <c r="A153" s="14"/>
      <c r="B153" s="14"/>
      <c r="C153" s="14"/>
      <c r="D153" s="15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4"/>
      <c r="AX153" s="18"/>
      <c r="AY153" s="14"/>
      <c r="AZ153" s="14"/>
      <c r="BA153" s="14"/>
      <c r="BB153" s="14"/>
      <c r="BC153" s="19"/>
      <c r="BD153" s="14"/>
      <c r="BE153" s="14"/>
      <c r="BF153" s="14"/>
      <c r="BG153" s="14"/>
      <c r="BH153" s="14"/>
      <c r="BI153" s="14"/>
    </row>
    <row r="154">
      <c r="A154" s="14"/>
      <c r="B154" s="14"/>
      <c r="C154" s="14"/>
      <c r="D154" s="15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4"/>
      <c r="AX154" s="18"/>
      <c r="AY154" s="14"/>
      <c r="AZ154" s="14"/>
      <c r="BA154" s="14"/>
      <c r="BB154" s="14"/>
      <c r="BC154" s="19"/>
      <c r="BD154" s="14"/>
      <c r="BE154" s="14"/>
      <c r="BF154" s="14"/>
      <c r="BG154" s="14"/>
      <c r="BH154" s="14"/>
      <c r="BI154" s="14"/>
    </row>
    <row r="155">
      <c r="A155" s="14"/>
      <c r="B155" s="14"/>
      <c r="C155" s="14"/>
      <c r="D155" s="15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4"/>
      <c r="AX155" s="18"/>
      <c r="AY155" s="14"/>
      <c r="AZ155" s="14"/>
      <c r="BA155" s="14"/>
      <c r="BB155" s="14"/>
      <c r="BC155" s="19"/>
      <c r="BD155" s="14"/>
      <c r="BE155" s="14"/>
      <c r="BF155" s="14"/>
      <c r="BG155" s="14"/>
      <c r="BH155" s="14"/>
      <c r="BI155" s="14"/>
    </row>
    <row r="156">
      <c r="A156" s="14"/>
      <c r="B156" s="14"/>
      <c r="C156" s="14"/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4"/>
      <c r="AX156" s="18"/>
      <c r="AY156" s="14"/>
      <c r="AZ156" s="14"/>
      <c r="BA156" s="14"/>
      <c r="BB156" s="14"/>
      <c r="BC156" s="19"/>
      <c r="BD156" s="14"/>
      <c r="BE156" s="14"/>
      <c r="BF156" s="14"/>
      <c r="BG156" s="14"/>
      <c r="BH156" s="14"/>
      <c r="BI156" s="14"/>
    </row>
    <row r="157">
      <c r="A157" s="14"/>
      <c r="B157" s="14"/>
      <c r="C157" s="14"/>
      <c r="D157" s="15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4"/>
      <c r="AX157" s="18"/>
      <c r="AY157" s="14"/>
      <c r="AZ157" s="14"/>
      <c r="BA157" s="14"/>
      <c r="BB157" s="14"/>
      <c r="BC157" s="19"/>
      <c r="BD157" s="14"/>
      <c r="BE157" s="14"/>
      <c r="BF157" s="14"/>
      <c r="BG157" s="14"/>
      <c r="BH157" s="14"/>
      <c r="BI157" s="14"/>
    </row>
    <row r="158">
      <c r="A158" s="14"/>
      <c r="B158" s="14"/>
      <c r="C158" s="14"/>
      <c r="D158" s="15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4"/>
      <c r="AX158" s="18"/>
      <c r="AY158" s="14"/>
      <c r="AZ158" s="14"/>
      <c r="BA158" s="14"/>
      <c r="BB158" s="14"/>
      <c r="BC158" s="19"/>
      <c r="BD158" s="14"/>
      <c r="BE158" s="14"/>
      <c r="BF158" s="14"/>
      <c r="BG158" s="14"/>
      <c r="BH158" s="14"/>
      <c r="BI158" s="14"/>
    </row>
    <row r="159">
      <c r="A159" s="14"/>
      <c r="B159" s="14"/>
      <c r="C159" s="14"/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4"/>
      <c r="AX159" s="18"/>
      <c r="AY159" s="14"/>
      <c r="AZ159" s="14"/>
      <c r="BA159" s="14"/>
      <c r="BB159" s="14"/>
      <c r="BC159" s="19"/>
      <c r="BD159" s="14"/>
      <c r="BE159" s="14"/>
      <c r="BF159" s="14"/>
      <c r="BG159" s="14"/>
      <c r="BH159" s="14"/>
      <c r="BI159" s="14"/>
    </row>
    <row r="160">
      <c r="A160" s="14"/>
      <c r="B160" s="14"/>
      <c r="C160" s="14"/>
      <c r="D160" s="1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4"/>
      <c r="AX160" s="18"/>
      <c r="AY160" s="14"/>
      <c r="AZ160" s="14"/>
      <c r="BA160" s="14"/>
      <c r="BB160" s="14"/>
      <c r="BC160" s="19"/>
      <c r="BD160" s="14"/>
      <c r="BE160" s="14"/>
      <c r="BF160" s="14"/>
      <c r="BG160" s="14"/>
      <c r="BH160" s="14"/>
      <c r="BI160" s="14"/>
    </row>
    <row r="161">
      <c r="A161" s="14"/>
      <c r="B161" s="14"/>
      <c r="C161" s="14"/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4"/>
      <c r="AX161" s="18"/>
      <c r="AY161" s="14"/>
      <c r="AZ161" s="14"/>
      <c r="BA161" s="14"/>
      <c r="BB161" s="14"/>
      <c r="BC161" s="19"/>
      <c r="BD161" s="14"/>
      <c r="BE161" s="14"/>
      <c r="BF161" s="14"/>
      <c r="BG161" s="14"/>
      <c r="BH161" s="14"/>
      <c r="BI161" s="14"/>
    </row>
    <row r="162">
      <c r="A162" s="14"/>
      <c r="B162" s="14"/>
      <c r="C162" s="14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4"/>
      <c r="AX162" s="18"/>
      <c r="AY162" s="14"/>
      <c r="AZ162" s="14"/>
      <c r="BA162" s="14"/>
      <c r="BB162" s="14"/>
      <c r="BC162" s="19"/>
      <c r="BD162" s="14"/>
      <c r="BE162" s="14"/>
      <c r="BF162" s="14"/>
      <c r="BG162" s="14"/>
      <c r="BH162" s="14"/>
      <c r="BI162" s="14"/>
    </row>
    <row r="163">
      <c r="A163" s="14"/>
      <c r="B163" s="14"/>
      <c r="C163" s="14"/>
      <c r="D163" s="15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4"/>
      <c r="AX163" s="18"/>
      <c r="AY163" s="14"/>
      <c r="AZ163" s="14"/>
      <c r="BA163" s="14"/>
      <c r="BB163" s="14"/>
      <c r="BC163" s="19"/>
      <c r="BD163" s="14"/>
      <c r="BE163" s="14"/>
      <c r="BF163" s="14"/>
      <c r="BG163" s="14"/>
      <c r="BH163" s="14"/>
      <c r="BI163" s="14"/>
    </row>
    <row r="164">
      <c r="A164" s="14"/>
      <c r="B164" s="14"/>
      <c r="C164" s="14"/>
      <c r="D164" s="15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4"/>
      <c r="AX164" s="18"/>
      <c r="AY164" s="14"/>
      <c r="AZ164" s="14"/>
      <c r="BA164" s="14"/>
      <c r="BB164" s="14"/>
      <c r="BC164" s="19"/>
      <c r="BD164" s="14"/>
      <c r="BE164" s="14"/>
      <c r="BF164" s="14"/>
      <c r="BG164" s="14"/>
      <c r="BH164" s="14"/>
      <c r="BI164" s="14"/>
    </row>
    <row r="165">
      <c r="A165" s="14"/>
      <c r="B165" s="14"/>
      <c r="C165" s="14"/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4"/>
      <c r="AX165" s="18"/>
      <c r="AY165" s="14"/>
      <c r="AZ165" s="14"/>
      <c r="BA165" s="14"/>
      <c r="BB165" s="14"/>
      <c r="BC165" s="19"/>
      <c r="BD165" s="14"/>
      <c r="BE165" s="14"/>
      <c r="BF165" s="14"/>
      <c r="BG165" s="14"/>
      <c r="BH165" s="14"/>
      <c r="BI165" s="14"/>
    </row>
    <row r="166">
      <c r="A166" s="14"/>
      <c r="B166" s="14"/>
      <c r="C166" s="14"/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4"/>
      <c r="AX166" s="18"/>
      <c r="AY166" s="14"/>
      <c r="AZ166" s="14"/>
      <c r="BA166" s="14"/>
      <c r="BB166" s="14"/>
      <c r="BC166" s="19"/>
      <c r="BD166" s="14"/>
      <c r="BE166" s="14"/>
      <c r="BF166" s="14"/>
      <c r="BG166" s="14"/>
      <c r="BH166" s="14"/>
      <c r="BI166" s="14"/>
    </row>
    <row r="167">
      <c r="A167" s="14"/>
      <c r="B167" s="14"/>
      <c r="C167" s="14"/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4"/>
      <c r="AX167" s="18"/>
      <c r="AY167" s="14"/>
      <c r="AZ167" s="14"/>
      <c r="BA167" s="14"/>
      <c r="BB167" s="14"/>
      <c r="BC167" s="19"/>
      <c r="BD167" s="14"/>
      <c r="BE167" s="14"/>
      <c r="BF167" s="14"/>
      <c r="BG167" s="14"/>
      <c r="BH167" s="14"/>
      <c r="BI167" s="14"/>
    </row>
    <row r="168">
      <c r="A168" s="14"/>
      <c r="B168" s="14"/>
      <c r="C168" s="14"/>
      <c r="D168" s="15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4"/>
      <c r="AX168" s="18"/>
      <c r="AY168" s="14"/>
      <c r="AZ168" s="14"/>
      <c r="BA168" s="14"/>
      <c r="BB168" s="14"/>
      <c r="BC168" s="19"/>
      <c r="BD168" s="14"/>
      <c r="BE168" s="14"/>
      <c r="BF168" s="14"/>
      <c r="BG168" s="14"/>
      <c r="BH168" s="14"/>
      <c r="BI168" s="14"/>
    </row>
    <row r="169">
      <c r="A169" s="14"/>
      <c r="B169" s="14"/>
      <c r="C169" s="14"/>
      <c r="D169" s="15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4"/>
      <c r="AX169" s="18"/>
      <c r="AY169" s="14"/>
      <c r="AZ169" s="14"/>
      <c r="BA169" s="14"/>
      <c r="BB169" s="14"/>
      <c r="BC169" s="19"/>
      <c r="BD169" s="14"/>
      <c r="BE169" s="14"/>
      <c r="BF169" s="14"/>
      <c r="BG169" s="14"/>
      <c r="BH169" s="14"/>
      <c r="BI169" s="14"/>
    </row>
    <row r="170">
      <c r="A170" s="14"/>
      <c r="B170" s="14"/>
      <c r="C170" s="14"/>
      <c r="D170" s="15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4"/>
      <c r="AX170" s="18"/>
      <c r="AY170" s="14"/>
      <c r="AZ170" s="14"/>
      <c r="BA170" s="14"/>
      <c r="BB170" s="14"/>
      <c r="BC170" s="19"/>
      <c r="BD170" s="14"/>
      <c r="BE170" s="14"/>
      <c r="BF170" s="14"/>
      <c r="BG170" s="14"/>
      <c r="BH170" s="14"/>
      <c r="BI170" s="14"/>
    </row>
    <row r="171">
      <c r="A171" s="14"/>
      <c r="B171" s="14"/>
      <c r="C171" s="14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4"/>
      <c r="AX171" s="18"/>
      <c r="AY171" s="14"/>
      <c r="AZ171" s="14"/>
      <c r="BA171" s="14"/>
      <c r="BB171" s="14"/>
      <c r="BC171" s="19"/>
      <c r="BD171" s="14"/>
      <c r="BE171" s="14"/>
      <c r="BF171" s="14"/>
      <c r="BG171" s="14"/>
      <c r="BH171" s="14"/>
      <c r="BI171" s="14"/>
    </row>
    <row r="172">
      <c r="A172" s="14"/>
      <c r="B172" s="14"/>
      <c r="C172" s="14"/>
      <c r="D172" s="15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4"/>
      <c r="AX172" s="18"/>
      <c r="AY172" s="14"/>
      <c r="AZ172" s="14"/>
      <c r="BA172" s="14"/>
      <c r="BB172" s="14"/>
      <c r="BC172" s="19"/>
      <c r="BD172" s="14"/>
      <c r="BE172" s="14"/>
      <c r="BF172" s="14"/>
      <c r="BG172" s="14"/>
      <c r="BH172" s="14"/>
      <c r="BI172" s="14"/>
    </row>
    <row r="173">
      <c r="A173" s="14"/>
      <c r="B173" s="14"/>
      <c r="C173" s="14"/>
      <c r="D173" s="15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4"/>
      <c r="AX173" s="18"/>
      <c r="AY173" s="14"/>
      <c r="AZ173" s="14"/>
      <c r="BA173" s="14"/>
      <c r="BB173" s="14"/>
      <c r="BC173" s="19"/>
      <c r="BD173" s="14"/>
      <c r="BE173" s="14"/>
      <c r="BF173" s="14"/>
      <c r="BG173" s="14"/>
      <c r="BH173" s="14"/>
      <c r="BI173" s="14"/>
    </row>
    <row r="174">
      <c r="A174" s="14"/>
      <c r="B174" s="14"/>
      <c r="C174" s="14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4"/>
      <c r="AX174" s="18"/>
      <c r="AY174" s="14"/>
      <c r="AZ174" s="14"/>
      <c r="BA174" s="14"/>
      <c r="BB174" s="14"/>
      <c r="BC174" s="19"/>
      <c r="BD174" s="14"/>
      <c r="BE174" s="14"/>
      <c r="BF174" s="14"/>
      <c r="BG174" s="14"/>
      <c r="BH174" s="14"/>
      <c r="BI174" s="14"/>
    </row>
    <row r="175">
      <c r="A175" s="14"/>
      <c r="B175" s="14"/>
      <c r="C175" s="14"/>
      <c r="D175" s="15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4"/>
      <c r="AX175" s="18"/>
      <c r="AY175" s="14"/>
      <c r="AZ175" s="14"/>
      <c r="BA175" s="14"/>
      <c r="BB175" s="14"/>
      <c r="BC175" s="19"/>
      <c r="BD175" s="14"/>
      <c r="BE175" s="14"/>
      <c r="BF175" s="14"/>
      <c r="BG175" s="14"/>
      <c r="BH175" s="14"/>
      <c r="BI175" s="14"/>
    </row>
    <row r="176">
      <c r="A176" s="14"/>
      <c r="B176" s="14"/>
      <c r="C176" s="14"/>
      <c r="D176" s="15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4"/>
      <c r="AX176" s="18"/>
      <c r="AY176" s="14"/>
      <c r="AZ176" s="14"/>
      <c r="BA176" s="14"/>
      <c r="BB176" s="14"/>
      <c r="BC176" s="19"/>
      <c r="BD176" s="14"/>
      <c r="BE176" s="14"/>
      <c r="BF176" s="14"/>
      <c r="BG176" s="14"/>
      <c r="BH176" s="14"/>
      <c r="BI176" s="14"/>
    </row>
    <row r="177">
      <c r="A177" s="14"/>
      <c r="B177" s="14"/>
      <c r="C177" s="14"/>
      <c r="D177" s="15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4"/>
      <c r="AX177" s="18"/>
      <c r="AY177" s="14"/>
      <c r="AZ177" s="14"/>
      <c r="BA177" s="14"/>
      <c r="BB177" s="14"/>
      <c r="BC177" s="19"/>
      <c r="BD177" s="14"/>
      <c r="BE177" s="14"/>
      <c r="BF177" s="14"/>
      <c r="BG177" s="14"/>
      <c r="BH177" s="14"/>
      <c r="BI177" s="14"/>
    </row>
    <row r="178">
      <c r="A178" s="14"/>
      <c r="B178" s="14"/>
      <c r="C178" s="14"/>
      <c r="D178" s="15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4"/>
      <c r="AX178" s="18"/>
      <c r="AY178" s="14"/>
      <c r="AZ178" s="14"/>
      <c r="BA178" s="14"/>
      <c r="BB178" s="14"/>
      <c r="BC178" s="19"/>
      <c r="BD178" s="14"/>
      <c r="BE178" s="14"/>
      <c r="BF178" s="14"/>
      <c r="BG178" s="14"/>
      <c r="BH178" s="14"/>
      <c r="BI178" s="14"/>
    </row>
    <row r="179">
      <c r="A179" s="14"/>
      <c r="B179" s="14"/>
      <c r="C179" s="14"/>
      <c r="D179" s="15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4"/>
      <c r="AX179" s="18"/>
      <c r="AY179" s="14"/>
      <c r="AZ179" s="14"/>
      <c r="BA179" s="14"/>
      <c r="BB179" s="14"/>
      <c r="BC179" s="19"/>
      <c r="BD179" s="14"/>
      <c r="BE179" s="14"/>
      <c r="BF179" s="14"/>
      <c r="BG179" s="14"/>
      <c r="BH179" s="14"/>
      <c r="BI179" s="14"/>
    </row>
    <row r="180">
      <c r="A180" s="14"/>
      <c r="B180" s="14"/>
      <c r="C180" s="14"/>
      <c r="D180" s="15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4"/>
      <c r="AX180" s="18"/>
      <c r="AY180" s="14"/>
      <c r="AZ180" s="14"/>
      <c r="BA180" s="14"/>
      <c r="BB180" s="14"/>
      <c r="BC180" s="19"/>
      <c r="BD180" s="14"/>
      <c r="BE180" s="14"/>
      <c r="BF180" s="14"/>
      <c r="BG180" s="14"/>
      <c r="BH180" s="14"/>
      <c r="BI180" s="14"/>
    </row>
    <row r="181">
      <c r="A181" s="14"/>
      <c r="B181" s="14"/>
      <c r="C181" s="14"/>
      <c r="D181" s="15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4"/>
      <c r="AX181" s="18"/>
      <c r="AY181" s="14"/>
      <c r="AZ181" s="14"/>
      <c r="BA181" s="14"/>
      <c r="BB181" s="14"/>
      <c r="BC181" s="19"/>
      <c r="BD181" s="14"/>
      <c r="BE181" s="14"/>
      <c r="BF181" s="14"/>
      <c r="BG181" s="14"/>
      <c r="BH181" s="14"/>
      <c r="BI181" s="14"/>
    </row>
    <row r="182">
      <c r="A182" s="14"/>
      <c r="B182" s="14"/>
      <c r="C182" s="14"/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4"/>
      <c r="AX182" s="18"/>
      <c r="AY182" s="14"/>
      <c r="AZ182" s="14"/>
      <c r="BA182" s="14"/>
      <c r="BB182" s="14"/>
      <c r="BC182" s="19"/>
      <c r="BD182" s="14"/>
      <c r="BE182" s="14"/>
      <c r="BF182" s="14"/>
      <c r="BG182" s="14"/>
      <c r="BH182" s="14"/>
      <c r="BI182" s="14"/>
    </row>
    <row r="183">
      <c r="A183" s="14"/>
      <c r="B183" s="14"/>
      <c r="C183" s="14"/>
      <c r="D183" s="15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4"/>
      <c r="AX183" s="18"/>
      <c r="AY183" s="14"/>
      <c r="AZ183" s="14"/>
      <c r="BA183" s="14"/>
      <c r="BB183" s="14"/>
      <c r="BC183" s="19"/>
      <c r="BD183" s="14"/>
      <c r="BE183" s="14"/>
      <c r="BF183" s="14"/>
      <c r="BG183" s="14"/>
      <c r="BH183" s="14"/>
      <c r="BI183" s="14"/>
    </row>
    <row r="184">
      <c r="A184" s="14"/>
      <c r="B184" s="14"/>
      <c r="C184" s="14"/>
      <c r="D184" s="15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4"/>
      <c r="AX184" s="18"/>
      <c r="AY184" s="14"/>
      <c r="AZ184" s="14"/>
      <c r="BA184" s="14"/>
      <c r="BB184" s="14"/>
      <c r="BC184" s="19"/>
      <c r="BD184" s="14"/>
      <c r="BE184" s="14"/>
      <c r="BF184" s="14"/>
      <c r="BG184" s="14"/>
      <c r="BH184" s="14"/>
      <c r="BI184" s="14"/>
    </row>
    <row r="185">
      <c r="A185" s="14"/>
      <c r="B185" s="14"/>
      <c r="C185" s="14"/>
      <c r="D185" s="15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4"/>
      <c r="AX185" s="18"/>
      <c r="AY185" s="14"/>
      <c r="AZ185" s="14"/>
      <c r="BA185" s="14"/>
      <c r="BB185" s="14"/>
      <c r="BC185" s="19"/>
      <c r="BD185" s="14"/>
      <c r="BE185" s="14"/>
      <c r="BF185" s="14"/>
      <c r="BG185" s="14"/>
      <c r="BH185" s="14"/>
      <c r="BI185" s="14"/>
    </row>
    <row r="186">
      <c r="A186" s="14"/>
      <c r="B186" s="14"/>
      <c r="C186" s="14"/>
      <c r="D186" s="15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4"/>
      <c r="AX186" s="18"/>
      <c r="AY186" s="14"/>
      <c r="AZ186" s="14"/>
      <c r="BA186" s="14"/>
      <c r="BB186" s="14"/>
      <c r="BC186" s="19"/>
      <c r="BD186" s="14"/>
      <c r="BE186" s="14"/>
      <c r="BF186" s="14"/>
      <c r="BG186" s="14"/>
      <c r="BH186" s="14"/>
      <c r="BI186" s="14"/>
    </row>
    <row r="187">
      <c r="A187" s="14"/>
      <c r="B187" s="14"/>
      <c r="C187" s="14"/>
      <c r="D187" s="15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4"/>
      <c r="AX187" s="18"/>
      <c r="AY187" s="14"/>
      <c r="AZ187" s="14"/>
      <c r="BA187" s="14"/>
      <c r="BB187" s="14"/>
      <c r="BC187" s="19"/>
      <c r="BD187" s="14"/>
      <c r="BE187" s="14"/>
      <c r="BF187" s="14"/>
      <c r="BG187" s="14"/>
      <c r="BH187" s="14"/>
      <c r="BI187" s="14"/>
    </row>
    <row r="188">
      <c r="A188" s="14"/>
      <c r="B188" s="14"/>
      <c r="C188" s="14"/>
      <c r="D188" s="15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4"/>
      <c r="AX188" s="18"/>
      <c r="AY188" s="14"/>
      <c r="AZ188" s="14"/>
      <c r="BA188" s="14"/>
      <c r="BB188" s="14"/>
      <c r="BC188" s="19"/>
      <c r="BD188" s="14"/>
      <c r="BE188" s="14"/>
      <c r="BF188" s="14"/>
      <c r="BG188" s="14"/>
      <c r="BH188" s="14"/>
      <c r="BI188" s="14"/>
    </row>
    <row r="189">
      <c r="A189" s="14"/>
      <c r="B189" s="14"/>
      <c r="C189" s="14"/>
      <c r="D189" s="15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4"/>
      <c r="AX189" s="18"/>
      <c r="AY189" s="14"/>
      <c r="AZ189" s="14"/>
      <c r="BA189" s="14"/>
      <c r="BB189" s="14"/>
      <c r="BC189" s="19"/>
      <c r="BD189" s="14"/>
      <c r="BE189" s="14"/>
      <c r="BF189" s="14"/>
      <c r="BG189" s="14"/>
      <c r="BH189" s="14"/>
      <c r="BI189" s="14"/>
    </row>
    <row r="190">
      <c r="A190" s="14"/>
      <c r="B190" s="14"/>
      <c r="C190" s="14"/>
      <c r="D190" s="15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4"/>
      <c r="AX190" s="18"/>
      <c r="AY190" s="14"/>
      <c r="AZ190" s="14"/>
      <c r="BA190" s="14"/>
      <c r="BB190" s="14"/>
      <c r="BC190" s="19"/>
      <c r="BD190" s="14"/>
      <c r="BE190" s="14"/>
      <c r="BF190" s="14"/>
      <c r="BG190" s="14"/>
      <c r="BH190" s="14"/>
      <c r="BI190" s="14"/>
    </row>
    <row r="191">
      <c r="A191" s="14"/>
      <c r="B191" s="14"/>
      <c r="C191" s="14"/>
      <c r="D191" s="15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4"/>
      <c r="AX191" s="18"/>
      <c r="AY191" s="14"/>
      <c r="AZ191" s="14"/>
      <c r="BA191" s="14"/>
      <c r="BB191" s="14"/>
      <c r="BC191" s="19"/>
      <c r="BD191" s="14"/>
      <c r="BE191" s="14"/>
      <c r="BF191" s="14"/>
      <c r="BG191" s="14"/>
      <c r="BH191" s="14"/>
      <c r="BI191" s="14"/>
    </row>
    <row r="192">
      <c r="A192" s="14"/>
      <c r="B192" s="14"/>
      <c r="C192" s="14"/>
      <c r="D192" s="15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4"/>
      <c r="AX192" s="18"/>
      <c r="AY192" s="14"/>
      <c r="AZ192" s="14"/>
      <c r="BA192" s="14"/>
      <c r="BB192" s="14"/>
      <c r="BC192" s="19"/>
      <c r="BD192" s="14"/>
      <c r="BE192" s="14"/>
      <c r="BF192" s="14"/>
      <c r="BG192" s="14"/>
      <c r="BH192" s="14"/>
      <c r="BI192" s="14"/>
    </row>
    <row r="193">
      <c r="A193" s="14"/>
      <c r="B193" s="14"/>
      <c r="C193" s="14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4"/>
      <c r="AX193" s="18"/>
      <c r="AY193" s="14"/>
      <c r="AZ193" s="14"/>
      <c r="BA193" s="14"/>
      <c r="BB193" s="14"/>
      <c r="BC193" s="19"/>
      <c r="BD193" s="14"/>
      <c r="BE193" s="14"/>
      <c r="BF193" s="14"/>
      <c r="BG193" s="14"/>
      <c r="BH193" s="14"/>
      <c r="BI193" s="14"/>
    </row>
    <row r="194">
      <c r="A194" s="14"/>
      <c r="B194" s="14"/>
      <c r="C194" s="14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4"/>
      <c r="AX194" s="18"/>
      <c r="AY194" s="14"/>
      <c r="AZ194" s="14"/>
      <c r="BA194" s="14"/>
      <c r="BB194" s="14"/>
      <c r="BC194" s="19"/>
      <c r="BD194" s="14"/>
      <c r="BE194" s="14"/>
      <c r="BF194" s="14"/>
      <c r="BG194" s="14"/>
      <c r="BH194" s="14"/>
      <c r="BI194" s="14"/>
    </row>
    <row r="195">
      <c r="A195" s="14"/>
      <c r="B195" s="14"/>
      <c r="C195" s="14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4"/>
      <c r="AX195" s="18"/>
      <c r="AY195" s="14"/>
      <c r="AZ195" s="14"/>
      <c r="BA195" s="14"/>
      <c r="BB195" s="14"/>
      <c r="BC195" s="19"/>
      <c r="BD195" s="14"/>
      <c r="BE195" s="14"/>
      <c r="BF195" s="14"/>
      <c r="BG195" s="14"/>
      <c r="BH195" s="14"/>
      <c r="BI195" s="14"/>
    </row>
    <row r="196">
      <c r="A196" s="14"/>
      <c r="B196" s="14"/>
      <c r="C196" s="14"/>
      <c r="D196" s="15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4"/>
      <c r="AX196" s="18"/>
      <c r="AY196" s="14"/>
      <c r="AZ196" s="14"/>
      <c r="BA196" s="14"/>
      <c r="BB196" s="14"/>
      <c r="BC196" s="19"/>
      <c r="BD196" s="14"/>
      <c r="BE196" s="14"/>
      <c r="BF196" s="14"/>
      <c r="BG196" s="14"/>
      <c r="BH196" s="14"/>
      <c r="BI196" s="14"/>
    </row>
    <row r="197">
      <c r="A197" s="14"/>
      <c r="B197" s="14"/>
      <c r="C197" s="14"/>
      <c r="D197" s="15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4"/>
      <c r="AX197" s="18"/>
      <c r="AY197" s="14"/>
      <c r="AZ197" s="14"/>
      <c r="BA197" s="14"/>
      <c r="BB197" s="14"/>
      <c r="BC197" s="19"/>
      <c r="BD197" s="14"/>
      <c r="BE197" s="14"/>
      <c r="BF197" s="14"/>
      <c r="BG197" s="14"/>
      <c r="BH197" s="14"/>
      <c r="BI197" s="14"/>
    </row>
    <row r="198">
      <c r="A198" s="14"/>
      <c r="B198" s="14"/>
      <c r="C198" s="14"/>
      <c r="D198" s="15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4"/>
      <c r="AX198" s="18"/>
      <c r="AY198" s="14"/>
      <c r="AZ198" s="14"/>
      <c r="BA198" s="14"/>
      <c r="BB198" s="14"/>
      <c r="BC198" s="19"/>
      <c r="BD198" s="14"/>
      <c r="BE198" s="14"/>
      <c r="BF198" s="14"/>
      <c r="BG198" s="14"/>
      <c r="BH198" s="14"/>
      <c r="BI198" s="14"/>
    </row>
    <row r="199">
      <c r="A199" s="14"/>
      <c r="B199" s="14"/>
      <c r="C199" s="14"/>
      <c r="D199" s="15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4"/>
      <c r="AX199" s="18"/>
      <c r="AY199" s="14"/>
      <c r="AZ199" s="14"/>
      <c r="BA199" s="14"/>
      <c r="BB199" s="14"/>
      <c r="BC199" s="19"/>
      <c r="BD199" s="14"/>
      <c r="BE199" s="14"/>
      <c r="BF199" s="14"/>
      <c r="BG199" s="14"/>
      <c r="BH199" s="14"/>
      <c r="BI199" s="14"/>
    </row>
    <row r="200">
      <c r="A200" s="14"/>
      <c r="B200" s="14"/>
      <c r="C200" s="14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4"/>
      <c r="AX200" s="18"/>
      <c r="AY200" s="14"/>
      <c r="AZ200" s="14"/>
      <c r="BA200" s="14"/>
      <c r="BB200" s="14"/>
      <c r="BC200" s="19"/>
      <c r="BD200" s="14"/>
      <c r="BE200" s="14"/>
      <c r="BF200" s="14"/>
      <c r="BG200" s="14"/>
      <c r="BH200" s="14"/>
      <c r="BI200" s="14"/>
    </row>
    <row r="201">
      <c r="A201" s="14"/>
      <c r="B201" s="14"/>
      <c r="C201" s="14"/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4"/>
      <c r="AX201" s="18"/>
      <c r="AY201" s="14"/>
      <c r="AZ201" s="14"/>
      <c r="BA201" s="14"/>
      <c r="BB201" s="14"/>
      <c r="BC201" s="19"/>
      <c r="BD201" s="14"/>
      <c r="BE201" s="14"/>
      <c r="BF201" s="14"/>
      <c r="BG201" s="14"/>
      <c r="BH201" s="14"/>
      <c r="BI201" s="14"/>
    </row>
    <row r="202">
      <c r="A202" s="14"/>
      <c r="B202" s="14"/>
      <c r="C202" s="14"/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4"/>
      <c r="AX202" s="18"/>
      <c r="AY202" s="14"/>
      <c r="AZ202" s="14"/>
      <c r="BA202" s="14"/>
      <c r="BB202" s="14"/>
      <c r="BC202" s="19"/>
      <c r="BD202" s="14"/>
      <c r="BE202" s="14"/>
      <c r="BF202" s="14"/>
      <c r="BG202" s="14"/>
      <c r="BH202" s="14"/>
      <c r="BI202" s="14"/>
    </row>
    <row r="203">
      <c r="A203" s="14"/>
      <c r="B203" s="14"/>
      <c r="C203" s="14"/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4"/>
      <c r="AX203" s="18"/>
      <c r="AY203" s="14"/>
      <c r="AZ203" s="14"/>
      <c r="BA203" s="14"/>
      <c r="BB203" s="14"/>
      <c r="BC203" s="19"/>
      <c r="BD203" s="14"/>
      <c r="BE203" s="14"/>
      <c r="BF203" s="14"/>
      <c r="BG203" s="14"/>
      <c r="BH203" s="14"/>
      <c r="BI203" s="14"/>
    </row>
    <row r="204">
      <c r="A204" s="14"/>
      <c r="B204" s="14"/>
      <c r="C204" s="14"/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4"/>
      <c r="AX204" s="18"/>
      <c r="AY204" s="14"/>
      <c r="AZ204" s="14"/>
      <c r="BA204" s="14"/>
      <c r="BB204" s="14"/>
      <c r="BC204" s="19"/>
      <c r="BD204" s="14"/>
      <c r="BE204" s="14"/>
      <c r="BF204" s="14"/>
      <c r="BG204" s="14"/>
      <c r="BH204" s="14"/>
      <c r="BI204" s="14"/>
    </row>
    <row r="205">
      <c r="A205" s="14"/>
      <c r="B205" s="14"/>
      <c r="C205" s="14"/>
      <c r="D205" s="15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4"/>
      <c r="AX205" s="18"/>
      <c r="AY205" s="14"/>
      <c r="AZ205" s="14"/>
      <c r="BA205" s="14"/>
      <c r="BB205" s="14"/>
      <c r="BC205" s="19"/>
      <c r="BD205" s="14"/>
      <c r="BE205" s="14"/>
      <c r="BF205" s="14"/>
      <c r="BG205" s="14"/>
      <c r="BH205" s="14"/>
      <c r="BI205" s="14"/>
    </row>
    <row r="206">
      <c r="A206" s="14"/>
      <c r="B206" s="14"/>
      <c r="C206" s="14"/>
      <c r="D206" s="15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4"/>
      <c r="AX206" s="18"/>
      <c r="AY206" s="14"/>
      <c r="AZ206" s="14"/>
      <c r="BA206" s="14"/>
      <c r="BB206" s="14"/>
      <c r="BC206" s="19"/>
      <c r="BD206" s="14"/>
      <c r="BE206" s="14"/>
      <c r="BF206" s="14"/>
      <c r="BG206" s="14"/>
      <c r="BH206" s="14"/>
      <c r="BI206" s="14"/>
    </row>
    <row r="207">
      <c r="A207" s="14"/>
      <c r="B207" s="14"/>
      <c r="C207" s="14"/>
      <c r="D207" s="15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4"/>
      <c r="AX207" s="18"/>
      <c r="AY207" s="14"/>
      <c r="AZ207" s="14"/>
      <c r="BA207" s="14"/>
      <c r="BB207" s="14"/>
      <c r="BC207" s="19"/>
      <c r="BD207" s="14"/>
      <c r="BE207" s="14"/>
      <c r="BF207" s="14"/>
      <c r="BG207" s="14"/>
      <c r="BH207" s="14"/>
      <c r="BI207" s="14"/>
    </row>
    <row r="208">
      <c r="A208" s="14"/>
      <c r="B208" s="14"/>
      <c r="C208" s="14"/>
      <c r="D208" s="15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4"/>
      <c r="AX208" s="18"/>
      <c r="AY208" s="14"/>
      <c r="AZ208" s="14"/>
      <c r="BA208" s="14"/>
      <c r="BB208" s="14"/>
      <c r="BC208" s="19"/>
      <c r="BD208" s="14"/>
      <c r="BE208" s="14"/>
      <c r="BF208" s="14"/>
      <c r="BG208" s="14"/>
      <c r="BH208" s="14"/>
      <c r="BI208" s="14"/>
    </row>
    <row r="209">
      <c r="A209" s="14"/>
      <c r="B209" s="14"/>
      <c r="C209" s="14"/>
      <c r="D209" s="15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4"/>
      <c r="AX209" s="18"/>
      <c r="AY209" s="14"/>
      <c r="AZ209" s="14"/>
      <c r="BA209" s="14"/>
      <c r="BB209" s="14"/>
      <c r="BC209" s="19"/>
      <c r="BD209" s="14"/>
      <c r="BE209" s="14"/>
      <c r="BF209" s="14"/>
      <c r="BG209" s="14"/>
      <c r="BH209" s="14"/>
      <c r="BI209" s="14"/>
    </row>
    <row r="210">
      <c r="A210" s="14"/>
      <c r="B210" s="14"/>
      <c r="C210" s="14"/>
      <c r="D210" s="15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4"/>
      <c r="AX210" s="18"/>
      <c r="AY210" s="14"/>
      <c r="AZ210" s="14"/>
      <c r="BA210" s="14"/>
      <c r="BB210" s="14"/>
      <c r="BC210" s="19"/>
      <c r="BD210" s="14"/>
      <c r="BE210" s="14"/>
      <c r="BF210" s="14"/>
      <c r="BG210" s="14"/>
      <c r="BH210" s="14"/>
      <c r="BI210" s="14"/>
    </row>
    <row r="211">
      <c r="A211" s="14"/>
      <c r="B211" s="14"/>
      <c r="C211" s="14"/>
      <c r="D211" s="15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4"/>
      <c r="AX211" s="18"/>
      <c r="AY211" s="14"/>
      <c r="AZ211" s="14"/>
      <c r="BA211" s="14"/>
      <c r="BB211" s="14"/>
      <c r="BC211" s="19"/>
      <c r="BD211" s="14"/>
      <c r="BE211" s="14"/>
      <c r="BF211" s="14"/>
      <c r="BG211" s="14"/>
      <c r="BH211" s="14"/>
      <c r="BI211" s="14"/>
    </row>
    <row r="212">
      <c r="A212" s="14"/>
      <c r="B212" s="14"/>
      <c r="C212" s="14"/>
      <c r="D212" s="15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4"/>
      <c r="AX212" s="18"/>
      <c r="AY212" s="14"/>
      <c r="AZ212" s="14"/>
      <c r="BA212" s="14"/>
      <c r="BB212" s="14"/>
      <c r="BC212" s="19"/>
      <c r="BD212" s="14"/>
      <c r="BE212" s="14"/>
      <c r="BF212" s="14"/>
      <c r="BG212" s="14"/>
      <c r="BH212" s="14"/>
      <c r="BI212" s="14"/>
    </row>
    <row r="213">
      <c r="A213" s="14"/>
      <c r="B213" s="14"/>
      <c r="C213" s="14"/>
      <c r="D213" s="15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4"/>
      <c r="AX213" s="18"/>
      <c r="AY213" s="14"/>
      <c r="AZ213" s="14"/>
      <c r="BA213" s="14"/>
      <c r="BB213" s="14"/>
      <c r="BC213" s="19"/>
      <c r="BD213" s="14"/>
      <c r="BE213" s="14"/>
      <c r="BF213" s="14"/>
      <c r="BG213" s="14"/>
      <c r="BH213" s="14"/>
      <c r="BI213" s="14"/>
    </row>
    <row r="214">
      <c r="A214" s="14"/>
      <c r="B214" s="14"/>
      <c r="C214" s="14"/>
      <c r="D214" s="15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4"/>
      <c r="AX214" s="18"/>
      <c r="AY214" s="14"/>
      <c r="AZ214" s="14"/>
      <c r="BA214" s="14"/>
      <c r="BB214" s="14"/>
      <c r="BC214" s="19"/>
      <c r="BD214" s="14"/>
      <c r="BE214" s="14"/>
      <c r="BF214" s="14"/>
      <c r="BG214" s="14"/>
      <c r="BH214" s="14"/>
      <c r="BI214" s="14"/>
    </row>
    <row r="215">
      <c r="A215" s="14"/>
      <c r="B215" s="14"/>
      <c r="C215" s="14"/>
      <c r="D215" s="15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4"/>
      <c r="AX215" s="18"/>
      <c r="AY215" s="14"/>
      <c r="AZ215" s="14"/>
      <c r="BA215" s="14"/>
      <c r="BB215" s="14"/>
      <c r="BC215" s="19"/>
      <c r="BD215" s="14"/>
      <c r="BE215" s="14"/>
      <c r="BF215" s="14"/>
      <c r="BG215" s="14"/>
      <c r="BH215" s="14"/>
      <c r="BI215" s="14"/>
    </row>
    <row r="216">
      <c r="A216" s="14"/>
      <c r="B216" s="14"/>
      <c r="C216" s="14"/>
      <c r="D216" s="15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4"/>
      <c r="AX216" s="18"/>
      <c r="AY216" s="14"/>
      <c r="AZ216" s="14"/>
      <c r="BA216" s="14"/>
      <c r="BB216" s="14"/>
      <c r="BC216" s="19"/>
      <c r="BD216" s="14"/>
      <c r="BE216" s="14"/>
      <c r="BF216" s="14"/>
      <c r="BG216" s="14"/>
      <c r="BH216" s="14"/>
      <c r="BI216" s="14"/>
    </row>
    <row r="217">
      <c r="A217" s="14"/>
      <c r="B217" s="14"/>
      <c r="C217" s="14"/>
      <c r="D217" s="15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4"/>
      <c r="AX217" s="18"/>
      <c r="AY217" s="14"/>
      <c r="AZ217" s="14"/>
      <c r="BA217" s="14"/>
      <c r="BB217" s="14"/>
      <c r="BC217" s="19"/>
      <c r="BD217" s="14"/>
      <c r="BE217" s="14"/>
      <c r="BF217" s="14"/>
      <c r="BG217" s="14"/>
      <c r="BH217" s="14"/>
      <c r="BI217" s="14"/>
    </row>
    <row r="218">
      <c r="A218" s="14"/>
      <c r="B218" s="14"/>
      <c r="C218" s="14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4"/>
      <c r="AX218" s="18"/>
      <c r="AY218" s="14"/>
      <c r="AZ218" s="14"/>
      <c r="BA218" s="14"/>
      <c r="BB218" s="14"/>
      <c r="BC218" s="19"/>
      <c r="BD218" s="14"/>
      <c r="BE218" s="14"/>
      <c r="BF218" s="14"/>
      <c r="BG218" s="14"/>
      <c r="BH218" s="14"/>
      <c r="BI218" s="14"/>
    </row>
    <row r="219">
      <c r="A219" s="14"/>
      <c r="B219" s="14"/>
      <c r="C219" s="14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4"/>
      <c r="AX219" s="18"/>
      <c r="AY219" s="14"/>
      <c r="AZ219" s="14"/>
      <c r="BA219" s="14"/>
      <c r="BB219" s="14"/>
      <c r="BC219" s="19"/>
      <c r="BD219" s="14"/>
      <c r="BE219" s="14"/>
      <c r="BF219" s="14"/>
      <c r="BG219" s="14"/>
      <c r="BH219" s="14"/>
      <c r="BI219" s="14"/>
    </row>
    <row r="220">
      <c r="A220" s="14"/>
      <c r="B220" s="14"/>
      <c r="C220" s="14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4"/>
      <c r="AX220" s="18"/>
      <c r="AY220" s="14"/>
      <c r="AZ220" s="14"/>
      <c r="BA220" s="14"/>
      <c r="BB220" s="14"/>
      <c r="BC220" s="19"/>
      <c r="BD220" s="14"/>
      <c r="BE220" s="14"/>
      <c r="BF220" s="14"/>
      <c r="BG220" s="14"/>
      <c r="BH220" s="14"/>
      <c r="BI220" s="14"/>
    </row>
    <row r="221">
      <c r="A221" s="14"/>
      <c r="B221" s="14"/>
      <c r="C221" s="14"/>
      <c r="D221" s="15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4"/>
      <c r="AX221" s="18"/>
      <c r="AY221" s="14"/>
      <c r="AZ221" s="14"/>
      <c r="BA221" s="14"/>
      <c r="BB221" s="14"/>
      <c r="BC221" s="19"/>
      <c r="BD221" s="14"/>
      <c r="BE221" s="14"/>
      <c r="BF221" s="14"/>
      <c r="BG221" s="14"/>
      <c r="BH221" s="14"/>
      <c r="BI221" s="14"/>
    </row>
    <row r="222">
      <c r="A222" s="14"/>
      <c r="B222" s="14"/>
      <c r="C222" s="14"/>
      <c r="D222" s="15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4"/>
      <c r="AX222" s="18"/>
      <c r="AY222" s="14"/>
      <c r="AZ222" s="14"/>
      <c r="BA222" s="14"/>
      <c r="BB222" s="14"/>
      <c r="BC222" s="19"/>
      <c r="BD222" s="14"/>
      <c r="BE222" s="14"/>
      <c r="BF222" s="14"/>
      <c r="BG222" s="14"/>
      <c r="BH222" s="14"/>
      <c r="BI222" s="14"/>
    </row>
    <row r="223">
      <c r="A223" s="14"/>
      <c r="B223" s="14"/>
      <c r="C223" s="14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4"/>
      <c r="AX223" s="18"/>
      <c r="AY223" s="14"/>
      <c r="AZ223" s="14"/>
      <c r="BA223" s="14"/>
      <c r="BB223" s="14"/>
      <c r="BC223" s="19"/>
      <c r="BD223" s="14"/>
      <c r="BE223" s="14"/>
      <c r="BF223" s="14"/>
      <c r="BG223" s="14"/>
      <c r="BH223" s="14"/>
      <c r="BI223" s="14"/>
    </row>
    <row r="224">
      <c r="A224" s="14"/>
      <c r="B224" s="14"/>
      <c r="C224" s="14"/>
      <c r="D224" s="15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4"/>
      <c r="AX224" s="18"/>
      <c r="AY224" s="14"/>
      <c r="AZ224" s="14"/>
      <c r="BA224" s="14"/>
      <c r="BB224" s="14"/>
      <c r="BC224" s="19"/>
      <c r="BD224" s="14"/>
      <c r="BE224" s="14"/>
      <c r="BF224" s="14"/>
      <c r="BG224" s="14"/>
      <c r="BH224" s="14"/>
      <c r="BI224" s="14"/>
    </row>
    <row r="225">
      <c r="A225" s="14"/>
      <c r="B225" s="14"/>
      <c r="C225" s="14"/>
      <c r="D225" s="15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4"/>
      <c r="AX225" s="18"/>
      <c r="AY225" s="14"/>
      <c r="AZ225" s="14"/>
      <c r="BA225" s="14"/>
      <c r="BB225" s="14"/>
      <c r="BC225" s="19"/>
      <c r="BD225" s="14"/>
      <c r="BE225" s="14"/>
      <c r="BF225" s="14"/>
      <c r="BG225" s="14"/>
      <c r="BH225" s="14"/>
      <c r="BI225" s="14"/>
    </row>
    <row r="226">
      <c r="A226" s="14"/>
      <c r="B226" s="14"/>
      <c r="C226" s="14"/>
      <c r="D226" s="15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4"/>
      <c r="AX226" s="18"/>
      <c r="AY226" s="14"/>
      <c r="AZ226" s="14"/>
      <c r="BA226" s="14"/>
      <c r="BB226" s="14"/>
      <c r="BC226" s="19"/>
      <c r="BD226" s="14"/>
      <c r="BE226" s="14"/>
      <c r="BF226" s="14"/>
      <c r="BG226" s="14"/>
      <c r="BH226" s="14"/>
      <c r="BI226" s="14"/>
    </row>
    <row r="227">
      <c r="A227" s="14"/>
      <c r="B227" s="14"/>
      <c r="C227" s="14"/>
      <c r="D227" s="15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4"/>
      <c r="AX227" s="18"/>
      <c r="AY227" s="14"/>
      <c r="AZ227" s="14"/>
      <c r="BA227" s="14"/>
      <c r="BB227" s="14"/>
      <c r="BC227" s="19"/>
      <c r="BD227" s="14"/>
      <c r="BE227" s="14"/>
      <c r="BF227" s="14"/>
      <c r="BG227" s="14"/>
      <c r="BH227" s="14"/>
      <c r="BI227" s="14"/>
    </row>
    <row r="228">
      <c r="A228" s="14"/>
      <c r="B228" s="14"/>
      <c r="C228" s="14"/>
      <c r="D228" s="15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4"/>
      <c r="AX228" s="18"/>
      <c r="AY228" s="14"/>
      <c r="AZ228" s="14"/>
      <c r="BA228" s="14"/>
      <c r="BB228" s="14"/>
      <c r="BC228" s="19"/>
      <c r="BD228" s="14"/>
      <c r="BE228" s="14"/>
      <c r="BF228" s="14"/>
      <c r="BG228" s="14"/>
      <c r="BH228" s="14"/>
      <c r="BI228" s="14"/>
    </row>
    <row r="229">
      <c r="A229" s="14"/>
      <c r="B229" s="14"/>
      <c r="C229" s="14"/>
      <c r="D229" s="15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4"/>
      <c r="AX229" s="18"/>
      <c r="AY229" s="14"/>
      <c r="AZ229" s="14"/>
      <c r="BA229" s="14"/>
      <c r="BB229" s="14"/>
      <c r="BC229" s="19"/>
      <c r="BD229" s="14"/>
      <c r="BE229" s="14"/>
      <c r="BF229" s="14"/>
      <c r="BG229" s="14"/>
      <c r="BH229" s="14"/>
      <c r="BI229" s="14"/>
    </row>
    <row r="230">
      <c r="A230" s="14"/>
      <c r="B230" s="14"/>
      <c r="C230" s="14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4"/>
      <c r="AX230" s="18"/>
      <c r="AY230" s="14"/>
      <c r="AZ230" s="14"/>
      <c r="BA230" s="14"/>
      <c r="BB230" s="14"/>
      <c r="BC230" s="19"/>
      <c r="BD230" s="14"/>
      <c r="BE230" s="14"/>
      <c r="BF230" s="14"/>
      <c r="BG230" s="14"/>
      <c r="BH230" s="14"/>
      <c r="BI230" s="14"/>
    </row>
    <row r="231">
      <c r="A231" s="14"/>
      <c r="B231" s="14"/>
      <c r="C231" s="14"/>
      <c r="D231" s="15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4"/>
      <c r="AX231" s="18"/>
      <c r="AY231" s="14"/>
      <c r="AZ231" s="14"/>
      <c r="BA231" s="14"/>
      <c r="BB231" s="14"/>
      <c r="BC231" s="19"/>
      <c r="BD231" s="14"/>
      <c r="BE231" s="14"/>
      <c r="BF231" s="14"/>
      <c r="BG231" s="14"/>
      <c r="BH231" s="14"/>
      <c r="BI231" s="14"/>
    </row>
    <row r="232">
      <c r="A232" s="14"/>
      <c r="B232" s="14"/>
      <c r="C232" s="14"/>
      <c r="D232" s="15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4"/>
      <c r="AX232" s="18"/>
      <c r="AY232" s="14"/>
      <c r="AZ232" s="14"/>
      <c r="BA232" s="14"/>
      <c r="BB232" s="14"/>
      <c r="BC232" s="19"/>
      <c r="BD232" s="14"/>
      <c r="BE232" s="14"/>
      <c r="BF232" s="14"/>
      <c r="BG232" s="14"/>
      <c r="BH232" s="14"/>
      <c r="BI232" s="14"/>
    </row>
    <row r="233">
      <c r="A233" s="14"/>
      <c r="B233" s="14"/>
      <c r="C233" s="14"/>
      <c r="D233" s="15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4"/>
      <c r="AX233" s="18"/>
      <c r="AY233" s="14"/>
      <c r="AZ233" s="14"/>
      <c r="BA233" s="14"/>
      <c r="BB233" s="14"/>
      <c r="BC233" s="19"/>
      <c r="BD233" s="14"/>
      <c r="BE233" s="14"/>
      <c r="BF233" s="14"/>
      <c r="BG233" s="14"/>
      <c r="BH233" s="14"/>
      <c r="BI233" s="14"/>
    </row>
    <row r="234">
      <c r="A234" s="14"/>
      <c r="B234" s="14"/>
      <c r="C234" s="14"/>
      <c r="D234" s="15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4"/>
      <c r="AX234" s="18"/>
      <c r="AY234" s="14"/>
      <c r="AZ234" s="14"/>
      <c r="BA234" s="14"/>
      <c r="BB234" s="14"/>
      <c r="BC234" s="19"/>
      <c r="BD234" s="14"/>
      <c r="BE234" s="14"/>
      <c r="BF234" s="14"/>
      <c r="BG234" s="14"/>
      <c r="BH234" s="14"/>
      <c r="BI234" s="14"/>
    </row>
    <row r="235">
      <c r="A235" s="14"/>
      <c r="B235" s="14"/>
      <c r="C235" s="14"/>
      <c r="D235" s="15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4"/>
      <c r="AX235" s="18"/>
      <c r="AY235" s="14"/>
      <c r="AZ235" s="14"/>
      <c r="BA235" s="14"/>
      <c r="BB235" s="14"/>
      <c r="BC235" s="19"/>
      <c r="BD235" s="14"/>
      <c r="BE235" s="14"/>
      <c r="BF235" s="14"/>
      <c r="BG235" s="14"/>
      <c r="BH235" s="14"/>
      <c r="BI235" s="14"/>
    </row>
    <row r="236">
      <c r="A236" s="14"/>
      <c r="B236" s="14"/>
      <c r="C236" s="14"/>
      <c r="D236" s="15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4"/>
      <c r="AX236" s="18"/>
      <c r="AY236" s="14"/>
      <c r="AZ236" s="14"/>
      <c r="BA236" s="14"/>
      <c r="BB236" s="14"/>
      <c r="BC236" s="19"/>
      <c r="BD236" s="14"/>
      <c r="BE236" s="14"/>
      <c r="BF236" s="14"/>
      <c r="BG236" s="14"/>
      <c r="BH236" s="14"/>
      <c r="BI236" s="14"/>
    </row>
    <row r="237">
      <c r="A237" s="14"/>
      <c r="B237" s="14"/>
      <c r="C237" s="14"/>
      <c r="D237" s="15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4"/>
      <c r="AX237" s="18"/>
      <c r="AY237" s="14"/>
      <c r="AZ237" s="14"/>
      <c r="BA237" s="14"/>
      <c r="BB237" s="14"/>
      <c r="BC237" s="19"/>
      <c r="BD237" s="14"/>
      <c r="BE237" s="14"/>
      <c r="BF237" s="14"/>
      <c r="BG237" s="14"/>
      <c r="BH237" s="14"/>
      <c r="BI237" s="14"/>
    </row>
    <row r="238">
      <c r="A238" s="14"/>
      <c r="B238" s="14"/>
      <c r="C238" s="14"/>
      <c r="D238" s="15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4"/>
      <c r="AX238" s="18"/>
      <c r="AY238" s="14"/>
      <c r="AZ238" s="14"/>
      <c r="BA238" s="14"/>
      <c r="BB238" s="14"/>
      <c r="BC238" s="19"/>
      <c r="BD238" s="14"/>
      <c r="BE238" s="14"/>
      <c r="BF238" s="14"/>
      <c r="BG238" s="14"/>
      <c r="BH238" s="14"/>
      <c r="BI238" s="14"/>
    </row>
    <row r="239">
      <c r="A239" s="14"/>
      <c r="B239" s="14"/>
      <c r="C239" s="14"/>
      <c r="D239" s="15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4"/>
      <c r="AX239" s="18"/>
      <c r="AY239" s="14"/>
      <c r="AZ239" s="14"/>
      <c r="BA239" s="14"/>
      <c r="BB239" s="14"/>
      <c r="BC239" s="19"/>
      <c r="BD239" s="14"/>
      <c r="BE239" s="14"/>
      <c r="BF239" s="14"/>
      <c r="BG239" s="14"/>
      <c r="BH239" s="14"/>
      <c r="BI239" s="14"/>
    </row>
    <row r="240">
      <c r="A240" s="14"/>
      <c r="B240" s="14"/>
      <c r="C240" s="14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4"/>
      <c r="AX240" s="18"/>
      <c r="AY240" s="14"/>
      <c r="AZ240" s="14"/>
      <c r="BA240" s="14"/>
      <c r="BB240" s="14"/>
      <c r="BC240" s="19"/>
      <c r="BD240" s="14"/>
      <c r="BE240" s="14"/>
      <c r="BF240" s="14"/>
      <c r="BG240" s="14"/>
      <c r="BH240" s="14"/>
      <c r="BI240" s="14"/>
    </row>
    <row r="241">
      <c r="A241" s="14"/>
      <c r="B241" s="14"/>
      <c r="C241" s="14"/>
      <c r="D241" s="15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4"/>
      <c r="AX241" s="18"/>
      <c r="AY241" s="14"/>
      <c r="AZ241" s="14"/>
      <c r="BA241" s="14"/>
      <c r="BB241" s="14"/>
      <c r="BC241" s="19"/>
      <c r="BD241" s="14"/>
      <c r="BE241" s="14"/>
      <c r="BF241" s="14"/>
      <c r="BG241" s="14"/>
      <c r="BH241" s="14"/>
      <c r="BI241" s="14"/>
    </row>
    <row r="242">
      <c r="A242" s="14"/>
      <c r="B242" s="14"/>
      <c r="C242" s="14"/>
      <c r="D242" s="15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4"/>
      <c r="AX242" s="18"/>
      <c r="AY242" s="14"/>
      <c r="AZ242" s="14"/>
      <c r="BA242" s="14"/>
      <c r="BB242" s="14"/>
      <c r="BC242" s="19"/>
      <c r="BD242" s="14"/>
      <c r="BE242" s="14"/>
      <c r="BF242" s="14"/>
      <c r="BG242" s="14"/>
      <c r="BH242" s="14"/>
      <c r="BI242" s="14"/>
    </row>
    <row r="243">
      <c r="A243" s="14"/>
      <c r="B243" s="14"/>
      <c r="C243" s="14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4"/>
      <c r="AX243" s="18"/>
      <c r="AY243" s="14"/>
      <c r="AZ243" s="14"/>
      <c r="BA243" s="14"/>
      <c r="BB243" s="14"/>
      <c r="BC243" s="19"/>
      <c r="BD243" s="14"/>
      <c r="BE243" s="14"/>
      <c r="BF243" s="14"/>
      <c r="BG243" s="14"/>
      <c r="BH243" s="14"/>
      <c r="BI243" s="14"/>
    </row>
    <row r="244">
      <c r="A244" s="14"/>
      <c r="B244" s="14"/>
      <c r="C244" s="14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4"/>
      <c r="AX244" s="18"/>
      <c r="AY244" s="14"/>
      <c r="AZ244" s="14"/>
      <c r="BA244" s="14"/>
      <c r="BB244" s="14"/>
      <c r="BC244" s="19"/>
      <c r="BD244" s="14"/>
      <c r="BE244" s="14"/>
      <c r="BF244" s="14"/>
      <c r="BG244" s="14"/>
      <c r="BH244" s="14"/>
      <c r="BI244" s="14"/>
    </row>
    <row r="245">
      <c r="A245" s="14"/>
      <c r="B245" s="14"/>
      <c r="C245" s="14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4"/>
      <c r="AX245" s="18"/>
      <c r="AY245" s="14"/>
      <c r="AZ245" s="14"/>
      <c r="BA245" s="14"/>
      <c r="BB245" s="14"/>
      <c r="BC245" s="19"/>
      <c r="BD245" s="14"/>
      <c r="BE245" s="14"/>
      <c r="BF245" s="14"/>
      <c r="BG245" s="14"/>
      <c r="BH245" s="14"/>
      <c r="BI245" s="14"/>
    </row>
    <row r="246">
      <c r="A246" s="14"/>
      <c r="B246" s="14"/>
      <c r="C246" s="14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4"/>
      <c r="AX246" s="18"/>
      <c r="AY246" s="14"/>
      <c r="AZ246" s="14"/>
      <c r="BA246" s="14"/>
      <c r="BB246" s="14"/>
      <c r="BC246" s="19"/>
      <c r="BD246" s="14"/>
      <c r="BE246" s="14"/>
      <c r="BF246" s="14"/>
      <c r="BG246" s="14"/>
      <c r="BH246" s="14"/>
      <c r="BI246" s="14"/>
    </row>
    <row r="247">
      <c r="A247" s="14"/>
      <c r="B247" s="14"/>
      <c r="C247" s="14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4"/>
      <c r="AX247" s="18"/>
      <c r="AY247" s="14"/>
      <c r="AZ247" s="14"/>
      <c r="BA247" s="14"/>
      <c r="BB247" s="14"/>
      <c r="BC247" s="19"/>
      <c r="BD247" s="14"/>
      <c r="BE247" s="14"/>
      <c r="BF247" s="14"/>
      <c r="BG247" s="14"/>
      <c r="BH247" s="14"/>
      <c r="BI247" s="14"/>
    </row>
    <row r="248">
      <c r="A248" s="14"/>
      <c r="B248" s="14"/>
      <c r="C248" s="14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4"/>
      <c r="AX248" s="18"/>
      <c r="AY248" s="14"/>
      <c r="AZ248" s="14"/>
      <c r="BA248" s="14"/>
      <c r="BB248" s="14"/>
      <c r="BC248" s="19"/>
      <c r="BD248" s="14"/>
      <c r="BE248" s="14"/>
      <c r="BF248" s="14"/>
      <c r="BG248" s="14"/>
      <c r="BH248" s="14"/>
      <c r="BI248" s="14"/>
    </row>
    <row r="249">
      <c r="A249" s="14"/>
      <c r="B249" s="14"/>
      <c r="C249" s="14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4"/>
      <c r="AX249" s="18"/>
      <c r="AY249" s="14"/>
      <c r="AZ249" s="14"/>
      <c r="BA249" s="14"/>
      <c r="BB249" s="14"/>
      <c r="BC249" s="19"/>
      <c r="BD249" s="14"/>
      <c r="BE249" s="14"/>
      <c r="BF249" s="14"/>
      <c r="BG249" s="14"/>
      <c r="BH249" s="14"/>
      <c r="BI249" s="14"/>
    </row>
    <row r="250">
      <c r="A250" s="14"/>
      <c r="B250" s="14"/>
      <c r="C250" s="14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4"/>
      <c r="AX250" s="18"/>
      <c r="AY250" s="14"/>
      <c r="AZ250" s="14"/>
      <c r="BA250" s="14"/>
      <c r="BB250" s="14"/>
      <c r="BC250" s="19"/>
      <c r="BD250" s="14"/>
      <c r="BE250" s="14"/>
      <c r="BF250" s="14"/>
      <c r="BG250" s="14"/>
      <c r="BH250" s="14"/>
      <c r="BI250" s="14"/>
    </row>
    <row r="251">
      <c r="A251" s="14"/>
      <c r="B251" s="14"/>
      <c r="C251" s="14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4"/>
      <c r="AX251" s="18"/>
      <c r="AY251" s="14"/>
      <c r="AZ251" s="14"/>
      <c r="BA251" s="14"/>
      <c r="BB251" s="14"/>
      <c r="BC251" s="19"/>
      <c r="BD251" s="14"/>
      <c r="BE251" s="14"/>
      <c r="BF251" s="14"/>
      <c r="BG251" s="14"/>
      <c r="BH251" s="14"/>
      <c r="BI251" s="14"/>
    </row>
    <row r="252">
      <c r="A252" s="14"/>
      <c r="B252" s="14"/>
      <c r="C252" s="14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4"/>
      <c r="AX252" s="18"/>
      <c r="AY252" s="14"/>
      <c r="AZ252" s="14"/>
      <c r="BA252" s="14"/>
      <c r="BB252" s="14"/>
      <c r="BC252" s="19"/>
      <c r="BD252" s="14"/>
      <c r="BE252" s="14"/>
      <c r="BF252" s="14"/>
      <c r="BG252" s="14"/>
      <c r="BH252" s="14"/>
      <c r="BI252" s="14"/>
    </row>
    <row r="253">
      <c r="A253" s="14"/>
      <c r="B253" s="14"/>
      <c r="C253" s="14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4"/>
      <c r="AX253" s="18"/>
      <c r="AY253" s="14"/>
      <c r="AZ253" s="14"/>
      <c r="BA253" s="14"/>
      <c r="BB253" s="14"/>
      <c r="BC253" s="19"/>
      <c r="BD253" s="14"/>
      <c r="BE253" s="14"/>
      <c r="BF253" s="14"/>
      <c r="BG253" s="14"/>
      <c r="BH253" s="14"/>
      <c r="BI253" s="14"/>
    </row>
    <row r="254">
      <c r="A254" s="14"/>
      <c r="B254" s="14"/>
      <c r="C254" s="14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4"/>
      <c r="AX254" s="18"/>
      <c r="AY254" s="14"/>
      <c r="AZ254" s="14"/>
      <c r="BA254" s="14"/>
      <c r="BB254" s="14"/>
      <c r="BC254" s="19"/>
      <c r="BD254" s="14"/>
      <c r="BE254" s="14"/>
      <c r="BF254" s="14"/>
      <c r="BG254" s="14"/>
      <c r="BH254" s="14"/>
      <c r="BI254" s="14"/>
    </row>
    <row r="255">
      <c r="A255" s="14"/>
      <c r="B255" s="14"/>
      <c r="C255" s="14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4"/>
      <c r="AX255" s="18"/>
      <c r="AY255" s="14"/>
      <c r="AZ255" s="14"/>
      <c r="BA255" s="14"/>
      <c r="BB255" s="14"/>
      <c r="BC255" s="19"/>
      <c r="BD255" s="14"/>
      <c r="BE255" s="14"/>
      <c r="BF255" s="14"/>
      <c r="BG255" s="14"/>
      <c r="BH255" s="14"/>
      <c r="BI255" s="14"/>
    </row>
    <row r="256">
      <c r="A256" s="14"/>
      <c r="B256" s="14"/>
      <c r="C256" s="14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4"/>
      <c r="AX256" s="18"/>
      <c r="AY256" s="14"/>
      <c r="AZ256" s="14"/>
      <c r="BA256" s="14"/>
      <c r="BB256" s="14"/>
      <c r="BC256" s="19"/>
      <c r="BD256" s="14"/>
      <c r="BE256" s="14"/>
      <c r="BF256" s="14"/>
      <c r="BG256" s="14"/>
      <c r="BH256" s="14"/>
      <c r="BI256" s="14"/>
    </row>
    <row r="257">
      <c r="A257" s="14"/>
      <c r="B257" s="14"/>
      <c r="C257" s="14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4"/>
      <c r="AX257" s="18"/>
      <c r="AY257" s="14"/>
      <c r="AZ257" s="14"/>
      <c r="BA257" s="14"/>
      <c r="BB257" s="14"/>
      <c r="BC257" s="19"/>
      <c r="BD257" s="14"/>
      <c r="BE257" s="14"/>
      <c r="BF257" s="14"/>
      <c r="BG257" s="14"/>
      <c r="BH257" s="14"/>
      <c r="BI257" s="14"/>
    </row>
    <row r="258">
      <c r="A258" s="14"/>
      <c r="B258" s="14"/>
      <c r="C258" s="14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4"/>
      <c r="AX258" s="18"/>
      <c r="AY258" s="14"/>
      <c r="AZ258" s="14"/>
      <c r="BA258" s="14"/>
      <c r="BB258" s="14"/>
      <c r="BC258" s="19"/>
      <c r="BD258" s="14"/>
      <c r="BE258" s="14"/>
      <c r="BF258" s="14"/>
      <c r="BG258" s="14"/>
      <c r="BH258" s="14"/>
      <c r="BI258" s="14"/>
    </row>
    <row r="259">
      <c r="A259" s="14"/>
      <c r="B259" s="14"/>
      <c r="C259" s="14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4"/>
      <c r="AX259" s="18"/>
      <c r="AY259" s="14"/>
      <c r="AZ259" s="14"/>
      <c r="BA259" s="14"/>
      <c r="BB259" s="14"/>
      <c r="BC259" s="19"/>
      <c r="BD259" s="14"/>
      <c r="BE259" s="14"/>
      <c r="BF259" s="14"/>
      <c r="BG259" s="14"/>
      <c r="BH259" s="14"/>
      <c r="BI259" s="14"/>
    </row>
    <row r="260">
      <c r="A260" s="14"/>
      <c r="B260" s="14"/>
      <c r="C260" s="14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4"/>
      <c r="AX260" s="18"/>
      <c r="AY260" s="14"/>
      <c r="AZ260" s="14"/>
      <c r="BA260" s="14"/>
      <c r="BB260" s="14"/>
      <c r="BC260" s="19"/>
      <c r="BD260" s="14"/>
      <c r="BE260" s="14"/>
      <c r="BF260" s="14"/>
      <c r="BG260" s="14"/>
      <c r="BH260" s="14"/>
      <c r="BI260" s="14"/>
    </row>
    <row r="261">
      <c r="A261" s="14"/>
      <c r="B261" s="14"/>
      <c r="C261" s="14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4"/>
      <c r="AX261" s="18"/>
      <c r="AY261" s="14"/>
      <c r="AZ261" s="14"/>
      <c r="BA261" s="14"/>
      <c r="BB261" s="14"/>
      <c r="BC261" s="19"/>
      <c r="BD261" s="14"/>
      <c r="BE261" s="14"/>
      <c r="BF261" s="14"/>
      <c r="BG261" s="14"/>
      <c r="BH261" s="14"/>
      <c r="BI261" s="14"/>
    </row>
    <row r="262">
      <c r="A262" s="14"/>
      <c r="B262" s="14"/>
      <c r="C262" s="14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4"/>
      <c r="AX262" s="18"/>
      <c r="AY262" s="14"/>
      <c r="AZ262" s="14"/>
      <c r="BA262" s="14"/>
      <c r="BB262" s="14"/>
      <c r="BC262" s="19"/>
      <c r="BD262" s="14"/>
      <c r="BE262" s="14"/>
      <c r="BF262" s="14"/>
      <c r="BG262" s="14"/>
      <c r="BH262" s="14"/>
      <c r="BI262" s="14"/>
    </row>
    <row r="263">
      <c r="A263" s="14"/>
      <c r="B263" s="14"/>
      <c r="C263" s="14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4"/>
      <c r="AX263" s="18"/>
      <c r="AY263" s="14"/>
      <c r="AZ263" s="14"/>
      <c r="BA263" s="14"/>
      <c r="BB263" s="14"/>
      <c r="BC263" s="19"/>
      <c r="BD263" s="14"/>
      <c r="BE263" s="14"/>
      <c r="BF263" s="14"/>
      <c r="BG263" s="14"/>
      <c r="BH263" s="14"/>
      <c r="BI263" s="14"/>
    </row>
    <row r="264">
      <c r="A264" s="14"/>
      <c r="B264" s="14"/>
      <c r="C264" s="14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4"/>
      <c r="AX264" s="18"/>
      <c r="AY264" s="14"/>
      <c r="AZ264" s="14"/>
      <c r="BA264" s="14"/>
      <c r="BB264" s="14"/>
      <c r="BC264" s="19"/>
      <c r="BD264" s="14"/>
      <c r="BE264" s="14"/>
      <c r="BF264" s="14"/>
      <c r="BG264" s="14"/>
      <c r="BH264" s="14"/>
      <c r="BI264" s="14"/>
    </row>
    <row r="265">
      <c r="A265" s="14"/>
      <c r="B265" s="14"/>
      <c r="C265" s="14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4"/>
      <c r="AX265" s="18"/>
      <c r="AY265" s="14"/>
      <c r="AZ265" s="14"/>
      <c r="BA265" s="14"/>
      <c r="BB265" s="14"/>
      <c r="BC265" s="19"/>
      <c r="BD265" s="14"/>
      <c r="BE265" s="14"/>
      <c r="BF265" s="14"/>
      <c r="BG265" s="14"/>
      <c r="BH265" s="14"/>
      <c r="BI265" s="14"/>
    </row>
    <row r="266">
      <c r="A266" s="14"/>
      <c r="B266" s="14"/>
      <c r="C266" s="14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4"/>
      <c r="AX266" s="18"/>
      <c r="AY266" s="14"/>
      <c r="AZ266" s="14"/>
      <c r="BA266" s="14"/>
      <c r="BB266" s="14"/>
      <c r="BC266" s="19"/>
      <c r="BD266" s="14"/>
      <c r="BE266" s="14"/>
      <c r="BF266" s="14"/>
      <c r="BG266" s="14"/>
      <c r="BH266" s="14"/>
      <c r="BI266" s="14"/>
    </row>
    <row r="267">
      <c r="A267" s="14"/>
      <c r="B267" s="14"/>
      <c r="C267" s="14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4"/>
      <c r="AX267" s="18"/>
      <c r="AY267" s="14"/>
      <c r="AZ267" s="14"/>
      <c r="BA267" s="14"/>
      <c r="BB267" s="14"/>
      <c r="BC267" s="19"/>
      <c r="BD267" s="14"/>
      <c r="BE267" s="14"/>
      <c r="BF267" s="14"/>
      <c r="BG267" s="14"/>
      <c r="BH267" s="14"/>
      <c r="BI267" s="14"/>
    </row>
    <row r="268">
      <c r="A268" s="14"/>
      <c r="B268" s="14"/>
      <c r="C268" s="14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4"/>
      <c r="AX268" s="18"/>
      <c r="AY268" s="14"/>
      <c r="AZ268" s="14"/>
      <c r="BA268" s="14"/>
      <c r="BB268" s="14"/>
      <c r="BC268" s="19"/>
      <c r="BD268" s="14"/>
      <c r="BE268" s="14"/>
      <c r="BF268" s="14"/>
      <c r="BG268" s="14"/>
      <c r="BH268" s="14"/>
      <c r="BI268" s="14"/>
    </row>
    <row r="269">
      <c r="A269" s="14"/>
      <c r="B269" s="14"/>
      <c r="C269" s="14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4"/>
      <c r="AX269" s="18"/>
      <c r="AY269" s="14"/>
      <c r="AZ269" s="14"/>
      <c r="BA269" s="14"/>
      <c r="BB269" s="14"/>
      <c r="BC269" s="19"/>
      <c r="BD269" s="14"/>
      <c r="BE269" s="14"/>
      <c r="BF269" s="14"/>
      <c r="BG269" s="14"/>
      <c r="BH269" s="14"/>
      <c r="BI269" s="14"/>
    </row>
    <row r="270">
      <c r="A270" s="14"/>
      <c r="B270" s="14"/>
      <c r="C270" s="14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4"/>
      <c r="AX270" s="18"/>
      <c r="AY270" s="14"/>
      <c r="AZ270" s="14"/>
      <c r="BA270" s="14"/>
      <c r="BB270" s="14"/>
      <c r="BC270" s="19"/>
      <c r="BD270" s="14"/>
      <c r="BE270" s="14"/>
      <c r="BF270" s="14"/>
      <c r="BG270" s="14"/>
      <c r="BH270" s="14"/>
      <c r="BI270" s="14"/>
    </row>
    <row r="271">
      <c r="A271" s="14"/>
      <c r="B271" s="14"/>
      <c r="C271" s="14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4"/>
      <c r="AX271" s="18"/>
      <c r="AY271" s="14"/>
      <c r="AZ271" s="14"/>
      <c r="BA271" s="14"/>
      <c r="BB271" s="14"/>
      <c r="BC271" s="19"/>
      <c r="BD271" s="14"/>
      <c r="BE271" s="14"/>
      <c r="BF271" s="14"/>
      <c r="BG271" s="14"/>
      <c r="BH271" s="14"/>
      <c r="BI271" s="14"/>
    </row>
    <row r="272">
      <c r="A272" s="14"/>
      <c r="B272" s="14"/>
      <c r="C272" s="14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4"/>
      <c r="AX272" s="18"/>
      <c r="AY272" s="14"/>
      <c r="AZ272" s="14"/>
      <c r="BA272" s="14"/>
      <c r="BB272" s="14"/>
      <c r="BC272" s="19"/>
      <c r="BD272" s="14"/>
      <c r="BE272" s="14"/>
      <c r="BF272" s="14"/>
      <c r="BG272" s="14"/>
      <c r="BH272" s="14"/>
      <c r="BI272" s="14"/>
    </row>
    <row r="273">
      <c r="A273" s="14"/>
      <c r="B273" s="14"/>
      <c r="C273" s="14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4"/>
      <c r="AX273" s="18"/>
      <c r="AY273" s="14"/>
      <c r="AZ273" s="14"/>
      <c r="BA273" s="14"/>
      <c r="BB273" s="14"/>
      <c r="BC273" s="19"/>
      <c r="BD273" s="14"/>
      <c r="BE273" s="14"/>
      <c r="BF273" s="14"/>
      <c r="BG273" s="14"/>
      <c r="BH273" s="14"/>
      <c r="BI273" s="14"/>
    </row>
    <row r="274">
      <c r="A274" s="14"/>
      <c r="B274" s="14"/>
      <c r="C274" s="14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4"/>
      <c r="AX274" s="18"/>
      <c r="AY274" s="14"/>
      <c r="AZ274" s="14"/>
      <c r="BA274" s="14"/>
      <c r="BB274" s="14"/>
      <c r="BC274" s="19"/>
      <c r="BD274" s="14"/>
      <c r="BE274" s="14"/>
      <c r="BF274" s="14"/>
      <c r="BG274" s="14"/>
      <c r="BH274" s="14"/>
      <c r="BI274" s="14"/>
    </row>
    <row r="275">
      <c r="A275" s="14"/>
      <c r="B275" s="14"/>
      <c r="C275" s="14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4"/>
      <c r="AX275" s="18"/>
      <c r="AY275" s="14"/>
      <c r="AZ275" s="14"/>
      <c r="BA275" s="14"/>
      <c r="BB275" s="14"/>
      <c r="BC275" s="19"/>
      <c r="BD275" s="14"/>
      <c r="BE275" s="14"/>
      <c r="BF275" s="14"/>
      <c r="BG275" s="14"/>
      <c r="BH275" s="14"/>
      <c r="BI275" s="14"/>
    </row>
    <row r="276">
      <c r="A276" s="14"/>
      <c r="B276" s="14"/>
      <c r="C276" s="14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4"/>
      <c r="AX276" s="18"/>
      <c r="AY276" s="14"/>
      <c r="AZ276" s="14"/>
      <c r="BA276" s="14"/>
      <c r="BB276" s="14"/>
      <c r="BC276" s="19"/>
      <c r="BD276" s="14"/>
      <c r="BE276" s="14"/>
      <c r="BF276" s="14"/>
      <c r="BG276" s="14"/>
      <c r="BH276" s="14"/>
      <c r="BI276" s="14"/>
    </row>
    <row r="277">
      <c r="A277" s="14"/>
      <c r="B277" s="14"/>
      <c r="C277" s="14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4"/>
      <c r="AX277" s="18"/>
      <c r="AY277" s="14"/>
      <c r="AZ277" s="14"/>
      <c r="BA277" s="14"/>
      <c r="BB277" s="14"/>
      <c r="BC277" s="19"/>
      <c r="BD277" s="14"/>
      <c r="BE277" s="14"/>
      <c r="BF277" s="14"/>
      <c r="BG277" s="14"/>
      <c r="BH277" s="14"/>
      <c r="BI277" s="14"/>
    </row>
    <row r="278">
      <c r="A278" s="14"/>
      <c r="B278" s="14"/>
      <c r="C278" s="14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4"/>
      <c r="AX278" s="18"/>
      <c r="AY278" s="14"/>
      <c r="AZ278" s="14"/>
      <c r="BA278" s="14"/>
      <c r="BB278" s="14"/>
      <c r="BC278" s="19"/>
      <c r="BD278" s="14"/>
      <c r="BE278" s="14"/>
      <c r="BF278" s="14"/>
      <c r="BG278" s="14"/>
      <c r="BH278" s="14"/>
      <c r="BI278" s="14"/>
    </row>
    <row r="279">
      <c r="A279" s="14"/>
      <c r="B279" s="14"/>
      <c r="C279" s="14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4"/>
      <c r="AX279" s="18"/>
      <c r="AY279" s="14"/>
      <c r="AZ279" s="14"/>
      <c r="BA279" s="14"/>
      <c r="BB279" s="14"/>
      <c r="BC279" s="19"/>
      <c r="BD279" s="14"/>
      <c r="BE279" s="14"/>
      <c r="BF279" s="14"/>
      <c r="BG279" s="14"/>
      <c r="BH279" s="14"/>
      <c r="BI279" s="14"/>
    </row>
    <row r="280">
      <c r="A280" s="14"/>
      <c r="B280" s="14"/>
      <c r="C280" s="14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4"/>
      <c r="AX280" s="18"/>
      <c r="AY280" s="14"/>
      <c r="AZ280" s="14"/>
      <c r="BA280" s="14"/>
      <c r="BB280" s="14"/>
      <c r="BC280" s="19"/>
      <c r="BD280" s="14"/>
      <c r="BE280" s="14"/>
      <c r="BF280" s="14"/>
      <c r="BG280" s="14"/>
      <c r="BH280" s="14"/>
      <c r="BI280" s="14"/>
    </row>
    <row r="281">
      <c r="A281" s="14"/>
      <c r="B281" s="14"/>
      <c r="C281" s="14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4"/>
      <c r="AX281" s="18"/>
      <c r="AY281" s="14"/>
      <c r="AZ281" s="14"/>
      <c r="BA281" s="14"/>
      <c r="BB281" s="14"/>
      <c r="BC281" s="19"/>
      <c r="BD281" s="14"/>
      <c r="BE281" s="14"/>
      <c r="BF281" s="14"/>
      <c r="BG281" s="14"/>
      <c r="BH281" s="14"/>
      <c r="BI281" s="14"/>
    </row>
    <row r="282">
      <c r="A282" s="14"/>
      <c r="B282" s="14"/>
      <c r="C282" s="14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4"/>
      <c r="AX282" s="18"/>
      <c r="AY282" s="14"/>
      <c r="AZ282" s="14"/>
      <c r="BA282" s="14"/>
      <c r="BB282" s="14"/>
      <c r="BC282" s="19"/>
      <c r="BD282" s="14"/>
      <c r="BE282" s="14"/>
      <c r="BF282" s="14"/>
      <c r="BG282" s="14"/>
      <c r="BH282" s="14"/>
      <c r="BI282" s="14"/>
    </row>
    <row r="283">
      <c r="A283" s="14"/>
      <c r="B283" s="14"/>
      <c r="C283" s="14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4"/>
      <c r="AX283" s="18"/>
      <c r="AY283" s="14"/>
      <c r="AZ283" s="14"/>
      <c r="BA283" s="14"/>
      <c r="BB283" s="14"/>
      <c r="BC283" s="19"/>
      <c r="BD283" s="14"/>
      <c r="BE283" s="14"/>
      <c r="BF283" s="14"/>
      <c r="BG283" s="14"/>
      <c r="BH283" s="14"/>
      <c r="BI283" s="14"/>
    </row>
    <row r="284">
      <c r="A284" s="14"/>
      <c r="B284" s="14"/>
      <c r="C284" s="14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4"/>
      <c r="AX284" s="18"/>
      <c r="AY284" s="14"/>
      <c r="AZ284" s="14"/>
      <c r="BA284" s="14"/>
      <c r="BB284" s="14"/>
      <c r="BC284" s="19"/>
      <c r="BD284" s="14"/>
      <c r="BE284" s="14"/>
      <c r="BF284" s="14"/>
      <c r="BG284" s="14"/>
      <c r="BH284" s="14"/>
      <c r="BI284" s="14"/>
    </row>
    <row r="285">
      <c r="A285" s="14"/>
      <c r="B285" s="14"/>
      <c r="C285" s="14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4"/>
      <c r="AX285" s="18"/>
      <c r="AY285" s="14"/>
      <c r="AZ285" s="14"/>
      <c r="BA285" s="14"/>
      <c r="BB285" s="14"/>
      <c r="BC285" s="19"/>
      <c r="BD285" s="14"/>
      <c r="BE285" s="14"/>
      <c r="BF285" s="14"/>
      <c r="BG285" s="14"/>
      <c r="BH285" s="14"/>
      <c r="BI285" s="14"/>
    </row>
    <row r="286">
      <c r="A286" s="14"/>
      <c r="B286" s="14"/>
      <c r="C286" s="14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4"/>
      <c r="AX286" s="18"/>
      <c r="AY286" s="14"/>
      <c r="AZ286" s="14"/>
      <c r="BA286" s="14"/>
      <c r="BB286" s="14"/>
      <c r="BC286" s="19"/>
      <c r="BD286" s="14"/>
      <c r="BE286" s="14"/>
      <c r="BF286" s="14"/>
      <c r="BG286" s="14"/>
      <c r="BH286" s="14"/>
      <c r="BI286" s="14"/>
    </row>
    <row r="287">
      <c r="A287" s="14"/>
      <c r="B287" s="14"/>
      <c r="C287" s="14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4"/>
      <c r="AX287" s="18"/>
      <c r="AY287" s="14"/>
      <c r="AZ287" s="14"/>
      <c r="BA287" s="14"/>
      <c r="BB287" s="14"/>
      <c r="BC287" s="19"/>
      <c r="BD287" s="14"/>
      <c r="BE287" s="14"/>
      <c r="BF287" s="14"/>
      <c r="BG287" s="14"/>
      <c r="BH287" s="14"/>
      <c r="BI287" s="14"/>
    </row>
    <row r="288">
      <c r="A288" s="14"/>
      <c r="B288" s="14"/>
      <c r="C288" s="14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4"/>
      <c r="AX288" s="18"/>
      <c r="AY288" s="14"/>
      <c r="AZ288" s="14"/>
      <c r="BA288" s="14"/>
      <c r="BB288" s="14"/>
      <c r="BC288" s="19"/>
      <c r="BD288" s="14"/>
      <c r="BE288" s="14"/>
      <c r="BF288" s="14"/>
      <c r="BG288" s="14"/>
      <c r="BH288" s="14"/>
      <c r="BI288" s="14"/>
    </row>
    <row r="289">
      <c r="A289" s="14"/>
      <c r="B289" s="14"/>
      <c r="C289" s="14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4"/>
      <c r="AX289" s="18"/>
      <c r="AY289" s="14"/>
      <c r="AZ289" s="14"/>
      <c r="BA289" s="14"/>
      <c r="BB289" s="14"/>
      <c r="BC289" s="19"/>
      <c r="BD289" s="14"/>
      <c r="BE289" s="14"/>
      <c r="BF289" s="14"/>
      <c r="BG289" s="14"/>
      <c r="BH289" s="14"/>
      <c r="BI289" s="14"/>
    </row>
    <row r="290">
      <c r="A290" s="14"/>
      <c r="B290" s="14"/>
      <c r="C290" s="14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4"/>
      <c r="AX290" s="18"/>
      <c r="AY290" s="14"/>
      <c r="AZ290" s="14"/>
      <c r="BA290" s="14"/>
      <c r="BB290" s="14"/>
      <c r="BC290" s="19"/>
      <c r="BD290" s="14"/>
      <c r="BE290" s="14"/>
      <c r="BF290" s="14"/>
      <c r="BG290" s="14"/>
      <c r="BH290" s="14"/>
      <c r="BI290" s="14"/>
    </row>
    <row r="291">
      <c r="A291" s="14"/>
      <c r="B291" s="14"/>
      <c r="C291" s="14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4"/>
      <c r="AX291" s="18"/>
      <c r="AY291" s="14"/>
      <c r="AZ291" s="14"/>
      <c r="BA291" s="14"/>
      <c r="BB291" s="14"/>
      <c r="BC291" s="19"/>
      <c r="BD291" s="14"/>
      <c r="BE291" s="14"/>
      <c r="BF291" s="14"/>
      <c r="BG291" s="14"/>
      <c r="BH291" s="14"/>
      <c r="BI291" s="14"/>
    </row>
    <row r="292">
      <c r="A292" s="14"/>
      <c r="B292" s="14"/>
      <c r="C292" s="14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4"/>
      <c r="AX292" s="18"/>
      <c r="AY292" s="14"/>
      <c r="AZ292" s="14"/>
      <c r="BA292" s="14"/>
      <c r="BB292" s="14"/>
      <c r="BC292" s="19"/>
      <c r="BD292" s="14"/>
      <c r="BE292" s="14"/>
      <c r="BF292" s="14"/>
      <c r="BG292" s="14"/>
      <c r="BH292" s="14"/>
      <c r="BI292" s="14"/>
    </row>
    <row r="293">
      <c r="A293" s="14"/>
      <c r="B293" s="14"/>
      <c r="C293" s="14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4"/>
      <c r="AX293" s="18"/>
      <c r="AY293" s="14"/>
      <c r="AZ293" s="14"/>
      <c r="BA293" s="14"/>
      <c r="BB293" s="14"/>
      <c r="BC293" s="19"/>
      <c r="BD293" s="14"/>
      <c r="BE293" s="14"/>
      <c r="BF293" s="14"/>
      <c r="BG293" s="14"/>
      <c r="BH293" s="14"/>
      <c r="BI293" s="14"/>
    </row>
    <row r="294">
      <c r="A294" s="14"/>
      <c r="B294" s="14"/>
      <c r="C294" s="14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4"/>
      <c r="AX294" s="18"/>
      <c r="AY294" s="14"/>
      <c r="AZ294" s="14"/>
      <c r="BA294" s="14"/>
      <c r="BB294" s="14"/>
      <c r="BC294" s="19"/>
      <c r="BD294" s="14"/>
      <c r="BE294" s="14"/>
      <c r="BF294" s="14"/>
      <c r="BG294" s="14"/>
      <c r="BH294" s="14"/>
      <c r="BI294" s="14"/>
    </row>
    <row r="295">
      <c r="A295" s="14"/>
      <c r="B295" s="14"/>
      <c r="C295" s="14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4"/>
      <c r="AX295" s="18"/>
      <c r="AY295" s="14"/>
      <c r="AZ295" s="14"/>
      <c r="BA295" s="14"/>
      <c r="BB295" s="14"/>
      <c r="BC295" s="19"/>
      <c r="BD295" s="14"/>
      <c r="BE295" s="14"/>
      <c r="BF295" s="14"/>
      <c r="BG295" s="14"/>
      <c r="BH295" s="14"/>
      <c r="BI295" s="14"/>
    </row>
    <row r="296">
      <c r="A296" s="14"/>
      <c r="B296" s="14"/>
      <c r="C296" s="14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4"/>
      <c r="AX296" s="18"/>
      <c r="AY296" s="14"/>
      <c r="AZ296" s="14"/>
      <c r="BA296" s="14"/>
      <c r="BB296" s="14"/>
      <c r="BC296" s="19"/>
      <c r="BD296" s="14"/>
      <c r="BE296" s="14"/>
      <c r="BF296" s="14"/>
      <c r="BG296" s="14"/>
      <c r="BH296" s="14"/>
      <c r="BI296" s="14"/>
    </row>
    <row r="297">
      <c r="A297" s="14"/>
      <c r="B297" s="14"/>
      <c r="C297" s="14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4"/>
      <c r="AX297" s="18"/>
      <c r="AY297" s="14"/>
      <c r="AZ297" s="14"/>
      <c r="BA297" s="14"/>
      <c r="BB297" s="14"/>
      <c r="BC297" s="19"/>
      <c r="BD297" s="14"/>
      <c r="BE297" s="14"/>
      <c r="BF297" s="14"/>
      <c r="BG297" s="14"/>
      <c r="BH297" s="14"/>
      <c r="BI297" s="14"/>
    </row>
    <row r="298">
      <c r="A298" s="14"/>
      <c r="B298" s="14"/>
      <c r="C298" s="14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4"/>
      <c r="AX298" s="18"/>
      <c r="AY298" s="14"/>
      <c r="AZ298" s="14"/>
      <c r="BA298" s="14"/>
      <c r="BB298" s="14"/>
      <c r="BC298" s="19"/>
      <c r="BD298" s="14"/>
      <c r="BE298" s="14"/>
      <c r="BF298" s="14"/>
      <c r="BG298" s="14"/>
      <c r="BH298" s="14"/>
      <c r="BI298" s="14"/>
    </row>
    <row r="299">
      <c r="A299" s="14"/>
      <c r="B299" s="14"/>
      <c r="C299" s="14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4"/>
      <c r="AX299" s="18"/>
      <c r="AY299" s="14"/>
      <c r="AZ299" s="14"/>
      <c r="BA299" s="14"/>
      <c r="BB299" s="14"/>
      <c r="BC299" s="19"/>
      <c r="BD299" s="14"/>
      <c r="BE299" s="14"/>
      <c r="BF299" s="14"/>
      <c r="BG299" s="14"/>
      <c r="BH299" s="14"/>
      <c r="BI299" s="14"/>
    </row>
    <row r="300">
      <c r="A300" s="14"/>
      <c r="B300" s="14"/>
      <c r="C300" s="14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4"/>
      <c r="AX300" s="18"/>
      <c r="AY300" s="14"/>
      <c r="AZ300" s="14"/>
      <c r="BA300" s="14"/>
      <c r="BB300" s="14"/>
      <c r="BC300" s="19"/>
      <c r="BD300" s="14"/>
      <c r="BE300" s="14"/>
      <c r="BF300" s="14"/>
      <c r="BG300" s="14"/>
      <c r="BH300" s="14"/>
      <c r="BI300" s="14"/>
    </row>
    <row r="301">
      <c r="A301" s="14"/>
      <c r="B301" s="14"/>
      <c r="C301" s="14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4"/>
      <c r="AX301" s="18"/>
      <c r="AY301" s="14"/>
      <c r="AZ301" s="14"/>
      <c r="BA301" s="14"/>
      <c r="BB301" s="14"/>
      <c r="BC301" s="19"/>
      <c r="BD301" s="14"/>
      <c r="BE301" s="14"/>
      <c r="BF301" s="14"/>
      <c r="BG301" s="14"/>
      <c r="BH301" s="14"/>
      <c r="BI301" s="14"/>
    </row>
    <row r="302">
      <c r="A302" s="14"/>
      <c r="B302" s="14"/>
      <c r="C302" s="14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4"/>
      <c r="AX302" s="18"/>
      <c r="AY302" s="14"/>
      <c r="AZ302" s="14"/>
      <c r="BA302" s="14"/>
      <c r="BB302" s="14"/>
      <c r="BC302" s="19"/>
      <c r="BD302" s="14"/>
      <c r="BE302" s="14"/>
      <c r="BF302" s="14"/>
      <c r="BG302" s="14"/>
      <c r="BH302" s="14"/>
      <c r="BI302" s="14"/>
    </row>
    <row r="303">
      <c r="A303" s="14"/>
      <c r="B303" s="14"/>
      <c r="C303" s="14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4"/>
      <c r="AX303" s="18"/>
      <c r="AY303" s="14"/>
      <c r="AZ303" s="14"/>
      <c r="BA303" s="14"/>
      <c r="BB303" s="14"/>
      <c r="BC303" s="19"/>
      <c r="BD303" s="14"/>
      <c r="BE303" s="14"/>
      <c r="BF303" s="14"/>
      <c r="BG303" s="14"/>
      <c r="BH303" s="14"/>
      <c r="BI303" s="14"/>
    </row>
    <row r="304">
      <c r="A304" s="14"/>
      <c r="B304" s="14"/>
      <c r="C304" s="14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4"/>
      <c r="AX304" s="18"/>
      <c r="AY304" s="14"/>
      <c r="AZ304" s="14"/>
      <c r="BA304" s="14"/>
      <c r="BB304" s="14"/>
      <c r="BC304" s="19"/>
      <c r="BD304" s="14"/>
      <c r="BE304" s="14"/>
      <c r="BF304" s="14"/>
      <c r="BG304" s="14"/>
      <c r="BH304" s="14"/>
      <c r="BI304" s="14"/>
    </row>
    <row r="305">
      <c r="A305" s="14"/>
      <c r="B305" s="14"/>
      <c r="C305" s="14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4"/>
      <c r="AX305" s="18"/>
      <c r="AY305" s="14"/>
      <c r="AZ305" s="14"/>
      <c r="BA305" s="14"/>
      <c r="BB305" s="14"/>
      <c r="BC305" s="19"/>
      <c r="BD305" s="14"/>
      <c r="BE305" s="14"/>
      <c r="BF305" s="14"/>
      <c r="BG305" s="14"/>
      <c r="BH305" s="14"/>
      <c r="BI305" s="14"/>
    </row>
    <row r="306">
      <c r="A306" s="14"/>
      <c r="B306" s="14"/>
      <c r="C306" s="14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4"/>
      <c r="AX306" s="18"/>
      <c r="AY306" s="14"/>
      <c r="AZ306" s="14"/>
      <c r="BA306" s="14"/>
      <c r="BB306" s="14"/>
      <c r="BC306" s="19"/>
      <c r="BD306" s="14"/>
      <c r="BE306" s="14"/>
      <c r="BF306" s="14"/>
      <c r="BG306" s="14"/>
      <c r="BH306" s="14"/>
      <c r="BI306" s="14"/>
    </row>
    <row r="307">
      <c r="A307" s="14"/>
      <c r="B307" s="14"/>
      <c r="C307" s="14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4"/>
      <c r="AX307" s="18"/>
      <c r="AY307" s="14"/>
      <c r="AZ307" s="14"/>
      <c r="BA307" s="14"/>
      <c r="BB307" s="14"/>
      <c r="BC307" s="19"/>
      <c r="BD307" s="14"/>
      <c r="BE307" s="14"/>
      <c r="BF307" s="14"/>
      <c r="BG307" s="14"/>
      <c r="BH307" s="14"/>
      <c r="BI307" s="14"/>
    </row>
    <row r="308">
      <c r="A308" s="14"/>
      <c r="B308" s="14"/>
      <c r="C308" s="14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4"/>
      <c r="AX308" s="18"/>
      <c r="AY308" s="14"/>
      <c r="AZ308" s="14"/>
      <c r="BA308" s="14"/>
      <c r="BB308" s="14"/>
      <c r="BC308" s="19"/>
      <c r="BD308" s="14"/>
      <c r="BE308" s="14"/>
      <c r="BF308" s="14"/>
      <c r="BG308" s="14"/>
      <c r="BH308" s="14"/>
      <c r="BI308" s="14"/>
    </row>
    <row r="309">
      <c r="A309" s="14"/>
      <c r="B309" s="14"/>
      <c r="C309" s="14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4"/>
      <c r="AX309" s="18"/>
      <c r="AY309" s="14"/>
      <c r="AZ309" s="14"/>
      <c r="BA309" s="14"/>
      <c r="BB309" s="14"/>
      <c r="BC309" s="19"/>
      <c r="BD309" s="14"/>
      <c r="BE309" s="14"/>
      <c r="BF309" s="14"/>
      <c r="BG309" s="14"/>
      <c r="BH309" s="14"/>
      <c r="BI309" s="14"/>
    </row>
    <row r="310">
      <c r="A310" s="14"/>
      <c r="B310" s="14"/>
      <c r="C310" s="14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4"/>
      <c r="AX310" s="18"/>
      <c r="AY310" s="14"/>
      <c r="AZ310" s="14"/>
      <c r="BA310" s="14"/>
      <c r="BB310" s="14"/>
      <c r="BC310" s="19"/>
      <c r="BD310" s="14"/>
      <c r="BE310" s="14"/>
      <c r="BF310" s="14"/>
      <c r="BG310" s="14"/>
      <c r="BH310" s="14"/>
      <c r="BI310" s="14"/>
    </row>
    <row r="311">
      <c r="A311" s="14"/>
      <c r="B311" s="14"/>
      <c r="C311" s="14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4"/>
      <c r="AX311" s="18"/>
      <c r="AY311" s="14"/>
      <c r="AZ311" s="14"/>
      <c r="BA311" s="14"/>
      <c r="BB311" s="14"/>
      <c r="BC311" s="19"/>
      <c r="BD311" s="14"/>
      <c r="BE311" s="14"/>
      <c r="BF311" s="14"/>
      <c r="BG311" s="14"/>
      <c r="BH311" s="14"/>
      <c r="BI311" s="14"/>
    </row>
    <row r="312">
      <c r="A312" s="14"/>
      <c r="B312" s="14"/>
      <c r="C312" s="14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4"/>
      <c r="AX312" s="18"/>
      <c r="AY312" s="14"/>
      <c r="AZ312" s="14"/>
      <c r="BA312" s="14"/>
      <c r="BB312" s="14"/>
      <c r="BC312" s="19"/>
      <c r="BD312" s="14"/>
      <c r="BE312" s="14"/>
      <c r="BF312" s="14"/>
      <c r="BG312" s="14"/>
      <c r="BH312" s="14"/>
      <c r="BI312" s="14"/>
    </row>
    <row r="313">
      <c r="A313" s="14"/>
      <c r="B313" s="14"/>
      <c r="C313" s="14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4"/>
      <c r="AX313" s="18"/>
      <c r="AY313" s="14"/>
      <c r="AZ313" s="14"/>
      <c r="BA313" s="14"/>
      <c r="BB313" s="14"/>
      <c r="BC313" s="19"/>
      <c r="BD313" s="14"/>
      <c r="BE313" s="14"/>
      <c r="BF313" s="14"/>
      <c r="BG313" s="14"/>
      <c r="BH313" s="14"/>
      <c r="BI313" s="14"/>
    </row>
    <row r="314">
      <c r="A314" s="14"/>
      <c r="B314" s="14"/>
      <c r="C314" s="14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4"/>
      <c r="AX314" s="18"/>
      <c r="AY314" s="14"/>
      <c r="AZ314" s="14"/>
      <c r="BA314" s="14"/>
      <c r="BB314" s="14"/>
      <c r="BC314" s="19"/>
      <c r="BD314" s="14"/>
      <c r="BE314" s="14"/>
      <c r="BF314" s="14"/>
      <c r="BG314" s="14"/>
      <c r="BH314" s="14"/>
      <c r="BI314" s="14"/>
    </row>
    <row r="315">
      <c r="A315" s="14"/>
      <c r="B315" s="14"/>
      <c r="C315" s="14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4"/>
      <c r="AX315" s="18"/>
      <c r="AY315" s="14"/>
      <c r="AZ315" s="14"/>
      <c r="BA315" s="14"/>
      <c r="BB315" s="14"/>
      <c r="BC315" s="19"/>
      <c r="BD315" s="14"/>
      <c r="BE315" s="14"/>
      <c r="BF315" s="14"/>
      <c r="BG315" s="14"/>
      <c r="BH315" s="14"/>
      <c r="BI315" s="14"/>
    </row>
    <row r="316">
      <c r="A316" s="14"/>
      <c r="B316" s="14"/>
      <c r="C316" s="14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4"/>
      <c r="AX316" s="18"/>
      <c r="AY316" s="14"/>
      <c r="AZ316" s="14"/>
      <c r="BA316" s="14"/>
      <c r="BB316" s="14"/>
      <c r="BC316" s="19"/>
      <c r="BD316" s="14"/>
      <c r="BE316" s="14"/>
      <c r="BF316" s="14"/>
      <c r="BG316" s="14"/>
      <c r="BH316" s="14"/>
      <c r="BI316" s="14"/>
    </row>
    <row r="317">
      <c r="A317" s="14"/>
      <c r="B317" s="14"/>
      <c r="C317" s="14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4"/>
      <c r="AX317" s="18"/>
      <c r="AY317" s="14"/>
      <c r="AZ317" s="14"/>
      <c r="BA317" s="14"/>
      <c r="BB317" s="14"/>
      <c r="BC317" s="19"/>
      <c r="BD317" s="14"/>
      <c r="BE317" s="14"/>
      <c r="BF317" s="14"/>
      <c r="BG317" s="14"/>
      <c r="BH317" s="14"/>
      <c r="BI317" s="14"/>
    </row>
    <row r="318">
      <c r="A318" s="14"/>
      <c r="B318" s="14"/>
      <c r="C318" s="14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4"/>
      <c r="AX318" s="18"/>
      <c r="AY318" s="14"/>
      <c r="AZ318" s="14"/>
      <c r="BA318" s="14"/>
      <c r="BB318" s="14"/>
      <c r="BC318" s="19"/>
      <c r="BD318" s="14"/>
      <c r="BE318" s="14"/>
      <c r="BF318" s="14"/>
      <c r="BG318" s="14"/>
      <c r="BH318" s="14"/>
      <c r="BI318" s="14"/>
    </row>
    <row r="319">
      <c r="A319" s="14"/>
      <c r="B319" s="14"/>
      <c r="C319" s="14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4"/>
      <c r="AX319" s="18"/>
      <c r="AY319" s="14"/>
      <c r="AZ319" s="14"/>
      <c r="BA319" s="14"/>
      <c r="BB319" s="14"/>
      <c r="BC319" s="19"/>
      <c r="BD319" s="14"/>
      <c r="BE319" s="14"/>
      <c r="BF319" s="14"/>
      <c r="BG319" s="14"/>
      <c r="BH319" s="14"/>
      <c r="BI319" s="14"/>
    </row>
    <row r="320">
      <c r="A320" s="14"/>
      <c r="B320" s="14"/>
      <c r="C320" s="14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4"/>
      <c r="AX320" s="18"/>
      <c r="AY320" s="14"/>
      <c r="AZ320" s="14"/>
      <c r="BA320" s="14"/>
      <c r="BB320" s="14"/>
      <c r="BC320" s="19"/>
      <c r="BD320" s="14"/>
      <c r="BE320" s="14"/>
      <c r="BF320" s="14"/>
      <c r="BG320" s="14"/>
      <c r="BH320" s="14"/>
      <c r="BI320" s="14"/>
    </row>
    <row r="321">
      <c r="A321" s="14"/>
      <c r="B321" s="14"/>
      <c r="C321" s="14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4"/>
      <c r="AX321" s="18"/>
      <c r="AY321" s="14"/>
      <c r="AZ321" s="14"/>
      <c r="BA321" s="14"/>
      <c r="BB321" s="14"/>
      <c r="BC321" s="19"/>
      <c r="BD321" s="14"/>
      <c r="BE321" s="14"/>
      <c r="BF321" s="14"/>
      <c r="BG321" s="14"/>
      <c r="BH321" s="14"/>
      <c r="BI321" s="14"/>
    </row>
    <row r="322">
      <c r="A322" s="14"/>
      <c r="B322" s="14"/>
      <c r="C322" s="14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4"/>
      <c r="AX322" s="18"/>
      <c r="AY322" s="14"/>
      <c r="AZ322" s="14"/>
      <c r="BA322" s="14"/>
      <c r="BB322" s="14"/>
      <c r="BC322" s="19"/>
      <c r="BD322" s="14"/>
      <c r="BE322" s="14"/>
      <c r="BF322" s="14"/>
      <c r="BG322" s="14"/>
      <c r="BH322" s="14"/>
      <c r="BI322" s="14"/>
    </row>
    <row r="323">
      <c r="A323" s="14"/>
      <c r="B323" s="14"/>
      <c r="C323" s="14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4"/>
      <c r="AX323" s="18"/>
      <c r="AY323" s="14"/>
      <c r="AZ323" s="14"/>
      <c r="BA323" s="14"/>
      <c r="BB323" s="14"/>
      <c r="BC323" s="19"/>
      <c r="BD323" s="14"/>
      <c r="BE323" s="14"/>
      <c r="BF323" s="14"/>
      <c r="BG323" s="14"/>
      <c r="BH323" s="14"/>
      <c r="BI323" s="14"/>
    </row>
    <row r="324">
      <c r="A324" s="14"/>
      <c r="B324" s="14"/>
      <c r="C324" s="14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4"/>
      <c r="AX324" s="18"/>
      <c r="AY324" s="14"/>
      <c r="AZ324" s="14"/>
      <c r="BA324" s="14"/>
      <c r="BB324" s="14"/>
      <c r="BC324" s="19"/>
      <c r="BD324" s="14"/>
      <c r="BE324" s="14"/>
      <c r="BF324" s="14"/>
      <c r="BG324" s="14"/>
      <c r="BH324" s="14"/>
      <c r="BI324" s="14"/>
    </row>
    <row r="325">
      <c r="A325" s="14"/>
      <c r="B325" s="14"/>
      <c r="C325" s="14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4"/>
      <c r="AX325" s="18"/>
      <c r="AY325" s="14"/>
      <c r="AZ325" s="14"/>
      <c r="BA325" s="14"/>
      <c r="BB325" s="14"/>
      <c r="BC325" s="19"/>
      <c r="BD325" s="14"/>
      <c r="BE325" s="14"/>
      <c r="BF325" s="14"/>
      <c r="BG325" s="14"/>
      <c r="BH325" s="14"/>
      <c r="BI325" s="14"/>
    </row>
    <row r="326">
      <c r="A326" s="14"/>
      <c r="B326" s="14"/>
      <c r="C326" s="14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4"/>
      <c r="AX326" s="18"/>
      <c r="AY326" s="14"/>
      <c r="AZ326" s="14"/>
      <c r="BA326" s="14"/>
      <c r="BB326" s="14"/>
      <c r="BC326" s="19"/>
      <c r="BD326" s="14"/>
      <c r="BE326" s="14"/>
      <c r="BF326" s="14"/>
      <c r="BG326" s="14"/>
      <c r="BH326" s="14"/>
      <c r="BI326" s="14"/>
    </row>
    <row r="327">
      <c r="A327" s="14"/>
      <c r="B327" s="14"/>
      <c r="C327" s="14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4"/>
      <c r="AX327" s="18"/>
      <c r="AY327" s="14"/>
      <c r="AZ327" s="14"/>
      <c r="BA327" s="14"/>
      <c r="BB327" s="14"/>
      <c r="BC327" s="19"/>
      <c r="BD327" s="14"/>
      <c r="BE327" s="14"/>
      <c r="BF327" s="14"/>
      <c r="BG327" s="14"/>
      <c r="BH327" s="14"/>
      <c r="BI327" s="14"/>
    </row>
    <row r="328">
      <c r="A328" s="14"/>
      <c r="B328" s="14"/>
      <c r="C328" s="14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4"/>
      <c r="AX328" s="18"/>
      <c r="AY328" s="14"/>
      <c r="AZ328" s="14"/>
      <c r="BA328" s="14"/>
      <c r="BB328" s="14"/>
      <c r="BC328" s="19"/>
      <c r="BD328" s="14"/>
      <c r="BE328" s="14"/>
      <c r="BF328" s="14"/>
      <c r="BG328" s="14"/>
      <c r="BH328" s="14"/>
      <c r="BI328" s="14"/>
    </row>
    <row r="329">
      <c r="A329" s="14"/>
      <c r="B329" s="14"/>
      <c r="C329" s="14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4"/>
      <c r="AX329" s="18"/>
      <c r="AY329" s="14"/>
      <c r="AZ329" s="14"/>
      <c r="BA329" s="14"/>
      <c r="BB329" s="14"/>
      <c r="BC329" s="19"/>
      <c r="BD329" s="14"/>
      <c r="BE329" s="14"/>
      <c r="BF329" s="14"/>
      <c r="BG329" s="14"/>
      <c r="BH329" s="14"/>
      <c r="BI329" s="14"/>
    </row>
    <row r="330">
      <c r="A330" s="14"/>
      <c r="B330" s="14"/>
      <c r="C330" s="14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4"/>
      <c r="AX330" s="18"/>
      <c r="AY330" s="14"/>
      <c r="AZ330" s="14"/>
      <c r="BA330" s="14"/>
      <c r="BB330" s="14"/>
      <c r="BC330" s="19"/>
      <c r="BD330" s="14"/>
      <c r="BE330" s="14"/>
      <c r="BF330" s="14"/>
      <c r="BG330" s="14"/>
      <c r="BH330" s="14"/>
      <c r="BI330" s="14"/>
    </row>
    <row r="331">
      <c r="A331" s="14"/>
      <c r="B331" s="14"/>
      <c r="C331" s="14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4"/>
      <c r="AX331" s="18"/>
      <c r="AY331" s="14"/>
      <c r="AZ331" s="14"/>
      <c r="BA331" s="14"/>
      <c r="BB331" s="14"/>
      <c r="BC331" s="19"/>
      <c r="BD331" s="14"/>
      <c r="BE331" s="14"/>
      <c r="BF331" s="14"/>
      <c r="BG331" s="14"/>
      <c r="BH331" s="14"/>
      <c r="BI331" s="14"/>
    </row>
    <row r="332">
      <c r="A332" s="14"/>
      <c r="B332" s="14"/>
      <c r="C332" s="14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4"/>
      <c r="AX332" s="18"/>
      <c r="AY332" s="14"/>
      <c r="AZ332" s="14"/>
      <c r="BA332" s="14"/>
      <c r="BB332" s="14"/>
      <c r="BC332" s="19"/>
      <c r="BD332" s="14"/>
      <c r="BE332" s="14"/>
      <c r="BF332" s="14"/>
      <c r="BG332" s="14"/>
      <c r="BH332" s="14"/>
      <c r="BI332" s="14"/>
    </row>
    <row r="333">
      <c r="A333" s="14"/>
      <c r="B333" s="14"/>
      <c r="C333" s="14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4"/>
      <c r="AX333" s="18"/>
      <c r="AY333" s="14"/>
      <c r="AZ333" s="14"/>
      <c r="BA333" s="14"/>
      <c r="BB333" s="14"/>
      <c r="BC333" s="19"/>
      <c r="BD333" s="14"/>
      <c r="BE333" s="14"/>
      <c r="BF333" s="14"/>
      <c r="BG333" s="14"/>
      <c r="BH333" s="14"/>
      <c r="BI333" s="14"/>
    </row>
    <row r="334">
      <c r="A334" s="14"/>
      <c r="B334" s="14"/>
      <c r="C334" s="14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4"/>
      <c r="AX334" s="18"/>
      <c r="AY334" s="14"/>
      <c r="AZ334" s="14"/>
      <c r="BA334" s="14"/>
      <c r="BB334" s="14"/>
      <c r="BC334" s="19"/>
      <c r="BD334" s="14"/>
      <c r="BE334" s="14"/>
      <c r="BF334" s="14"/>
      <c r="BG334" s="14"/>
      <c r="BH334" s="14"/>
      <c r="BI334" s="14"/>
    </row>
    <row r="335">
      <c r="A335" s="14"/>
      <c r="B335" s="14"/>
      <c r="C335" s="14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4"/>
      <c r="AX335" s="18"/>
      <c r="AY335" s="14"/>
      <c r="AZ335" s="14"/>
      <c r="BA335" s="14"/>
      <c r="BB335" s="14"/>
      <c r="BC335" s="19"/>
      <c r="BD335" s="14"/>
      <c r="BE335" s="14"/>
      <c r="BF335" s="14"/>
      <c r="BG335" s="14"/>
      <c r="BH335" s="14"/>
      <c r="BI335" s="14"/>
    </row>
    <row r="336">
      <c r="A336" s="14"/>
      <c r="B336" s="14"/>
      <c r="C336" s="14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4"/>
      <c r="AX336" s="18"/>
      <c r="AY336" s="14"/>
      <c r="AZ336" s="14"/>
      <c r="BA336" s="14"/>
      <c r="BB336" s="14"/>
      <c r="BC336" s="19"/>
      <c r="BD336" s="14"/>
      <c r="BE336" s="14"/>
      <c r="BF336" s="14"/>
      <c r="BG336" s="14"/>
      <c r="BH336" s="14"/>
      <c r="BI336" s="14"/>
    </row>
    <row r="337">
      <c r="A337" s="14"/>
      <c r="B337" s="14"/>
      <c r="C337" s="14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4"/>
      <c r="AX337" s="18"/>
      <c r="AY337" s="14"/>
      <c r="AZ337" s="14"/>
      <c r="BA337" s="14"/>
      <c r="BB337" s="14"/>
      <c r="BC337" s="19"/>
      <c r="BD337" s="14"/>
      <c r="BE337" s="14"/>
      <c r="BF337" s="14"/>
      <c r="BG337" s="14"/>
      <c r="BH337" s="14"/>
      <c r="BI337" s="14"/>
    </row>
    <row r="338">
      <c r="A338" s="14"/>
      <c r="B338" s="14"/>
      <c r="C338" s="14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4"/>
      <c r="AX338" s="18"/>
      <c r="AY338" s="14"/>
      <c r="AZ338" s="14"/>
      <c r="BA338" s="14"/>
      <c r="BB338" s="14"/>
      <c r="BC338" s="19"/>
      <c r="BD338" s="14"/>
      <c r="BE338" s="14"/>
      <c r="BF338" s="14"/>
      <c r="BG338" s="14"/>
      <c r="BH338" s="14"/>
      <c r="BI338" s="14"/>
    </row>
    <row r="339">
      <c r="A339" s="14"/>
      <c r="B339" s="14"/>
      <c r="C339" s="14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4"/>
      <c r="AX339" s="18"/>
      <c r="AY339" s="14"/>
      <c r="AZ339" s="14"/>
      <c r="BA339" s="14"/>
      <c r="BB339" s="14"/>
      <c r="BC339" s="19"/>
      <c r="BD339" s="14"/>
      <c r="BE339" s="14"/>
      <c r="BF339" s="14"/>
      <c r="BG339" s="14"/>
      <c r="BH339" s="14"/>
      <c r="BI339" s="14"/>
    </row>
    <row r="340">
      <c r="A340" s="14"/>
      <c r="B340" s="14"/>
      <c r="C340" s="14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4"/>
      <c r="AX340" s="18"/>
      <c r="AY340" s="14"/>
      <c r="AZ340" s="14"/>
      <c r="BA340" s="14"/>
      <c r="BB340" s="14"/>
      <c r="BC340" s="19"/>
      <c r="BD340" s="14"/>
      <c r="BE340" s="14"/>
      <c r="BF340" s="14"/>
      <c r="BG340" s="14"/>
      <c r="BH340" s="14"/>
      <c r="BI340" s="14"/>
    </row>
    <row r="341">
      <c r="A341" s="14"/>
      <c r="B341" s="14"/>
      <c r="C341" s="14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4"/>
      <c r="AX341" s="18"/>
      <c r="AY341" s="14"/>
      <c r="AZ341" s="14"/>
      <c r="BA341" s="14"/>
      <c r="BB341" s="14"/>
      <c r="BC341" s="19"/>
      <c r="BD341" s="14"/>
      <c r="BE341" s="14"/>
      <c r="BF341" s="14"/>
      <c r="BG341" s="14"/>
      <c r="BH341" s="14"/>
      <c r="BI341" s="14"/>
    </row>
    <row r="342">
      <c r="A342" s="14"/>
      <c r="B342" s="14"/>
      <c r="C342" s="14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4"/>
      <c r="AX342" s="18"/>
      <c r="AY342" s="14"/>
      <c r="AZ342" s="14"/>
      <c r="BA342" s="14"/>
      <c r="BB342" s="14"/>
      <c r="BC342" s="19"/>
      <c r="BD342" s="14"/>
      <c r="BE342" s="14"/>
      <c r="BF342" s="14"/>
      <c r="BG342" s="14"/>
      <c r="BH342" s="14"/>
      <c r="BI342" s="14"/>
    </row>
    <row r="343">
      <c r="A343" s="14"/>
      <c r="B343" s="14"/>
      <c r="C343" s="14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4"/>
      <c r="AX343" s="18"/>
      <c r="AY343" s="14"/>
      <c r="AZ343" s="14"/>
      <c r="BA343" s="14"/>
      <c r="BB343" s="14"/>
      <c r="BC343" s="19"/>
      <c r="BD343" s="14"/>
      <c r="BE343" s="14"/>
      <c r="BF343" s="14"/>
      <c r="BG343" s="14"/>
      <c r="BH343" s="14"/>
      <c r="BI343" s="14"/>
    </row>
    <row r="344">
      <c r="A344" s="14"/>
      <c r="B344" s="14"/>
      <c r="C344" s="14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4"/>
      <c r="AX344" s="18"/>
      <c r="AY344" s="14"/>
      <c r="AZ344" s="14"/>
      <c r="BA344" s="14"/>
      <c r="BB344" s="14"/>
      <c r="BC344" s="19"/>
      <c r="BD344" s="14"/>
      <c r="BE344" s="14"/>
      <c r="BF344" s="14"/>
      <c r="BG344" s="14"/>
      <c r="BH344" s="14"/>
      <c r="BI344" s="14"/>
    </row>
    <row r="345">
      <c r="A345" s="14"/>
      <c r="B345" s="14"/>
      <c r="C345" s="14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4"/>
      <c r="AX345" s="18"/>
      <c r="AY345" s="14"/>
      <c r="AZ345" s="14"/>
      <c r="BA345" s="14"/>
      <c r="BB345" s="14"/>
      <c r="BC345" s="19"/>
      <c r="BD345" s="14"/>
      <c r="BE345" s="14"/>
      <c r="BF345" s="14"/>
      <c r="BG345" s="14"/>
      <c r="BH345" s="14"/>
      <c r="BI345" s="14"/>
    </row>
    <row r="346">
      <c r="A346" s="14"/>
      <c r="B346" s="14"/>
      <c r="C346" s="14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4"/>
      <c r="AX346" s="18"/>
      <c r="AY346" s="14"/>
      <c r="AZ346" s="14"/>
      <c r="BA346" s="14"/>
      <c r="BB346" s="14"/>
      <c r="BC346" s="19"/>
      <c r="BD346" s="14"/>
      <c r="BE346" s="14"/>
      <c r="BF346" s="14"/>
      <c r="BG346" s="14"/>
      <c r="BH346" s="14"/>
      <c r="BI346" s="14"/>
    </row>
    <row r="347">
      <c r="A347" s="14"/>
      <c r="B347" s="14"/>
      <c r="C347" s="14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4"/>
      <c r="AX347" s="18"/>
      <c r="AY347" s="14"/>
      <c r="AZ347" s="14"/>
      <c r="BA347" s="14"/>
      <c r="BB347" s="14"/>
      <c r="BC347" s="19"/>
      <c r="BD347" s="14"/>
      <c r="BE347" s="14"/>
      <c r="BF347" s="14"/>
      <c r="BG347" s="14"/>
      <c r="BH347" s="14"/>
      <c r="BI347" s="14"/>
    </row>
    <row r="348">
      <c r="A348" s="14"/>
      <c r="B348" s="14"/>
      <c r="C348" s="14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4"/>
      <c r="AX348" s="18"/>
      <c r="AY348" s="14"/>
      <c r="AZ348" s="14"/>
      <c r="BA348" s="14"/>
      <c r="BB348" s="14"/>
      <c r="BC348" s="19"/>
      <c r="BD348" s="14"/>
      <c r="BE348" s="14"/>
      <c r="BF348" s="14"/>
      <c r="BG348" s="14"/>
      <c r="BH348" s="14"/>
      <c r="BI348" s="14"/>
    </row>
    <row r="349">
      <c r="A349" s="14"/>
      <c r="B349" s="14"/>
      <c r="C349" s="14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4"/>
      <c r="AX349" s="18"/>
      <c r="AY349" s="14"/>
      <c r="AZ349" s="14"/>
      <c r="BA349" s="14"/>
      <c r="BB349" s="14"/>
      <c r="BC349" s="19"/>
      <c r="BD349" s="14"/>
      <c r="BE349" s="14"/>
      <c r="BF349" s="14"/>
      <c r="BG349" s="14"/>
      <c r="BH349" s="14"/>
      <c r="BI349" s="14"/>
    </row>
    <row r="350">
      <c r="A350" s="14"/>
      <c r="B350" s="14"/>
      <c r="C350" s="14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4"/>
      <c r="AX350" s="18"/>
      <c r="AY350" s="14"/>
      <c r="AZ350" s="14"/>
      <c r="BA350" s="14"/>
      <c r="BB350" s="14"/>
      <c r="BC350" s="19"/>
      <c r="BD350" s="14"/>
      <c r="BE350" s="14"/>
      <c r="BF350" s="14"/>
      <c r="BG350" s="14"/>
      <c r="BH350" s="14"/>
      <c r="BI350" s="14"/>
    </row>
    <row r="351">
      <c r="A351" s="14"/>
      <c r="B351" s="14"/>
      <c r="C351" s="14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4"/>
      <c r="AX351" s="18"/>
      <c r="AY351" s="14"/>
      <c r="AZ351" s="14"/>
      <c r="BA351" s="14"/>
      <c r="BB351" s="14"/>
      <c r="BC351" s="19"/>
      <c r="BD351" s="14"/>
      <c r="BE351" s="14"/>
      <c r="BF351" s="14"/>
      <c r="BG351" s="14"/>
      <c r="BH351" s="14"/>
      <c r="BI351" s="14"/>
    </row>
    <row r="352">
      <c r="A352" s="14"/>
      <c r="B352" s="14"/>
      <c r="C352" s="14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4"/>
      <c r="AX352" s="18"/>
      <c r="AY352" s="14"/>
      <c r="AZ352" s="14"/>
      <c r="BA352" s="14"/>
      <c r="BB352" s="14"/>
      <c r="BC352" s="19"/>
      <c r="BD352" s="14"/>
      <c r="BE352" s="14"/>
      <c r="BF352" s="14"/>
      <c r="BG352" s="14"/>
      <c r="BH352" s="14"/>
      <c r="BI352" s="14"/>
    </row>
    <row r="353">
      <c r="A353" s="14"/>
      <c r="B353" s="14"/>
      <c r="C353" s="14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4"/>
      <c r="AX353" s="18"/>
      <c r="AY353" s="14"/>
      <c r="AZ353" s="14"/>
      <c r="BA353" s="14"/>
      <c r="BB353" s="14"/>
      <c r="BC353" s="19"/>
      <c r="BD353" s="14"/>
      <c r="BE353" s="14"/>
      <c r="BF353" s="14"/>
      <c r="BG353" s="14"/>
      <c r="BH353" s="14"/>
      <c r="BI353" s="14"/>
    </row>
    <row r="354">
      <c r="A354" s="14"/>
      <c r="B354" s="14"/>
      <c r="C354" s="14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4"/>
      <c r="AX354" s="18"/>
      <c r="AY354" s="14"/>
      <c r="AZ354" s="14"/>
      <c r="BA354" s="14"/>
      <c r="BB354" s="14"/>
      <c r="BC354" s="19"/>
      <c r="BD354" s="14"/>
      <c r="BE354" s="14"/>
      <c r="BF354" s="14"/>
      <c r="BG354" s="14"/>
      <c r="BH354" s="14"/>
      <c r="BI354" s="14"/>
    </row>
    <row r="355">
      <c r="A355" s="14"/>
      <c r="B355" s="14"/>
      <c r="C355" s="14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4"/>
      <c r="AX355" s="18"/>
      <c r="AY355" s="14"/>
      <c r="AZ355" s="14"/>
      <c r="BA355" s="14"/>
      <c r="BB355" s="14"/>
      <c r="BC355" s="19"/>
      <c r="BD355" s="14"/>
      <c r="BE355" s="14"/>
      <c r="BF355" s="14"/>
      <c r="BG355" s="14"/>
      <c r="BH355" s="14"/>
      <c r="BI355" s="14"/>
    </row>
    <row r="356">
      <c r="A356" s="14"/>
      <c r="B356" s="14"/>
      <c r="C356" s="14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4"/>
      <c r="AX356" s="18"/>
      <c r="AY356" s="14"/>
      <c r="AZ356" s="14"/>
      <c r="BA356" s="14"/>
      <c r="BB356" s="14"/>
      <c r="BC356" s="19"/>
      <c r="BD356" s="14"/>
      <c r="BE356" s="14"/>
      <c r="BF356" s="14"/>
      <c r="BG356" s="14"/>
      <c r="BH356" s="14"/>
      <c r="BI356" s="14"/>
    </row>
    <row r="357">
      <c r="A357" s="14"/>
      <c r="B357" s="14"/>
      <c r="C357" s="14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4"/>
      <c r="AX357" s="18"/>
      <c r="AY357" s="14"/>
      <c r="AZ357" s="14"/>
      <c r="BA357" s="14"/>
      <c r="BB357" s="14"/>
      <c r="BC357" s="19"/>
      <c r="BD357" s="14"/>
      <c r="BE357" s="14"/>
      <c r="BF357" s="14"/>
      <c r="BG357" s="14"/>
      <c r="BH357" s="14"/>
      <c r="BI357" s="14"/>
    </row>
    <row r="358">
      <c r="A358" s="14"/>
      <c r="B358" s="14"/>
      <c r="C358" s="14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4"/>
      <c r="AX358" s="18"/>
      <c r="AY358" s="14"/>
      <c r="AZ358" s="14"/>
      <c r="BA358" s="14"/>
      <c r="BB358" s="14"/>
      <c r="BC358" s="19"/>
      <c r="BD358" s="14"/>
      <c r="BE358" s="14"/>
      <c r="BF358" s="14"/>
      <c r="BG358" s="14"/>
      <c r="BH358" s="14"/>
      <c r="BI358" s="14"/>
    </row>
    <row r="359">
      <c r="A359" s="14"/>
      <c r="B359" s="14"/>
      <c r="C359" s="14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4"/>
      <c r="AX359" s="18"/>
      <c r="AY359" s="14"/>
      <c r="AZ359" s="14"/>
      <c r="BA359" s="14"/>
      <c r="BB359" s="14"/>
      <c r="BC359" s="19"/>
      <c r="BD359" s="14"/>
      <c r="BE359" s="14"/>
      <c r="BF359" s="14"/>
      <c r="BG359" s="14"/>
      <c r="BH359" s="14"/>
      <c r="BI359" s="14"/>
    </row>
    <row r="360">
      <c r="A360" s="14"/>
      <c r="B360" s="14"/>
      <c r="C360" s="14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4"/>
      <c r="AX360" s="18"/>
      <c r="AY360" s="14"/>
      <c r="AZ360" s="14"/>
      <c r="BA360" s="14"/>
      <c r="BB360" s="14"/>
      <c r="BC360" s="19"/>
      <c r="BD360" s="14"/>
      <c r="BE360" s="14"/>
      <c r="BF360" s="14"/>
      <c r="BG360" s="14"/>
      <c r="BH360" s="14"/>
      <c r="BI360" s="14"/>
    </row>
    <row r="361">
      <c r="A361" s="14"/>
      <c r="B361" s="14"/>
      <c r="C361" s="14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4"/>
      <c r="AX361" s="18"/>
      <c r="AY361" s="14"/>
      <c r="AZ361" s="14"/>
      <c r="BA361" s="14"/>
      <c r="BB361" s="14"/>
      <c r="BC361" s="19"/>
      <c r="BD361" s="14"/>
      <c r="BE361" s="14"/>
      <c r="BF361" s="14"/>
      <c r="BG361" s="14"/>
      <c r="BH361" s="14"/>
      <c r="BI361" s="14"/>
    </row>
    <row r="362">
      <c r="A362" s="14"/>
      <c r="B362" s="14"/>
      <c r="C362" s="14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4"/>
      <c r="AX362" s="18"/>
      <c r="AY362" s="14"/>
      <c r="AZ362" s="14"/>
      <c r="BA362" s="14"/>
      <c r="BB362" s="14"/>
      <c r="BC362" s="19"/>
      <c r="BD362" s="14"/>
      <c r="BE362" s="14"/>
      <c r="BF362" s="14"/>
      <c r="BG362" s="14"/>
      <c r="BH362" s="14"/>
      <c r="BI362" s="14"/>
    </row>
    <row r="363">
      <c r="A363" s="14"/>
      <c r="B363" s="14"/>
      <c r="C363" s="14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4"/>
      <c r="AX363" s="18"/>
      <c r="AY363" s="14"/>
      <c r="AZ363" s="14"/>
      <c r="BA363" s="14"/>
      <c r="BB363" s="14"/>
      <c r="BC363" s="19"/>
      <c r="BD363" s="14"/>
      <c r="BE363" s="14"/>
      <c r="BF363" s="14"/>
      <c r="BG363" s="14"/>
      <c r="BH363" s="14"/>
      <c r="BI363" s="14"/>
    </row>
    <row r="364">
      <c r="A364" s="14"/>
      <c r="B364" s="14"/>
      <c r="C364" s="14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4"/>
      <c r="AX364" s="18"/>
      <c r="AY364" s="14"/>
      <c r="AZ364" s="14"/>
      <c r="BA364" s="14"/>
      <c r="BB364" s="14"/>
      <c r="BC364" s="19"/>
      <c r="BD364" s="14"/>
      <c r="BE364" s="14"/>
      <c r="BF364" s="14"/>
      <c r="BG364" s="14"/>
      <c r="BH364" s="14"/>
      <c r="BI364" s="14"/>
    </row>
    <row r="365">
      <c r="A365" s="14"/>
      <c r="B365" s="14"/>
      <c r="C365" s="14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4"/>
      <c r="AX365" s="18"/>
      <c r="AY365" s="14"/>
      <c r="AZ365" s="14"/>
      <c r="BA365" s="14"/>
      <c r="BB365" s="14"/>
      <c r="BC365" s="19"/>
      <c r="BD365" s="14"/>
      <c r="BE365" s="14"/>
      <c r="BF365" s="14"/>
      <c r="BG365" s="14"/>
      <c r="BH365" s="14"/>
      <c r="BI365" s="14"/>
    </row>
    <row r="366">
      <c r="A366" s="14"/>
      <c r="B366" s="14"/>
      <c r="C366" s="14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4"/>
      <c r="AX366" s="18"/>
      <c r="AY366" s="14"/>
      <c r="AZ366" s="14"/>
      <c r="BA366" s="14"/>
      <c r="BB366" s="14"/>
      <c r="BC366" s="19"/>
      <c r="BD366" s="14"/>
      <c r="BE366" s="14"/>
      <c r="BF366" s="14"/>
      <c r="BG366" s="14"/>
      <c r="BH366" s="14"/>
      <c r="BI366" s="14"/>
    </row>
    <row r="367">
      <c r="A367" s="14"/>
      <c r="B367" s="14"/>
      <c r="C367" s="14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4"/>
      <c r="AX367" s="18"/>
      <c r="AY367" s="14"/>
      <c r="AZ367" s="14"/>
      <c r="BA367" s="14"/>
      <c r="BB367" s="14"/>
      <c r="BC367" s="19"/>
      <c r="BD367" s="14"/>
      <c r="BE367" s="14"/>
      <c r="BF367" s="14"/>
      <c r="BG367" s="14"/>
      <c r="BH367" s="14"/>
      <c r="BI367" s="14"/>
    </row>
    <row r="368">
      <c r="A368" s="14"/>
      <c r="B368" s="14"/>
      <c r="C368" s="14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4"/>
      <c r="AX368" s="18"/>
      <c r="AY368" s="14"/>
      <c r="AZ368" s="14"/>
      <c r="BA368" s="14"/>
      <c r="BB368" s="14"/>
      <c r="BC368" s="19"/>
      <c r="BD368" s="14"/>
      <c r="BE368" s="14"/>
      <c r="BF368" s="14"/>
      <c r="BG368" s="14"/>
      <c r="BH368" s="14"/>
      <c r="BI368" s="14"/>
    </row>
    <row r="369">
      <c r="A369" s="14"/>
      <c r="B369" s="14"/>
      <c r="C369" s="14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4"/>
      <c r="AX369" s="18"/>
      <c r="AY369" s="14"/>
      <c r="AZ369" s="14"/>
      <c r="BA369" s="14"/>
      <c r="BB369" s="14"/>
      <c r="BC369" s="19"/>
      <c r="BD369" s="14"/>
      <c r="BE369" s="14"/>
      <c r="BF369" s="14"/>
      <c r="BG369" s="14"/>
      <c r="BH369" s="14"/>
      <c r="BI369" s="14"/>
    </row>
    <row r="370">
      <c r="A370" s="14"/>
      <c r="B370" s="14"/>
      <c r="C370" s="14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4"/>
      <c r="AX370" s="18"/>
      <c r="AY370" s="14"/>
      <c r="AZ370" s="14"/>
      <c r="BA370" s="14"/>
      <c r="BB370" s="14"/>
      <c r="BC370" s="19"/>
      <c r="BD370" s="14"/>
      <c r="BE370" s="14"/>
      <c r="BF370" s="14"/>
      <c r="BG370" s="14"/>
      <c r="BH370" s="14"/>
      <c r="BI370" s="14"/>
    </row>
    <row r="371">
      <c r="A371" s="14"/>
      <c r="B371" s="14"/>
      <c r="C371" s="14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4"/>
      <c r="AX371" s="18"/>
      <c r="AY371" s="14"/>
      <c r="AZ371" s="14"/>
      <c r="BA371" s="14"/>
      <c r="BB371" s="14"/>
      <c r="BC371" s="19"/>
      <c r="BD371" s="14"/>
      <c r="BE371" s="14"/>
      <c r="BF371" s="14"/>
      <c r="BG371" s="14"/>
      <c r="BH371" s="14"/>
      <c r="BI371" s="14"/>
    </row>
    <row r="372">
      <c r="A372" s="14"/>
      <c r="B372" s="14"/>
      <c r="C372" s="14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4"/>
      <c r="AX372" s="18"/>
      <c r="AY372" s="14"/>
      <c r="AZ372" s="14"/>
      <c r="BA372" s="14"/>
      <c r="BB372" s="14"/>
      <c r="BC372" s="19"/>
      <c r="BD372" s="14"/>
      <c r="BE372" s="14"/>
      <c r="BF372" s="14"/>
      <c r="BG372" s="14"/>
      <c r="BH372" s="14"/>
      <c r="BI372" s="14"/>
    </row>
    <row r="373">
      <c r="A373" s="14"/>
      <c r="B373" s="14"/>
      <c r="C373" s="14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4"/>
      <c r="AX373" s="18"/>
      <c r="AY373" s="14"/>
      <c r="AZ373" s="14"/>
      <c r="BA373" s="14"/>
      <c r="BB373" s="14"/>
      <c r="BC373" s="19"/>
      <c r="BD373" s="14"/>
      <c r="BE373" s="14"/>
      <c r="BF373" s="14"/>
      <c r="BG373" s="14"/>
      <c r="BH373" s="14"/>
      <c r="BI373" s="14"/>
    </row>
    <row r="374">
      <c r="A374" s="14"/>
      <c r="B374" s="14"/>
      <c r="C374" s="14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4"/>
      <c r="AX374" s="18"/>
      <c r="AY374" s="14"/>
      <c r="AZ374" s="14"/>
      <c r="BA374" s="14"/>
      <c r="BB374" s="14"/>
      <c r="BC374" s="19"/>
      <c r="BD374" s="14"/>
      <c r="BE374" s="14"/>
      <c r="BF374" s="14"/>
      <c r="BG374" s="14"/>
      <c r="BH374" s="14"/>
      <c r="BI374" s="14"/>
    </row>
    <row r="375">
      <c r="A375" s="14"/>
      <c r="B375" s="14"/>
      <c r="C375" s="14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4"/>
      <c r="AX375" s="18"/>
      <c r="AY375" s="14"/>
      <c r="AZ375" s="14"/>
      <c r="BA375" s="14"/>
      <c r="BB375" s="14"/>
      <c r="BC375" s="19"/>
      <c r="BD375" s="14"/>
      <c r="BE375" s="14"/>
      <c r="BF375" s="14"/>
      <c r="BG375" s="14"/>
      <c r="BH375" s="14"/>
      <c r="BI375" s="14"/>
    </row>
    <row r="376">
      <c r="A376" s="14"/>
      <c r="B376" s="14"/>
      <c r="C376" s="14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4"/>
      <c r="AX376" s="18"/>
      <c r="AY376" s="14"/>
      <c r="AZ376" s="14"/>
      <c r="BA376" s="14"/>
      <c r="BB376" s="14"/>
      <c r="BC376" s="19"/>
      <c r="BD376" s="14"/>
      <c r="BE376" s="14"/>
      <c r="BF376" s="14"/>
      <c r="BG376" s="14"/>
      <c r="BH376" s="14"/>
      <c r="BI376" s="14"/>
    </row>
    <row r="377">
      <c r="A377" s="14"/>
      <c r="B377" s="14"/>
      <c r="C377" s="14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4"/>
      <c r="AX377" s="18"/>
      <c r="AY377" s="14"/>
      <c r="AZ377" s="14"/>
      <c r="BA377" s="14"/>
      <c r="BB377" s="14"/>
      <c r="BC377" s="19"/>
      <c r="BD377" s="14"/>
      <c r="BE377" s="14"/>
      <c r="BF377" s="14"/>
      <c r="BG377" s="14"/>
      <c r="BH377" s="14"/>
      <c r="BI377" s="14"/>
    </row>
    <row r="378">
      <c r="A378" s="14"/>
      <c r="B378" s="14"/>
      <c r="C378" s="14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4"/>
      <c r="AX378" s="18"/>
      <c r="AY378" s="14"/>
      <c r="AZ378" s="14"/>
      <c r="BA378" s="14"/>
      <c r="BB378" s="14"/>
      <c r="BC378" s="19"/>
      <c r="BD378" s="14"/>
      <c r="BE378" s="14"/>
      <c r="BF378" s="14"/>
      <c r="BG378" s="14"/>
      <c r="BH378" s="14"/>
      <c r="BI378" s="14"/>
    </row>
    <row r="379">
      <c r="A379" s="14"/>
      <c r="B379" s="14"/>
      <c r="C379" s="14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4"/>
      <c r="AX379" s="18"/>
      <c r="AY379" s="14"/>
      <c r="AZ379" s="14"/>
      <c r="BA379" s="14"/>
      <c r="BB379" s="14"/>
      <c r="BC379" s="19"/>
      <c r="BD379" s="14"/>
      <c r="BE379" s="14"/>
      <c r="BF379" s="14"/>
      <c r="BG379" s="14"/>
      <c r="BH379" s="14"/>
      <c r="BI379" s="14"/>
    </row>
    <row r="380">
      <c r="A380" s="14"/>
      <c r="B380" s="14"/>
      <c r="C380" s="14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4"/>
      <c r="AX380" s="18"/>
      <c r="AY380" s="14"/>
      <c r="AZ380" s="14"/>
      <c r="BA380" s="14"/>
      <c r="BB380" s="14"/>
      <c r="BC380" s="19"/>
      <c r="BD380" s="14"/>
      <c r="BE380" s="14"/>
      <c r="BF380" s="14"/>
      <c r="BG380" s="14"/>
      <c r="BH380" s="14"/>
      <c r="BI380" s="14"/>
    </row>
    <row r="381">
      <c r="A381" s="14"/>
      <c r="B381" s="14"/>
      <c r="C381" s="14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4"/>
      <c r="AX381" s="18"/>
      <c r="AY381" s="14"/>
      <c r="AZ381" s="14"/>
      <c r="BA381" s="14"/>
      <c r="BB381" s="14"/>
      <c r="BC381" s="19"/>
      <c r="BD381" s="14"/>
      <c r="BE381" s="14"/>
      <c r="BF381" s="14"/>
      <c r="BG381" s="14"/>
      <c r="BH381" s="14"/>
      <c r="BI381" s="14"/>
    </row>
    <row r="382">
      <c r="A382" s="14"/>
      <c r="B382" s="14"/>
      <c r="C382" s="14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4"/>
      <c r="AX382" s="18"/>
      <c r="AY382" s="14"/>
      <c r="AZ382" s="14"/>
      <c r="BA382" s="14"/>
      <c r="BB382" s="14"/>
      <c r="BC382" s="19"/>
      <c r="BD382" s="14"/>
      <c r="BE382" s="14"/>
      <c r="BF382" s="14"/>
      <c r="BG382" s="14"/>
      <c r="BH382" s="14"/>
      <c r="BI382" s="14"/>
    </row>
    <row r="383">
      <c r="A383" s="14"/>
      <c r="B383" s="14"/>
      <c r="C383" s="14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4"/>
      <c r="AX383" s="18"/>
      <c r="AY383" s="14"/>
      <c r="AZ383" s="14"/>
      <c r="BA383" s="14"/>
      <c r="BB383" s="14"/>
      <c r="BC383" s="19"/>
      <c r="BD383" s="14"/>
      <c r="BE383" s="14"/>
      <c r="BF383" s="14"/>
      <c r="BG383" s="14"/>
      <c r="BH383" s="14"/>
      <c r="BI383" s="14"/>
    </row>
    <row r="384">
      <c r="A384" s="14"/>
      <c r="B384" s="14"/>
      <c r="C384" s="14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4"/>
      <c r="AX384" s="18"/>
      <c r="AY384" s="14"/>
      <c r="AZ384" s="14"/>
      <c r="BA384" s="14"/>
      <c r="BB384" s="14"/>
      <c r="BC384" s="19"/>
      <c r="BD384" s="14"/>
      <c r="BE384" s="14"/>
      <c r="BF384" s="14"/>
      <c r="BG384" s="14"/>
      <c r="BH384" s="14"/>
      <c r="BI384" s="14"/>
    </row>
    <row r="385">
      <c r="A385" s="14"/>
      <c r="B385" s="14"/>
      <c r="C385" s="14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4"/>
      <c r="AX385" s="18"/>
      <c r="AY385" s="14"/>
      <c r="AZ385" s="14"/>
      <c r="BA385" s="14"/>
      <c r="BB385" s="14"/>
      <c r="BC385" s="19"/>
      <c r="BD385" s="14"/>
      <c r="BE385" s="14"/>
      <c r="BF385" s="14"/>
      <c r="BG385" s="14"/>
      <c r="BH385" s="14"/>
      <c r="BI385" s="14"/>
    </row>
    <row r="386">
      <c r="A386" s="14"/>
      <c r="B386" s="14"/>
      <c r="C386" s="14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4"/>
      <c r="AX386" s="18"/>
      <c r="AY386" s="14"/>
      <c r="AZ386" s="14"/>
      <c r="BA386" s="14"/>
      <c r="BB386" s="14"/>
      <c r="BC386" s="19"/>
      <c r="BD386" s="14"/>
      <c r="BE386" s="14"/>
      <c r="BF386" s="14"/>
      <c r="BG386" s="14"/>
      <c r="BH386" s="14"/>
      <c r="BI386" s="14"/>
    </row>
    <row r="387">
      <c r="A387" s="14"/>
      <c r="B387" s="14"/>
      <c r="C387" s="14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4"/>
      <c r="AX387" s="18"/>
      <c r="AY387" s="14"/>
      <c r="AZ387" s="14"/>
      <c r="BA387" s="14"/>
      <c r="BB387" s="14"/>
      <c r="BC387" s="19"/>
      <c r="BD387" s="14"/>
      <c r="BE387" s="14"/>
      <c r="BF387" s="14"/>
      <c r="BG387" s="14"/>
      <c r="BH387" s="14"/>
      <c r="BI387" s="14"/>
    </row>
    <row r="388">
      <c r="A388" s="14"/>
      <c r="B388" s="14"/>
      <c r="C388" s="14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4"/>
      <c r="AX388" s="18"/>
      <c r="AY388" s="14"/>
      <c r="AZ388" s="14"/>
      <c r="BA388" s="14"/>
      <c r="BB388" s="14"/>
      <c r="BC388" s="19"/>
      <c r="BD388" s="14"/>
      <c r="BE388" s="14"/>
      <c r="BF388" s="14"/>
      <c r="BG388" s="14"/>
      <c r="BH388" s="14"/>
      <c r="BI388" s="14"/>
    </row>
    <row r="389">
      <c r="A389" s="14"/>
      <c r="B389" s="14"/>
      <c r="C389" s="14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4"/>
      <c r="AX389" s="18"/>
      <c r="AY389" s="14"/>
      <c r="AZ389" s="14"/>
      <c r="BA389" s="14"/>
      <c r="BB389" s="14"/>
      <c r="BC389" s="19"/>
      <c r="BD389" s="14"/>
      <c r="BE389" s="14"/>
      <c r="BF389" s="14"/>
      <c r="BG389" s="14"/>
      <c r="BH389" s="14"/>
      <c r="BI389" s="14"/>
    </row>
    <row r="390">
      <c r="A390" s="14"/>
      <c r="B390" s="14"/>
      <c r="C390" s="14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4"/>
      <c r="AX390" s="18"/>
      <c r="AY390" s="14"/>
      <c r="AZ390" s="14"/>
      <c r="BA390" s="14"/>
      <c r="BB390" s="14"/>
      <c r="BC390" s="19"/>
      <c r="BD390" s="14"/>
      <c r="BE390" s="14"/>
      <c r="BF390" s="14"/>
      <c r="BG390" s="14"/>
      <c r="BH390" s="14"/>
      <c r="BI390" s="14"/>
    </row>
    <row r="391">
      <c r="A391" s="14"/>
      <c r="B391" s="14"/>
      <c r="C391" s="14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4"/>
      <c r="AX391" s="18"/>
      <c r="AY391" s="14"/>
      <c r="AZ391" s="14"/>
      <c r="BA391" s="14"/>
      <c r="BB391" s="14"/>
      <c r="BC391" s="19"/>
      <c r="BD391" s="14"/>
      <c r="BE391" s="14"/>
      <c r="BF391" s="14"/>
      <c r="BG391" s="14"/>
      <c r="BH391" s="14"/>
      <c r="BI391" s="14"/>
    </row>
    <row r="392">
      <c r="A392" s="14"/>
      <c r="B392" s="14"/>
      <c r="C392" s="14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4"/>
      <c r="AX392" s="18"/>
      <c r="AY392" s="14"/>
      <c r="AZ392" s="14"/>
      <c r="BA392" s="14"/>
      <c r="BB392" s="14"/>
      <c r="BC392" s="19"/>
      <c r="BD392" s="14"/>
      <c r="BE392" s="14"/>
      <c r="BF392" s="14"/>
      <c r="BG392" s="14"/>
      <c r="BH392" s="14"/>
      <c r="BI392" s="14"/>
    </row>
    <row r="393">
      <c r="A393" s="14"/>
      <c r="B393" s="14"/>
      <c r="C393" s="14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4"/>
      <c r="AX393" s="18"/>
      <c r="AY393" s="14"/>
      <c r="AZ393" s="14"/>
      <c r="BA393" s="14"/>
      <c r="BB393" s="14"/>
      <c r="BC393" s="19"/>
      <c r="BD393" s="14"/>
      <c r="BE393" s="14"/>
      <c r="BF393" s="14"/>
      <c r="BG393" s="14"/>
      <c r="BH393" s="14"/>
      <c r="BI393" s="14"/>
    </row>
    <row r="394">
      <c r="A394" s="14"/>
      <c r="B394" s="14"/>
      <c r="C394" s="14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4"/>
      <c r="AX394" s="18"/>
      <c r="AY394" s="14"/>
      <c r="AZ394" s="14"/>
      <c r="BA394" s="14"/>
      <c r="BB394" s="14"/>
      <c r="BC394" s="19"/>
      <c r="BD394" s="14"/>
      <c r="BE394" s="14"/>
      <c r="BF394" s="14"/>
      <c r="BG394" s="14"/>
      <c r="BH394" s="14"/>
      <c r="BI394" s="14"/>
    </row>
    <row r="395">
      <c r="A395" s="14"/>
      <c r="B395" s="14"/>
      <c r="C395" s="14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4"/>
      <c r="AX395" s="18"/>
      <c r="AY395" s="14"/>
      <c r="AZ395" s="14"/>
      <c r="BA395" s="14"/>
      <c r="BB395" s="14"/>
      <c r="BC395" s="19"/>
      <c r="BD395" s="14"/>
      <c r="BE395" s="14"/>
      <c r="BF395" s="14"/>
      <c r="BG395" s="14"/>
      <c r="BH395" s="14"/>
      <c r="BI395" s="14"/>
    </row>
    <row r="396">
      <c r="A396" s="14"/>
      <c r="B396" s="14"/>
      <c r="C396" s="14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4"/>
      <c r="AX396" s="18"/>
      <c r="AY396" s="14"/>
      <c r="AZ396" s="14"/>
      <c r="BA396" s="14"/>
      <c r="BB396" s="14"/>
      <c r="BC396" s="19"/>
      <c r="BD396" s="14"/>
      <c r="BE396" s="14"/>
      <c r="BF396" s="14"/>
      <c r="BG396" s="14"/>
      <c r="BH396" s="14"/>
      <c r="BI396" s="14"/>
    </row>
    <row r="397">
      <c r="A397" s="14"/>
      <c r="B397" s="14"/>
      <c r="C397" s="14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4"/>
      <c r="AX397" s="18"/>
      <c r="AY397" s="14"/>
      <c r="AZ397" s="14"/>
      <c r="BA397" s="14"/>
      <c r="BB397" s="14"/>
      <c r="BC397" s="19"/>
      <c r="BD397" s="14"/>
      <c r="BE397" s="14"/>
      <c r="BF397" s="14"/>
      <c r="BG397" s="14"/>
      <c r="BH397" s="14"/>
      <c r="BI397" s="14"/>
    </row>
    <row r="398">
      <c r="A398" s="14"/>
      <c r="B398" s="14"/>
      <c r="C398" s="14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4"/>
      <c r="AX398" s="18"/>
      <c r="AY398" s="14"/>
      <c r="AZ398" s="14"/>
      <c r="BA398" s="14"/>
      <c r="BB398" s="14"/>
      <c r="BC398" s="19"/>
      <c r="BD398" s="14"/>
      <c r="BE398" s="14"/>
      <c r="BF398" s="14"/>
      <c r="BG398" s="14"/>
      <c r="BH398" s="14"/>
      <c r="BI398" s="14"/>
    </row>
    <row r="399">
      <c r="A399" s="14"/>
      <c r="B399" s="14"/>
      <c r="C399" s="14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4"/>
      <c r="AX399" s="18"/>
      <c r="AY399" s="14"/>
      <c r="AZ399" s="14"/>
      <c r="BA399" s="14"/>
      <c r="BB399" s="14"/>
      <c r="BC399" s="19"/>
      <c r="BD399" s="14"/>
      <c r="BE399" s="14"/>
      <c r="BF399" s="14"/>
      <c r="BG399" s="14"/>
      <c r="BH399" s="14"/>
      <c r="BI399" s="14"/>
    </row>
    <row r="400">
      <c r="A400" s="14"/>
      <c r="B400" s="14"/>
      <c r="C400" s="14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4"/>
      <c r="AX400" s="18"/>
      <c r="AY400" s="14"/>
      <c r="AZ400" s="14"/>
      <c r="BA400" s="14"/>
      <c r="BB400" s="14"/>
      <c r="BC400" s="19"/>
      <c r="BD400" s="14"/>
      <c r="BE400" s="14"/>
      <c r="BF400" s="14"/>
      <c r="BG400" s="14"/>
      <c r="BH400" s="14"/>
      <c r="BI400" s="14"/>
    </row>
    <row r="401">
      <c r="A401" s="14"/>
      <c r="B401" s="14"/>
      <c r="C401" s="14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4"/>
      <c r="AX401" s="18"/>
      <c r="AY401" s="14"/>
      <c r="AZ401" s="14"/>
      <c r="BA401" s="14"/>
      <c r="BB401" s="14"/>
      <c r="BC401" s="19"/>
      <c r="BD401" s="14"/>
      <c r="BE401" s="14"/>
      <c r="BF401" s="14"/>
      <c r="BG401" s="14"/>
      <c r="BH401" s="14"/>
      <c r="BI401" s="14"/>
    </row>
    <row r="402">
      <c r="A402" s="14"/>
      <c r="B402" s="14"/>
      <c r="C402" s="14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4"/>
      <c r="AX402" s="18"/>
      <c r="AY402" s="14"/>
      <c r="AZ402" s="14"/>
      <c r="BA402" s="14"/>
      <c r="BB402" s="14"/>
      <c r="BC402" s="19"/>
      <c r="BD402" s="14"/>
      <c r="BE402" s="14"/>
      <c r="BF402" s="14"/>
      <c r="BG402" s="14"/>
      <c r="BH402" s="14"/>
      <c r="BI402" s="14"/>
    </row>
    <row r="403">
      <c r="A403" s="14"/>
      <c r="B403" s="14"/>
      <c r="C403" s="14"/>
      <c r="D403" s="15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4"/>
      <c r="AX403" s="18"/>
      <c r="AY403" s="14"/>
      <c r="AZ403" s="14"/>
      <c r="BA403" s="14"/>
      <c r="BB403" s="14"/>
      <c r="BC403" s="19"/>
      <c r="BD403" s="14"/>
      <c r="BE403" s="14"/>
      <c r="BF403" s="14"/>
      <c r="BG403" s="14"/>
      <c r="BH403" s="14"/>
      <c r="BI403" s="14"/>
    </row>
    <row r="404">
      <c r="A404" s="14"/>
      <c r="B404" s="14"/>
      <c r="C404" s="14"/>
      <c r="D404" s="15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4"/>
      <c r="AX404" s="18"/>
      <c r="AY404" s="14"/>
      <c r="AZ404" s="14"/>
      <c r="BA404" s="14"/>
      <c r="BB404" s="14"/>
      <c r="BC404" s="19"/>
      <c r="BD404" s="14"/>
      <c r="BE404" s="14"/>
      <c r="BF404" s="14"/>
      <c r="BG404" s="14"/>
      <c r="BH404" s="14"/>
      <c r="BI404" s="14"/>
    </row>
    <row r="405">
      <c r="A405" s="14"/>
      <c r="B405" s="14"/>
      <c r="C405" s="14"/>
      <c r="D405" s="15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4"/>
      <c r="AX405" s="18"/>
      <c r="AY405" s="14"/>
      <c r="AZ405" s="14"/>
      <c r="BA405" s="14"/>
      <c r="BB405" s="14"/>
      <c r="BC405" s="19"/>
      <c r="BD405" s="14"/>
      <c r="BE405" s="14"/>
      <c r="BF405" s="14"/>
      <c r="BG405" s="14"/>
      <c r="BH405" s="14"/>
      <c r="BI405" s="14"/>
    </row>
    <row r="406">
      <c r="A406" s="14"/>
      <c r="B406" s="14"/>
      <c r="C406" s="14"/>
      <c r="D406" s="15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4"/>
      <c r="AX406" s="18"/>
      <c r="AY406" s="14"/>
      <c r="AZ406" s="14"/>
      <c r="BA406" s="14"/>
      <c r="BB406" s="14"/>
      <c r="BC406" s="19"/>
      <c r="BD406" s="14"/>
      <c r="BE406" s="14"/>
      <c r="BF406" s="14"/>
      <c r="BG406" s="14"/>
      <c r="BH406" s="14"/>
      <c r="BI406" s="14"/>
    </row>
    <row r="407">
      <c r="A407" s="14"/>
      <c r="B407" s="14"/>
      <c r="C407" s="14"/>
      <c r="D407" s="15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4"/>
      <c r="AX407" s="18"/>
      <c r="AY407" s="14"/>
      <c r="AZ407" s="14"/>
      <c r="BA407" s="14"/>
      <c r="BB407" s="14"/>
      <c r="BC407" s="19"/>
      <c r="BD407" s="14"/>
      <c r="BE407" s="14"/>
      <c r="BF407" s="14"/>
      <c r="BG407" s="14"/>
      <c r="BH407" s="14"/>
      <c r="BI407" s="14"/>
    </row>
    <row r="408">
      <c r="A408" s="14"/>
      <c r="B408" s="14"/>
      <c r="C408" s="14"/>
      <c r="D408" s="15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4"/>
      <c r="AX408" s="18"/>
      <c r="AY408" s="14"/>
      <c r="AZ408" s="14"/>
      <c r="BA408" s="14"/>
      <c r="BB408" s="14"/>
      <c r="BC408" s="19"/>
      <c r="BD408" s="14"/>
      <c r="BE408" s="14"/>
      <c r="BF408" s="14"/>
      <c r="BG408" s="14"/>
      <c r="BH408" s="14"/>
      <c r="BI408" s="14"/>
    </row>
    <row r="409">
      <c r="A409" s="14"/>
      <c r="B409" s="14"/>
      <c r="C409" s="14"/>
      <c r="D409" s="15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4"/>
      <c r="AX409" s="18"/>
      <c r="AY409" s="14"/>
      <c r="AZ409" s="14"/>
      <c r="BA409" s="14"/>
      <c r="BB409" s="14"/>
      <c r="BC409" s="19"/>
      <c r="BD409" s="14"/>
      <c r="BE409" s="14"/>
      <c r="BF409" s="14"/>
      <c r="BG409" s="14"/>
      <c r="BH409" s="14"/>
      <c r="BI409" s="14"/>
    </row>
    <row r="410">
      <c r="A410" s="14"/>
      <c r="B410" s="14"/>
      <c r="C410" s="14"/>
      <c r="D410" s="15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4"/>
      <c r="AX410" s="18"/>
      <c r="AY410" s="14"/>
      <c r="AZ410" s="14"/>
      <c r="BA410" s="14"/>
      <c r="BB410" s="14"/>
      <c r="BC410" s="19"/>
      <c r="BD410" s="14"/>
      <c r="BE410" s="14"/>
      <c r="BF410" s="14"/>
      <c r="BG410" s="14"/>
      <c r="BH410" s="14"/>
      <c r="BI410" s="14"/>
    </row>
    <row r="411">
      <c r="A411" s="14"/>
      <c r="B411" s="14"/>
      <c r="C411" s="14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4"/>
      <c r="AX411" s="18"/>
      <c r="AY411" s="14"/>
      <c r="AZ411" s="14"/>
      <c r="BA411" s="14"/>
      <c r="BB411" s="14"/>
      <c r="BC411" s="19"/>
      <c r="BD411" s="14"/>
      <c r="BE411" s="14"/>
      <c r="BF411" s="14"/>
      <c r="BG411" s="14"/>
      <c r="BH411" s="14"/>
      <c r="BI411" s="14"/>
    </row>
    <row r="412">
      <c r="A412" s="14"/>
      <c r="B412" s="14"/>
      <c r="C412" s="14"/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4"/>
      <c r="AX412" s="18"/>
      <c r="AY412" s="14"/>
      <c r="AZ412" s="14"/>
      <c r="BA412" s="14"/>
      <c r="BB412" s="14"/>
      <c r="BC412" s="19"/>
      <c r="BD412" s="14"/>
      <c r="BE412" s="14"/>
      <c r="BF412" s="14"/>
      <c r="BG412" s="14"/>
      <c r="BH412" s="14"/>
      <c r="BI412" s="14"/>
    </row>
    <row r="413">
      <c r="A413" s="14"/>
      <c r="B413" s="14"/>
      <c r="C413" s="14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4"/>
      <c r="AX413" s="18"/>
      <c r="AY413" s="14"/>
      <c r="AZ413" s="14"/>
      <c r="BA413" s="14"/>
      <c r="BB413" s="14"/>
      <c r="BC413" s="19"/>
      <c r="BD413" s="14"/>
      <c r="BE413" s="14"/>
      <c r="BF413" s="14"/>
      <c r="BG413" s="14"/>
      <c r="BH413" s="14"/>
      <c r="BI413" s="14"/>
    </row>
    <row r="414">
      <c r="A414" s="14"/>
      <c r="B414" s="14"/>
      <c r="C414" s="14"/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4"/>
      <c r="AX414" s="18"/>
      <c r="AY414" s="14"/>
      <c r="AZ414" s="14"/>
      <c r="BA414" s="14"/>
      <c r="BB414" s="14"/>
      <c r="BC414" s="19"/>
      <c r="BD414" s="14"/>
      <c r="BE414" s="14"/>
      <c r="BF414" s="14"/>
      <c r="BG414" s="14"/>
      <c r="BH414" s="14"/>
      <c r="BI414" s="14"/>
    </row>
    <row r="415">
      <c r="A415" s="14"/>
      <c r="B415" s="14"/>
      <c r="C415" s="14"/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4"/>
      <c r="AX415" s="18"/>
      <c r="AY415" s="14"/>
      <c r="AZ415" s="14"/>
      <c r="BA415" s="14"/>
      <c r="BB415" s="14"/>
      <c r="BC415" s="19"/>
      <c r="BD415" s="14"/>
      <c r="BE415" s="14"/>
      <c r="BF415" s="14"/>
      <c r="BG415" s="14"/>
      <c r="BH415" s="14"/>
      <c r="BI415" s="14"/>
    </row>
    <row r="416">
      <c r="A416" s="14"/>
      <c r="B416" s="14"/>
      <c r="C416" s="14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4"/>
      <c r="AX416" s="18"/>
      <c r="AY416" s="14"/>
      <c r="AZ416" s="14"/>
      <c r="BA416" s="14"/>
      <c r="BB416" s="14"/>
      <c r="BC416" s="19"/>
      <c r="BD416" s="14"/>
      <c r="BE416" s="14"/>
      <c r="BF416" s="14"/>
      <c r="BG416" s="14"/>
      <c r="BH416" s="14"/>
      <c r="BI416" s="14"/>
    </row>
    <row r="417">
      <c r="A417" s="14"/>
      <c r="B417" s="14"/>
      <c r="C417" s="14"/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4"/>
      <c r="AX417" s="18"/>
      <c r="AY417" s="14"/>
      <c r="AZ417" s="14"/>
      <c r="BA417" s="14"/>
      <c r="BB417" s="14"/>
      <c r="BC417" s="19"/>
      <c r="BD417" s="14"/>
      <c r="BE417" s="14"/>
      <c r="BF417" s="14"/>
      <c r="BG417" s="14"/>
      <c r="BH417" s="14"/>
      <c r="BI417" s="14"/>
    </row>
    <row r="418">
      <c r="A418" s="14"/>
      <c r="B418" s="14"/>
      <c r="C418" s="14"/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4"/>
      <c r="AX418" s="18"/>
      <c r="AY418" s="14"/>
      <c r="AZ418" s="14"/>
      <c r="BA418" s="14"/>
      <c r="BB418" s="14"/>
      <c r="BC418" s="19"/>
      <c r="BD418" s="14"/>
      <c r="BE418" s="14"/>
      <c r="BF418" s="14"/>
      <c r="BG418" s="14"/>
      <c r="BH418" s="14"/>
      <c r="BI418" s="14"/>
    </row>
    <row r="419">
      <c r="A419" s="14"/>
      <c r="B419" s="14"/>
      <c r="C419" s="14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4"/>
      <c r="AX419" s="18"/>
      <c r="AY419" s="14"/>
      <c r="AZ419" s="14"/>
      <c r="BA419" s="14"/>
      <c r="BB419" s="14"/>
      <c r="BC419" s="19"/>
      <c r="BD419" s="14"/>
      <c r="BE419" s="14"/>
      <c r="BF419" s="14"/>
      <c r="BG419" s="14"/>
      <c r="BH419" s="14"/>
      <c r="BI419" s="14"/>
    </row>
    <row r="420">
      <c r="A420" s="14"/>
      <c r="B420" s="14"/>
      <c r="C420" s="14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4"/>
      <c r="AX420" s="18"/>
      <c r="AY420" s="14"/>
      <c r="AZ420" s="14"/>
      <c r="BA420" s="14"/>
      <c r="BB420" s="14"/>
      <c r="BC420" s="19"/>
      <c r="BD420" s="14"/>
      <c r="BE420" s="14"/>
      <c r="BF420" s="14"/>
      <c r="BG420" s="14"/>
      <c r="BH420" s="14"/>
      <c r="BI420" s="14"/>
    </row>
    <row r="421">
      <c r="A421" s="14"/>
      <c r="B421" s="14"/>
      <c r="C421" s="14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4"/>
      <c r="AX421" s="18"/>
      <c r="AY421" s="14"/>
      <c r="AZ421" s="14"/>
      <c r="BA421" s="14"/>
      <c r="BB421" s="14"/>
      <c r="BC421" s="19"/>
      <c r="BD421" s="14"/>
      <c r="BE421" s="14"/>
      <c r="BF421" s="14"/>
      <c r="BG421" s="14"/>
      <c r="BH421" s="14"/>
      <c r="BI421" s="14"/>
    </row>
    <row r="422">
      <c r="A422" s="14"/>
      <c r="B422" s="14"/>
      <c r="C422" s="14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4"/>
      <c r="AX422" s="18"/>
      <c r="AY422" s="14"/>
      <c r="AZ422" s="14"/>
      <c r="BA422" s="14"/>
      <c r="BB422" s="14"/>
      <c r="BC422" s="19"/>
      <c r="BD422" s="14"/>
      <c r="BE422" s="14"/>
      <c r="BF422" s="14"/>
      <c r="BG422" s="14"/>
      <c r="BH422" s="14"/>
      <c r="BI422" s="14"/>
    </row>
    <row r="423">
      <c r="A423" s="14"/>
      <c r="B423" s="14"/>
      <c r="C423" s="14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4"/>
      <c r="AX423" s="18"/>
      <c r="AY423" s="14"/>
      <c r="AZ423" s="14"/>
      <c r="BA423" s="14"/>
      <c r="BB423" s="14"/>
      <c r="BC423" s="19"/>
      <c r="BD423" s="14"/>
      <c r="BE423" s="14"/>
      <c r="BF423" s="14"/>
      <c r="BG423" s="14"/>
      <c r="BH423" s="14"/>
      <c r="BI423" s="14"/>
    </row>
    <row r="424">
      <c r="A424" s="14"/>
      <c r="B424" s="14"/>
      <c r="C424" s="14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4"/>
      <c r="AX424" s="18"/>
      <c r="AY424" s="14"/>
      <c r="AZ424" s="14"/>
      <c r="BA424" s="14"/>
      <c r="BB424" s="14"/>
      <c r="BC424" s="19"/>
      <c r="BD424" s="14"/>
      <c r="BE424" s="14"/>
      <c r="BF424" s="14"/>
      <c r="BG424" s="14"/>
      <c r="BH424" s="14"/>
      <c r="BI424" s="14"/>
    </row>
    <row r="425">
      <c r="A425" s="14"/>
      <c r="B425" s="14"/>
      <c r="C425" s="14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4"/>
      <c r="AX425" s="18"/>
      <c r="AY425" s="14"/>
      <c r="AZ425" s="14"/>
      <c r="BA425" s="14"/>
      <c r="BB425" s="14"/>
      <c r="BC425" s="19"/>
      <c r="BD425" s="14"/>
      <c r="BE425" s="14"/>
      <c r="BF425" s="14"/>
      <c r="BG425" s="14"/>
      <c r="BH425" s="14"/>
      <c r="BI425" s="14"/>
    </row>
    <row r="426">
      <c r="A426" s="14"/>
      <c r="B426" s="14"/>
      <c r="C426" s="14"/>
      <c r="D426" s="15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4"/>
      <c r="AX426" s="18"/>
      <c r="AY426" s="14"/>
      <c r="AZ426" s="14"/>
      <c r="BA426" s="14"/>
      <c r="BB426" s="14"/>
      <c r="BC426" s="19"/>
      <c r="BD426" s="14"/>
      <c r="BE426" s="14"/>
      <c r="BF426" s="14"/>
      <c r="BG426" s="14"/>
      <c r="BH426" s="14"/>
      <c r="BI426" s="14"/>
    </row>
    <row r="427">
      <c r="A427" s="14"/>
      <c r="B427" s="14"/>
      <c r="C427" s="14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4"/>
      <c r="AX427" s="18"/>
      <c r="AY427" s="14"/>
      <c r="AZ427" s="14"/>
      <c r="BA427" s="14"/>
      <c r="BB427" s="14"/>
      <c r="BC427" s="19"/>
      <c r="BD427" s="14"/>
      <c r="BE427" s="14"/>
      <c r="BF427" s="14"/>
      <c r="BG427" s="14"/>
      <c r="BH427" s="14"/>
      <c r="BI427" s="14"/>
    </row>
    <row r="428">
      <c r="A428" s="14"/>
      <c r="B428" s="14"/>
      <c r="C428" s="14"/>
      <c r="D428" s="15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4"/>
      <c r="AX428" s="18"/>
      <c r="AY428" s="14"/>
      <c r="AZ428" s="14"/>
      <c r="BA428" s="14"/>
      <c r="BB428" s="14"/>
      <c r="BC428" s="19"/>
      <c r="BD428" s="14"/>
      <c r="BE428" s="14"/>
      <c r="BF428" s="14"/>
      <c r="BG428" s="14"/>
      <c r="BH428" s="14"/>
      <c r="BI428" s="14"/>
    </row>
    <row r="429">
      <c r="A429" s="14"/>
      <c r="B429" s="14"/>
      <c r="C429" s="14"/>
      <c r="D429" s="15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4"/>
      <c r="AX429" s="18"/>
      <c r="AY429" s="14"/>
      <c r="AZ429" s="14"/>
      <c r="BA429" s="14"/>
      <c r="BB429" s="14"/>
      <c r="BC429" s="19"/>
      <c r="BD429" s="14"/>
      <c r="BE429" s="14"/>
      <c r="BF429" s="14"/>
      <c r="BG429" s="14"/>
      <c r="BH429" s="14"/>
      <c r="BI429" s="14"/>
    </row>
    <row r="430">
      <c r="A430" s="14"/>
      <c r="B430" s="14"/>
      <c r="C430" s="14"/>
      <c r="D430" s="15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4"/>
      <c r="AX430" s="18"/>
      <c r="AY430" s="14"/>
      <c r="AZ430" s="14"/>
      <c r="BA430" s="14"/>
      <c r="BB430" s="14"/>
      <c r="BC430" s="19"/>
      <c r="BD430" s="14"/>
      <c r="BE430" s="14"/>
      <c r="BF430" s="14"/>
      <c r="BG430" s="14"/>
      <c r="BH430" s="14"/>
      <c r="BI430" s="14"/>
    </row>
    <row r="431">
      <c r="A431" s="14"/>
      <c r="B431" s="14"/>
      <c r="C431" s="14"/>
      <c r="D431" s="15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4"/>
      <c r="AX431" s="18"/>
      <c r="AY431" s="14"/>
      <c r="AZ431" s="14"/>
      <c r="BA431" s="14"/>
      <c r="BB431" s="14"/>
      <c r="BC431" s="19"/>
      <c r="BD431" s="14"/>
      <c r="BE431" s="14"/>
      <c r="BF431" s="14"/>
      <c r="BG431" s="14"/>
      <c r="BH431" s="14"/>
      <c r="BI431" s="14"/>
    </row>
    <row r="432">
      <c r="A432" s="14"/>
      <c r="B432" s="14"/>
      <c r="C432" s="14"/>
      <c r="D432" s="15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4"/>
      <c r="AX432" s="18"/>
      <c r="AY432" s="14"/>
      <c r="AZ432" s="14"/>
      <c r="BA432" s="14"/>
      <c r="BB432" s="14"/>
      <c r="BC432" s="19"/>
      <c r="BD432" s="14"/>
      <c r="BE432" s="14"/>
      <c r="BF432" s="14"/>
      <c r="BG432" s="14"/>
      <c r="BH432" s="14"/>
      <c r="BI432" s="14"/>
    </row>
    <row r="433">
      <c r="A433" s="14"/>
      <c r="B433" s="14"/>
      <c r="C433" s="14"/>
      <c r="D433" s="15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4"/>
      <c r="AX433" s="18"/>
      <c r="AY433" s="14"/>
      <c r="AZ433" s="14"/>
      <c r="BA433" s="14"/>
      <c r="BB433" s="14"/>
      <c r="BC433" s="19"/>
      <c r="BD433" s="14"/>
      <c r="BE433" s="14"/>
      <c r="BF433" s="14"/>
      <c r="BG433" s="14"/>
      <c r="BH433" s="14"/>
      <c r="BI433" s="14"/>
    </row>
    <row r="434">
      <c r="A434" s="14"/>
      <c r="B434" s="14"/>
      <c r="C434" s="14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4"/>
      <c r="AX434" s="18"/>
      <c r="AY434" s="14"/>
      <c r="AZ434" s="14"/>
      <c r="BA434" s="14"/>
      <c r="BB434" s="14"/>
      <c r="BC434" s="19"/>
      <c r="BD434" s="14"/>
      <c r="BE434" s="14"/>
      <c r="BF434" s="14"/>
      <c r="BG434" s="14"/>
      <c r="BH434" s="14"/>
      <c r="BI434" s="14"/>
    </row>
    <row r="435">
      <c r="A435" s="14"/>
      <c r="B435" s="14"/>
      <c r="C435" s="14"/>
      <c r="D435" s="15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4"/>
      <c r="AX435" s="18"/>
      <c r="AY435" s="14"/>
      <c r="AZ435" s="14"/>
      <c r="BA435" s="14"/>
      <c r="BB435" s="14"/>
      <c r="BC435" s="19"/>
      <c r="BD435" s="14"/>
      <c r="BE435" s="14"/>
      <c r="BF435" s="14"/>
      <c r="BG435" s="14"/>
      <c r="BH435" s="14"/>
      <c r="BI435" s="14"/>
    </row>
    <row r="436">
      <c r="A436" s="14"/>
      <c r="B436" s="14"/>
      <c r="C436" s="14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4"/>
      <c r="AX436" s="18"/>
      <c r="AY436" s="14"/>
      <c r="AZ436" s="14"/>
      <c r="BA436" s="14"/>
      <c r="BB436" s="14"/>
      <c r="BC436" s="19"/>
      <c r="BD436" s="14"/>
      <c r="BE436" s="14"/>
      <c r="BF436" s="14"/>
      <c r="BG436" s="14"/>
      <c r="BH436" s="14"/>
      <c r="BI436" s="14"/>
    </row>
    <row r="437">
      <c r="A437" s="14"/>
      <c r="B437" s="14"/>
      <c r="C437" s="14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4"/>
      <c r="AX437" s="18"/>
      <c r="AY437" s="14"/>
      <c r="AZ437" s="14"/>
      <c r="BA437" s="14"/>
      <c r="BB437" s="14"/>
      <c r="BC437" s="19"/>
      <c r="BD437" s="14"/>
      <c r="BE437" s="14"/>
      <c r="BF437" s="14"/>
      <c r="BG437" s="14"/>
      <c r="BH437" s="14"/>
      <c r="BI437" s="14"/>
    </row>
    <row r="438">
      <c r="A438" s="14"/>
      <c r="B438" s="14"/>
      <c r="C438" s="14"/>
      <c r="D438" s="15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4"/>
      <c r="AX438" s="18"/>
      <c r="AY438" s="14"/>
      <c r="AZ438" s="14"/>
      <c r="BA438" s="14"/>
      <c r="BB438" s="14"/>
      <c r="BC438" s="19"/>
      <c r="BD438" s="14"/>
      <c r="BE438" s="14"/>
      <c r="BF438" s="14"/>
      <c r="BG438" s="14"/>
      <c r="BH438" s="14"/>
      <c r="BI438" s="14"/>
    </row>
    <row r="439">
      <c r="A439" s="14"/>
      <c r="B439" s="14"/>
      <c r="C439" s="14"/>
      <c r="D439" s="15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4"/>
      <c r="AX439" s="18"/>
      <c r="AY439" s="14"/>
      <c r="AZ439" s="14"/>
      <c r="BA439" s="14"/>
      <c r="BB439" s="14"/>
      <c r="BC439" s="19"/>
      <c r="BD439" s="14"/>
      <c r="BE439" s="14"/>
      <c r="BF439" s="14"/>
      <c r="BG439" s="14"/>
      <c r="BH439" s="14"/>
      <c r="BI439" s="14"/>
    </row>
    <row r="440">
      <c r="A440" s="14"/>
      <c r="B440" s="14"/>
      <c r="C440" s="14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4"/>
      <c r="AX440" s="18"/>
      <c r="AY440" s="14"/>
      <c r="AZ440" s="14"/>
      <c r="BA440" s="14"/>
      <c r="BB440" s="14"/>
      <c r="BC440" s="19"/>
      <c r="BD440" s="14"/>
      <c r="BE440" s="14"/>
      <c r="BF440" s="14"/>
      <c r="BG440" s="14"/>
      <c r="BH440" s="14"/>
      <c r="BI440" s="14"/>
    </row>
    <row r="441">
      <c r="A441" s="14"/>
      <c r="B441" s="14"/>
      <c r="C441" s="14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4"/>
      <c r="AX441" s="18"/>
      <c r="AY441" s="14"/>
      <c r="AZ441" s="14"/>
      <c r="BA441" s="14"/>
      <c r="BB441" s="14"/>
      <c r="BC441" s="19"/>
      <c r="BD441" s="14"/>
      <c r="BE441" s="14"/>
      <c r="BF441" s="14"/>
      <c r="BG441" s="14"/>
      <c r="BH441" s="14"/>
      <c r="BI441" s="14"/>
    </row>
    <row r="442">
      <c r="A442" s="14"/>
      <c r="B442" s="14"/>
      <c r="C442" s="14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4"/>
      <c r="AX442" s="18"/>
      <c r="AY442" s="14"/>
      <c r="AZ442" s="14"/>
      <c r="BA442" s="14"/>
      <c r="BB442" s="14"/>
      <c r="BC442" s="19"/>
      <c r="BD442" s="14"/>
      <c r="BE442" s="14"/>
      <c r="BF442" s="14"/>
      <c r="BG442" s="14"/>
      <c r="BH442" s="14"/>
      <c r="BI442" s="14"/>
    </row>
    <row r="443">
      <c r="A443" s="14"/>
      <c r="B443" s="14"/>
      <c r="C443" s="14"/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4"/>
      <c r="AX443" s="18"/>
      <c r="AY443" s="14"/>
      <c r="AZ443" s="14"/>
      <c r="BA443" s="14"/>
      <c r="BB443" s="14"/>
      <c r="BC443" s="19"/>
      <c r="BD443" s="14"/>
      <c r="BE443" s="14"/>
      <c r="BF443" s="14"/>
      <c r="BG443" s="14"/>
      <c r="BH443" s="14"/>
      <c r="BI443" s="14"/>
    </row>
    <row r="444">
      <c r="A444" s="14"/>
      <c r="B444" s="14"/>
      <c r="C444" s="14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4"/>
      <c r="AX444" s="18"/>
      <c r="AY444" s="14"/>
      <c r="AZ444" s="14"/>
      <c r="BA444" s="14"/>
      <c r="BB444" s="14"/>
      <c r="BC444" s="19"/>
      <c r="BD444" s="14"/>
      <c r="BE444" s="14"/>
      <c r="BF444" s="14"/>
      <c r="BG444" s="14"/>
      <c r="BH444" s="14"/>
      <c r="BI444" s="14"/>
    </row>
    <row r="445">
      <c r="A445" s="14"/>
      <c r="B445" s="14"/>
      <c r="C445" s="14"/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4"/>
      <c r="AX445" s="18"/>
      <c r="AY445" s="14"/>
      <c r="AZ445" s="14"/>
      <c r="BA445" s="14"/>
      <c r="BB445" s="14"/>
      <c r="BC445" s="19"/>
      <c r="BD445" s="14"/>
      <c r="BE445" s="14"/>
      <c r="BF445" s="14"/>
      <c r="BG445" s="14"/>
      <c r="BH445" s="14"/>
      <c r="BI445" s="14"/>
    </row>
    <row r="446">
      <c r="A446" s="14"/>
      <c r="B446" s="14"/>
      <c r="C446" s="14"/>
      <c r="D446" s="15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4"/>
      <c r="AX446" s="18"/>
      <c r="AY446" s="14"/>
      <c r="AZ446" s="14"/>
      <c r="BA446" s="14"/>
      <c r="BB446" s="14"/>
      <c r="BC446" s="19"/>
      <c r="BD446" s="14"/>
      <c r="BE446" s="14"/>
      <c r="BF446" s="14"/>
      <c r="BG446" s="14"/>
      <c r="BH446" s="14"/>
      <c r="BI446" s="14"/>
    </row>
    <row r="447">
      <c r="A447" s="14"/>
      <c r="B447" s="14"/>
      <c r="C447" s="14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4"/>
      <c r="AX447" s="18"/>
      <c r="AY447" s="14"/>
      <c r="AZ447" s="14"/>
      <c r="BA447" s="14"/>
      <c r="BB447" s="14"/>
      <c r="BC447" s="19"/>
      <c r="BD447" s="14"/>
      <c r="BE447" s="14"/>
      <c r="BF447" s="14"/>
      <c r="BG447" s="14"/>
      <c r="BH447" s="14"/>
      <c r="BI447" s="14"/>
    </row>
    <row r="448">
      <c r="A448" s="14"/>
      <c r="B448" s="14"/>
      <c r="C448" s="14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4"/>
      <c r="AX448" s="18"/>
      <c r="AY448" s="14"/>
      <c r="AZ448" s="14"/>
      <c r="BA448" s="14"/>
      <c r="BB448" s="14"/>
      <c r="BC448" s="19"/>
      <c r="BD448" s="14"/>
      <c r="BE448" s="14"/>
      <c r="BF448" s="14"/>
      <c r="BG448" s="14"/>
      <c r="BH448" s="14"/>
      <c r="BI448" s="14"/>
    </row>
    <row r="449">
      <c r="A449" s="14"/>
      <c r="B449" s="14"/>
      <c r="C449" s="14"/>
      <c r="D449" s="15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4"/>
      <c r="AX449" s="18"/>
      <c r="AY449" s="14"/>
      <c r="AZ449" s="14"/>
      <c r="BA449" s="14"/>
      <c r="BB449" s="14"/>
      <c r="BC449" s="19"/>
      <c r="BD449" s="14"/>
      <c r="BE449" s="14"/>
      <c r="BF449" s="14"/>
      <c r="BG449" s="14"/>
      <c r="BH449" s="14"/>
      <c r="BI449" s="14"/>
    </row>
    <row r="450">
      <c r="A450" s="14"/>
      <c r="B450" s="14"/>
      <c r="C450" s="14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4"/>
      <c r="AX450" s="18"/>
      <c r="AY450" s="14"/>
      <c r="AZ450" s="14"/>
      <c r="BA450" s="14"/>
      <c r="BB450" s="14"/>
      <c r="BC450" s="19"/>
      <c r="BD450" s="14"/>
      <c r="BE450" s="14"/>
      <c r="BF450" s="14"/>
      <c r="BG450" s="14"/>
      <c r="BH450" s="14"/>
      <c r="BI450" s="14"/>
    </row>
    <row r="451">
      <c r="A451" s="14"/>
      <c r="B451" s="14"/>
      <c r="C451" s="14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4"/>
      <c r="AX451" s="18"/>
      <c r="AY451" s="14"/>
      <c r="AZ451" s="14"/>
      <c r="BA451" s="14"/>
      <c r="BB451" s="14"/>
      <c r="BC451" s="19"/>
      <c r="BD451" s="14"/>
      <c r="BE451" s="14"/>
      <c r="BF451" s="14"/>
      <c r="BG451" s="14"/>
      <c r="BH451" s="14"/>
      <c r="BI451" s="14"/>
    </row>
    <row r="452">
      <c r="A452" s="14"/>
      <c r="B452" s="14"/>
      <c r="C452" s="14"/>
      <c r="D452" s="15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4"/>
      <c r="AX452" s="18"/>
      <c r="AY452" s="14"/>
      <c r="AZ452" s="14"/>
      <c r="BA452" s="14"/>
      <c r="BB452" s="14"/>
      <c r="BC452" s="19"/>
      <c r="BD452" s="14"/>
      <c r="BE452" s="14"/>
      <c r="BF452" s="14"/>
      <c r="BG452" s="14"/>
      <c r="BH452" s="14"/>
      <c r="BI452" s="14"/>
    </row>
    <row r="453">
      <c r="A453" s="14"/>
      <c r="B453" s="14"/>
      <c r="C453" s="14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4"/>
      <c r="AX453" s="18"/>
      <c r="AY453" s="14"/>
      <c r="AZ453" s="14"/>
      <c r="BA453" s="14"/>
      <c r="BB453" s="14"/>
      <c r="BC453" s="19"/>
      <c r="BD453" s="14"/>
      <c r="BE453" s="14"/>
      <c r="BF453" s="14"/>
      <c r="BG453" s="14"/>
      <c r="BH453" s="14"/>
      <c r="BI453" s="14"/>
    </row>
    <row r="454">
      <c r="A454" s="14"/>
      <c r="B454" s="14"/>
      <c r="C454" s="14"/>
      <c r="D454" s="15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4"/>
      <c r="AX454" s="18"/>
      <c r="AY454" s="14"/>
      <c r="AZ454" s="14"/>
      <c r="BA454" s="14"/>
      <c r="BB454" s="14"/>
      <c r="BC454" s="19"/>
      <c r="BD454" s="14"/>
      <c r="BE454" s="14"/>
      <c r="BF454" s="14"/>
      <c r="BG454" s="14"/>
      <c r="BH454" s="14"/>
      <c r="BI454" s="14"/>
    </row>
    <row r="455">
      <c r="A455" s="14"/>
      <c r="B455" s="14"/>
      <c r="C455" s="14"/>
      <c r="D455" s="15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4"/>
      <c r="AX455" s="18"/>
      <c r="AY455" s="14"/>
      <c r="AZ455" s="14"/>
      <c r="BA455" s="14"/>
      <c r="BB455" s="14"/>
      <c r="BC455" s="19"/>
      <c r="BD455" s="14"/>
      <c r="BE455" s="14"/>
      <c r="BF455" s="14"/>
      <c r="BG455" s="14"/>
      <c r="BH455" s="14"/>
      <c r="BI455" s="14"/>
    </row>
    <row r="456">
      <c r="A456" s="14"/>
      <c r="B456" s="14"/>
      <c r="C456" s="14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4"/>
      <c r="AX456" s="18"/>
      <c r="AY456" s="14"/>
      <c r="AZ456" s="14"/>
      <c r="BA456" s="14"/>
      <c r="BB456" s="14"/>
      <c r="BC456" s="19"/>
      <c r="BD456" s="14"/>
      <c r="BE456" s="14"/>
      <c r="BF456" s="14"/>
      <c r="BG456" s="14"/>
      <c r="BH456" s="14"/>
      <c r="BI456" s="14"/>
    </row>
    <row r="457">
      <c r="A457" s="14"/>
      <c r="B457" s="14"/>
      <c r="C457" s="14"/>
      <c r="D457" s="15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4"/>
      <c r="AX457" s="18"/>
      <c r="AY457" s="14"/>
      <c r="AZ457" s="14"/>
      <c r="BA457" s="14"/>
      <c r="BB457" s="14"/>
      <c r="BC457" s="19"/>
      <c r="BD457" s="14"/>
      <c r="BE457" s="14"/>
      <c r="BF457" s="14"/>
      <c r="BG457" s="14"/>
      <c r="BH457" s="14"/>
      <c r="BI457" s="14"/>
    </row>
    <row r="458">
      <c r="A458" s="14"/>
      <c r="B458" s="14"/>
      <c r="C458" s="14"/>
      <c r="D458" s="15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4"/>
      <c r="AX458" s="18"/>
      <c r="AY458" s="14"/>
      <c r="AZ458" s="14"/>
      <c r="BA458" s="14"/>
      <c r="BB458" s="14"/>
      <c r="BC458" s="19"/>
      <c r="BD458" s="14"/>
      <c r="BE458" s="14"/>
      <c r="BF458" s="14"/>
      <c r="BG458" s="14"/>
      <c r="BH458" s="14"/>
      <c r="BI458" s="14"/>
    </row>
    <row r="459">
      <c r="A459" s="14"/>
      <c r="B459" s="14"/>
      <c r="C459" s="14"/>
      <c r="D459" s="15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4"/>
      <c r="AX459" s="18"/>
      <c r="AY459" s="14"/>
      <c r="AZ459" s="14"/>
      <c r="BA459" s="14"/>
      <c r="BB459" s="14"/>
      <c r="BC459" s="19"/>
      <c r="BD459" s="14"/>
      <c r="BE459" s="14"/>
      <c r="BF459" s="14"/>
      <c r="BG459" s="14"/>
      <c r="BH459" s="14"/>
      <c r="BI459" s="14"/>
    </row>
    <row r="460">
      <c r="A460" s="14"/>
      <c r="B460" s="14"/>
      <c r="C460" s="14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4"/>
      <c r="AX460" s="18"/>
      <c r="AY460" s="14"/>
      <c r="AZ460" s="14"/>
      <c r="BA460" s="14"/>
      <c r="BB460" s="14"/>
      <c r="BC460" s="19"/>
      <c r="BD460" s="14"/>
      <c r="BE460" s="14"/>
      <c r="BF460" s="14"/>
      <c r="BG460" s="14"/>
      <c r="BH460" s="14"/>
      <c r="BI460" s="14"/>
    </row>
    <row r="461">
      <c r="A461" s="14"/>
      <c r="B461" s="14"/>
      <c r="C461" s="14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4"/>
      <c r="AX461" s="18"/>
      <c r="AY461" s="14"/>
      <c r="AZ461" s="14"/>
      <c r="BA461" s="14"/>
      <c r="BB461" s="14"/>
      <c r="BC461" s="19"/>
      <c r="BD461" s="14"/>
      <c r="BE461" s="14"/>
      <c r="BF461" s="14"/>
      <c r="BG461" s="14"/>
      <c r="BH461" s="14"/>
      <c r="BI461" s="14"/>
    </row>
    <row r="462">
      <c r="A462" s="14"/>
      <c r="B462" s="14"/>
      <c r="C462" s="14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4"/>
      <c r="AX462" s="18"/>
      <c r="AY462" s="14"/>
      <c r="AZ462" s="14"/>
      <c r="BA462" s="14"/>
      <c r="BB462" s="14"/>
      <c r="BC462" s="19"/>
      <c r="BD462" s="14"/>
      <c r="BE462" s="14"/>
      <c r="BF462" s="14"/>
      <c r="BG462" s="14"/>
      <c r="BH462" s="14"/>
      <c r="BI462" s="14"/>
    </row>
    <row r="463">
      <c r="A463" s="14"/>
      <c r="B463" s="14"/>
      <c r="C463" s="14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4"/>
      <c r="AX463" s="18"/>
      <c r="AY463" s="14"/>
      <c r="AZ463" s="14"/>
      <c r="BA463" s="14"/>
      <c r="BB463" s="14"/>
      <c r="BC463" s="19"/>
      <c r="BD463" s="14"/>
      <c r="BE463" s="14"/>
      <c r="BF463" s="14"/>
      <c r="BG463" s="14"/>
      <c r="BH463" s="14"/>
      <c r="BI463" s="14"/>
    </row>
    <row r="464">
      <c r="A464" s="14"/>
      <c r="B464" s="14"/>
      <c r="C464" s="14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4"/>
      <c r="AX464" s="18"/>
      <c r="AY464" s="14"/>
      <c r="AZ464" s="14"/>
      <c r="BA464" s="14"/>
      <c r="BB464" s="14"/>
      <c r="BC464" s="19"/>
      <c r="BD464" s="14"/>
      <c r="BE464" s="14"/>
      <c r="BF464" s="14"/>
      <c r="BG464" s="14"/>
      <c r="BH464" s="14"/>
      <c r="BI464" s="14"/>
    </row>
    <row r="465">
      <c r="A465" s="14"/>
      <c r="B465" s="14"/>
      <c r="C465" s="14"/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4"/>
      <c r="AX465" s="18"/>
      <c r="AY465" s="14"/>
      <c r="AZ465" s="14"/>
      <c r="BA465" s="14"/>
      <c r="BB465" s="14"/>
      <c r="BC465" s="19"/>
      <c r="BD465" s="14"/>
      <c r="BE465" s="14"/>
      <c r="BF465" s="14"/>
      <c r="BG465" s="14"/>
      <c r="BH465" s="14"/>
      <c r="BI465" s="14"/>
    </row>
    <row r="466">
      <c r="A466" s="14"/>
      <c r="B466" s="14"/>
      <c r="C466" s="14"/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4"/>
      <c r="AX466" s="18"/>
      <c r="AY466" s="14"/>
      <c r="AZ466" s="14"/>
      <c r="BA466" s="14"/>
      <c r="BB466" s="14"/>
      <c r="BC466" s="19"/>
      <c r="BD466" s="14"/>
      <c r="BE466" s="14"/>
      <c r="BF466" s="14"/>
      <c r="BG466" s="14"/>
      <c r="BH466" s="14"/>
      <c r="BI466" s="14"/>
    </row>
    <row r="467">
      <c r="A467" s="14"/>
      <c r="B467" s="14"/>
      <c r="C467" s="14"/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4"/>
      <c r="AX467" s="18"/>
      <c r="AY467" s="14"/>
      <c r="AZ467" s="14"/>
      <c r="BA467" s="14"/>
      <c r="BB467" s="14"/>
      <c r="BC467" s="19"/>
      <c r="BD467" s="14"/>
      <c r="BE467" s="14"/>
      <c r="BF467" s="14"/>
      <c r="BG467" s="14"/>
      <c r="BH467" s="14"/>
      <c r="BI467" s="14"/>
    </row>
    <row r="468">
      <c r="A468" s="14"/>
      <c r="B468" s="14"/>
      <c r="C468" s="14"/>
      <c r="D468" s="15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4"/>
      <c r="AX468" s="18"/>
      <c r="AY468" s="14"/>
      <c r="AZ468" s="14"/>
      <c r="BA468" s="14"/>
      <c r="BB468" s="14"/>
      <c r="BC468" s="19"/>
      <c r="BD468" s="14"/>
      <c r="BE468" s="14"/>
      <c r="BF468" s="14"/>
      <c r="BG468" s="14"/>
      <c r="BH468" s="14"/>
      <c r="BI468" s="14"/>
    </row>
    <row r="469">
      <c r="A469" s="14"/>
      <c r="B469" s="14"/>
      <c r="C469" s="14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4"/>
      <c r="AX469" s="18"/>
      <c r="AY469" s="14"/>
      <c r="AZ469" s="14"/>
      <c r="BA469" s="14"/>
      <c r="BB469" s="14"/>
      <c r="BC469" s="19"/>
      <c r="BD469" s="14"/>
      <c r="BE469" s="14"/>
      <c r="BF469" s="14"/>
      <c r="BG469" s="14"/>
      <c r="BH469" s="14"/>
      <c r="BI469" s="14"/>
    </row>
    <row r="470">
      <c r="A470" s="14"/>
      <c r="B470" s="14"/>
      <c r="C470" s="14"/>
      <c r="D470" s="15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4"/>
      <c r="AX470" s="18"/>
      <c r="AY470" s="14"/>
      <c r="AZ470" s="14"/>
      <c r="BA470" s="14"/>
      <c r="BB470" s="14"/>
      <c r="BC470" s="19"/>
      <c r="BD470" s="14"/>
      <c r="BE470" s="14"/>
      <c r="BF470" s="14"/>
      <c r="BG470" s="14"/>
      <c r="BH470" s="14"/>
      <c r="BI470" s="14"/>
    </row>
    <row r="471">
      <c r="A471" s="14"/>
      <c r="B471" s="14"/>
      <c r="C471" s="14"/>
      <c r="D471" s="15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4"/>
      <c r="AX471" s="18"/>
      <c r="AY471" s="14"/>
      <c r="AZ471" s="14"/>
      <c r="BA471" s="14"/>
      <c r="BB471" s="14"/>
      <c r="BC471" s="19"/>
      <c r="BD471" s="14"/>
      <c r="BE471" s="14"/>
      <c r="BF471" s="14"/>
      <c r="BG471" s="14"/>
      <c r="BH471" s="14"/>
      <c r="BI471" s="14"/>
    </row>
    <row r="472">
      <c r="A472" s="14"/>
      <c r="B472" s="14"/>
      <c r="C472" s="14"/>
      <c r="D472" s="15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4"/>
      <c r="AX472" s="18"/>
      <c r="AY472" s="14"/>
      <c r="AZ472" s="14"/>
      <c r="BA472" s="14"/>
      <c r="BB472" s="14"/>
      <c r="BC472" s="19"/>
      <c r="BD472" s="14"/>
      <c r="BE472" s="14"/>
      <c r="BF472" s="14"/>
      <c r="BG472" s="14"/>
      <c r="BH472" s="14"/>
      <c r="BI472" s="14"/>
    </row>
    <row r="473">
      <c r="A473" s="14"/>
      <c r="B473" s="14"/>
      <c r="C473" s="14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4"/>
      <c r="AX473" s="18"/>
      <c r="AY473" s="14"/>
      <c r="AZ473" s="14"/>
      <c r="BA473" s="14"/>
      <c r="BB473" s="14"/>
      <c r="BC473" s="19"/>
      <c r="BD473" s="14"/>
      <c r="BE473" s="14"/>
      <c r="BF473" s="14"/>
      <c r="BG473" s="14"/>
      <c r="BH473" s="14"/>
      <c r="BI473" s="14"/>
    </row>
    <row r="474">
      <c r="A474" s="14"/>
      <c r="B474" s="14"/>
      <c r="C474" s="14"/>
      <c r="D474" s="15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4"/>
      <c r="AX474" s="18"/>
      <c r="AY474" s="14"/>
      <c r="AZ474" s="14"/>
      <c r="BA474" s="14"/>
      <c r="BB474" s="14"/>
      <c r="BC474" s="19"/>
      <c r="BD474" s="14"/>
      <c r="BE474" s="14"/>
      <c r="BF474" s="14"/>
      <c r="BG474" s="14"/>
      <c r="BH474" s="14"/>
      <c r="BI474" s="14"/>
    </row>
    <row r="475">
      <c r="A475" s="14"/>
      <c r="B475" s="14"/>
      <c r="C475" s="14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4"/>
      <c r="AX475" s="18"/>
      <c r="AY475" s="14"/>
      <c r="AZ475" s="14"/>
      <c r="BA475" s="14"/>
      <c r="BB475" s="14"/>
      <c r="BC475" s="19"/>
      <c r="BD475" s="14"/>
      <c r="BE475" s="14"/>
      <c r="BF475" s="14"/>
      <c r="BG475" s="14"/>
      <c r="BH475" s="14"/>
      <c r="BI475" s="14"/>
    </row>
    <row r="476">
      <c r="A476" s="14"/>
      <c r="B476" s="14"/>
      <c r="C476" s="14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4"/>
      <c r="AX476" s="18"/>
      <c r="AY476" s="14"/>
      <c r="AZ476" s="14"/>
      <c r="BA476" s="14"/>
      <c r="BB476" s="14"/>
      <c r="BC476" s="19"/>
      <c r="BD476" s="14"/>
      <c r="BE476" s="14"/>
      <c r="BF476" s="14"/>
      <c r="BG476" s="14"/>
      <c r="BH476" s="14"/>
      <c r="BI476" s="14"/>
    </row>
    <row r="477">
      <c r="A477" s="14"/>
      <c r="B477" s="14"/>
      <c r="C477" s="14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4"/>
      <c r="AX477" s="18"/>
      <c r="AY477" s="14"/>
      <c r="AZ477" s="14"/>
      <c r="BA477" s="14"/>
      <c r="BB477" s="14"/>
      <c r="BC477" s="19"/>
      <c r="BD477" s="14"/>
      <c r="BE477" s="14"/>
      <c r="BF477" s="14"/>
      <c r="BG477" s="14"/>
      <c r="BH477" s="14"/>
      <c r="BI477" s="14"/>
    </row>
    <row r="478">
      <c r="A478" s="14"/>
      <c r="B478" s="14"/>
      <c r="C478" s="14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4"/>
      <c r="AX478" s="18"/>
      <c r="AY478" s="14"/>
      <c r="AZ478" s="14"/>
      <c r="BA478" s="14"/>
      <c r="BB478" s="14"/>
      <c r="BC478" s="19"/>
      <c r="BD478" s="14"/>
      <c r="BE478" s="14"/>
      <c r="BF478" s="14"/>
      <c r="BG478" s="14"/>
      <c r="BH478" s="14"/>
      <c r="BI478" s="14"/>
    </row>
    <row r="479">
      <c r="A479" s="14"/>
      <c r="B479" s="14"/>
      <c r="C479" s="14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4"/>
      <c r="AX479" s="18"/>
      <c r="AY479" s="14"/>
      <c r="AZ479" s="14"/>
      <c r="BA479" s="14"/>
      <c r="BB479" s="14"/>
      <c r="BC479" s="19"/>
      <c r="BD479" s="14"/>
      <c r="BE479" s="14"/>
      <c r="BF479" s="14"/>
      <c r="BG479" s="14"/>
      <c r="BH479" s="14"/>
      <c r="BI479" s="14"/>
    </row>
    <row r="480">
      <c r="A480" s="14"/>
      <c r="B480" s="14"/>
      <c r="C480" s="14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4"/>
      <c r="AX480" s="18"/>
      <c r="AY480" s="14"/>
      <c r="AZ480" s="14"/>
      <c r="BA480" s="14"/>
      <c r="BB480" s="14"/>
      <c r="BC480" s="19"/>
      <c r="BD480" s="14"/>
      <c r="BE480" s="14"/>
      <c r="BF480" s="14"/>
      <c r="BG480" s="14"/>
      <c r="BH480" s="14"/>
      <c r="BI480" s="14"/>
    </row>
    <row r="481">
      <c r="A481" s="14"/>
      <c r="B481" s="14"/>
      <c r="C481" s="14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4"/>
      <c r="AX481" s="18"/>
      <c r="AY481" s="14"/>
      <c r="AZ481" s="14"/>
      <c r="BA481" s="14"/>
      <c r="BB481" s="14"/>
      <c r="BC481" s="19"/>
      <c r="BD481" s="14"/>
      <c r="BE481" s="14"/>
      <c r="BF481" s="14"/>
      <c r="BG481" s="14"/>
      <c r="BH481" s="14"/>
      <c r="BI481" s="14"/>
    </row>
    <row r="482">
      <c r="A482" s="14"/>
      <c r="B482" s="14"/>
      <c r="C482" s="14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4"/>
      <c r="AX482" s="18"/>
      <c r="AY482" s="14"/>
      <c r="AZ482" s="14"/>
      <c r="BA482" s="14"/>
      <c r="BB482" s="14"/>
      <c r="BC482" s="19"/>
      <c r="BD482" s="14"/>
      <c r="BE482" s="14"/>
      <c r="BF482" s="14"/>
      <c r="BG482" s="14"/>
      <c r="BH482" s="14"/>
      <c r="BI482" s="14"/>
    </row>
    <row r="483">
      <c r="A483" s="14"/>
      <c r="B483" s="14"/>
      <c r="C483" s="14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4"/>
      <c r="AX483" s="18"/>
      <c r="AY483" s="14"/>
      <c r="AZ483" s="14"/>
      <c r="BA483" s="14"/>
      <c r="BB483" s="14"/>
      <c r="BC483" s="19"/>
      <c r="BD483" s="14"/>
      <c r="BE483" s="14"/>
      <c r="BF483" s="14"/>
      <c r="BG483" s="14"/>
      <c r="BH483" s="14"/>
      <c r="BI483" s="14"/>
    </row>
    <row r="484">
      <c r="A484" s="14"/>
      <c r="B484" s="14"/>
      <c r="C484" s="14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4"/>
      <c r="AX484" s="18"/>
      <c r="AY484" s="14"/>
      <c r="AZ484" s="14"/>
      <c r="BA484" s="14"/>
      <c r="BB484" s="14"/>
      <c r="BC484" s="19"/>
      <c r="BD484" s="14"/>
      <c r="BE484" s="14"/>
      <c r="BF484" s="14"/>
      <c r="BG484" s="14"/>
      <c r="BH484" s="14"/>
      <c r="BI484" s="14"/>
    </row>
    <row r="485">
      <c r="A485" s="14"/>
      <c r="B485" s="14"/>
      <c r="C485" s="14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4"/>
      <c r="AX485" s="18"/>
      <c r="AY485" s="14"/>
      <c r="AZ485" s="14"/>
      <c r="BA485" s="14"/>
      <c r="BB485" s="14"/>
      <c r="BC485" s="19"/>
      <c r="BD485" s="14"/>
      <c r="BE485" s="14"/>
      <c r="BF485" s="14"/>
      <c r="BG485" s="14"/>
      <c r="BH485" s="14"/>
      <c r="BI485" s="14"/>
    </row>
    <row r="486">
      <c r="A486" s="14"/>
      <c r="B486" s="14"/>
      <c r="C486" s="14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4"/>
      <c r="AX486" s="18"/>
      <c r="AY486" s="14"/>
      <c r="AZ486" s="14"/>
      <c r="BA486" s="14"/>
      <c r="BB486" s="14"/>
      <c r="BC486" s="19"/>
      <c r="BD486" s="14"/>
      <c r="BE486" s="14"/>
      <c r="BF486" s="14"/>
      <c r="BG486" s="14"/>
      <c r="BH486" s="14"/>
      <c r="BI486" s="14"/>
    </row>
    <row r="487">
      <c r="A487" s="14"/>
      <c r="B487" s="14"/>
      <c r="C487" s="14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4"/>
      <c r="AX487" s="18"/>
      <c r="AY487" s="14"/>
      <c r="AZ487" s="14"/>
      <c r="BA487" s="14"/>
      <c r="BB487" s="14"/>
      <c r="BC487" s="19"/>
      <c r="BD487" s="14"/>
      <c r="BE487" s="14"/>
      <c r="BF487" s="14"/>
      <c r="BG487" s="14"/>
      <c r="BH487" s="14"/>
      <c r="BI487" s="14"/>
    </row>
    <row r="488">
      <c r="A488" s="14"/>
      <c r="B488" s="14"/>
      <c r="C488" s="14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4"/>
      <c r="AX488" s="18"/>
      <c r="AY488" s="14"/>
      <c r="AZ488" s="14"/>
      <c r="BA488" s="14"/>
      <c r="BB488" s="14"/>
      <c r="BC488" s="19"/>
      <c r="BD488" s="14"/>
      <c r="BE488" s="14"/>
      <c r="BF488" s="14"/>
      <c r="BG488" s="14"/>
      <c r="BH488" s="14"/>
      <c r="BI488" s="14"/>
    </row>
    <row r="489">
      <c r="A489" s="14"/>
      <c r="B489" s="14"/>
      <c r="C489" s="14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4"/>
      <c r="AX489" s="18"/>
      <c r="AY489" s="14"/>
      <c r="AZ489" s="14"/>
      <c r="BA489" s="14"/>
      <c r="BB489" s="14"/>
      <c r="BC489" s="19"/>
      <c r="BD489" s="14"/>
      <c r="BE489" s="14"/>
      <c r="BF489" s="14"/>
      <c r="BG489" s="14"/>
      <c r="BH489" s="14"/>
      <c r="BI489" s="14"/>
    </row>
    <row r="490">
      <c r="A490" s="14"/>
      <c r="B490" s="14"/>
      <c r="C490" s="14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4"/>
      <c r="AX490" s="18"/>
      <c r="AY490" s="14"/>
      <c r="AZ490" s="14"/>
      <c r="BA490" s="14"/>
      <c r="BB490" s="14"/>
      <c r="BC490" s="19"/>
      <c r="BD490" s="14"/>
      <c r="BE490" s="14"/>
      <c r="BF490" s="14"/>
      <c r="BG490" s="14"/>
      <c r="BH490" s="14"/>
      <c r="BI490" s="14"/>
    </row>
    <row r="491">
      <c r="A491" s="14"/>
      <c r="B491" s="14"/>
      <c r="C491" s="14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4"/>
      <c r="AX491" s="18"/>
      <c r="AY491" s="14"/>
      <c r="AZ491" s="14"/>
      <c r="BA491" s="14"/>
      <c r="BB491" s="14"/>
      <c r="BC491" s="19"/>
      <c r="BD491" s="14"/>
      <c r="BE491" s="14"/>
      <c r="BF491" s="14"/>
      <c r="BG491" s="14"/>
      <c r="BH491" s="14"/>
      <c r="BI491" s="14"/>
    </row>
    <row r="492">
      <c r="A492" s="14"/>
      <c r="B492" s="14"/>
      <c r="C492" s="14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4"/>
      <c r="AX492" s="18"/>
      <c r="AY492" s="14"/>
      <c r="AZ492" s="14"/>
      <c r="BA492" s="14"/>
      <c r="BB492" s="14"/>
      <c r="BC492" s="19"/>
      <c r="BD492" s="14"/>
      <c r="BE492" s="14"/>
      <c r="BF492" s="14"/>
      <c r="BG492" s="14"/>
      <c r="BH492" s="14"/>
      <c r="BI492" s="14"/>
    </row>
    <row r="493">
      <c r="A493" s="14"/>
      <c r="B493" s="14"/>
      <c r="C493" s="14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4"/>
      <c r="AX493" s="18"/>
      <c r="AY493" s="14"/>
      <c r="AZ493" s="14"/>
      <c r="BA493" s="14"/>
      <c r="BB493" s="14"/>
      <c r="BC493" s="19"/>
      <c r="BD493" s="14"/>
      <c r="BE493" s="14"/>
      <c r="BF493" s="14"/>
      <c r="BG493" s="14"/>
      <c r="BH493" s="14"/>
      <c r="BI493" s="14"/>
    </row>
    <row r="494">
      <c r="A494" s="14"/>
      <c r="B494" s="14"/>
      <c r="C494" s="14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4"/>
      <c r="AX494" s="18"/>
      <c r="AY494" s="14"/>
      <c r="AZ494" s="14"/>
      <c r="BA494" s="14"/>
      <c r="BB494" s="14"/>
      <c r="BC494" s="19"/>
      <c r="BD494" s="14"/>
      <c r="BE494" s="14"/>
      <c r="BF494" s="14"/>
      <c r="BG494" s="14"/>
      <c r="BH494" s="14"/>
      <c r="BI494" s="14"/>
    </row>
    <row r="495">
      <c r="A495" s="14"/>
      <c r="B495" s="14"/>
      <c r="C495" s="14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4"/>
      <c r="AX495" s="18"/>
      <c r="AY495" s="14"/>
      <c r="AZ495" s="14"/>
      <c r="BA495" s="14"/>
      <c r="BB495" s="14"/>
      <c r="BC495" s="19"/>
      <c r="BD495" s="14"/>
      <c r="BE495" s="14"/>
      <c r="BF495" s="14"/>
      <c r="BG495" s="14"/>
      <c r="BH495" s="14"/>
      <c r="BI495" s="14"/>
    </row>
    <row r="496">
      <c r="A496" s="14"/>
      <c r="B496" s="14"/>
      <c r="C496" s="14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4"/>
      <c r="AX496" s="18"/>
      <c r="AY496" s="14"/>
      <c r="AZ496" s="14"/>
      <c r="BA496" s="14"/>
      <c r="BB496" s="14"/>
      <c r="BC496" s="19"/>
      <c r="BD496" s="14"/>
      <c r="BE496" s="14"/>
      <c r="BF496" s="14"/>
      <c r="BG496" s="14"/>
      <c r="BH496" s="14"/>
      <c r="BI496" s="14"/>
    </row>
    <row r="497">
      <c r="A497" s="14"/>
      <c r="B497" s="14"/>
      <c r="C497" s="14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4"/>
      <c r="AX497" s="18"/>
      <c r="AY497" s="14"/>
      <c r="AZ497" s="14"/>
      <c r="BA497" s="14"/>
      <c r="BB497" s="14"/>
      <c r="BC497" s="19"/>
      <c r="BD497" s="14"/>
      <c r="BE497" s="14"/>
      <c r="BF497" s="14"/>
      <c r="BG497" s="14"/>
      <c r="BH497" s="14"/>
      <c r="BI497" s="14"/>
    </row>
    <row r="498">
      <c r="A498" s="14"/>
      <c r="B498" s="14"/>
      <c r="C498" s="14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4"/>
      <c r="AX498" s="18"/>
      <c r="AY498" s="14"/>
      <c r="AZ498" s="14"/>
      <c r="BA498" s="14"/>
      <c r="BB498" s="14"/>
      <c r="BC498" s="19"/>
      <c r="BD498" s="14"/>
      <c r="BE498" s="14"/>
      <c r="BF498" s="14"/>
      <c r="BG498" s="14"/>
      <c r="BH498" s="14"/>
      <c r="BI498" s="14"/>
    </row>
    <row r="499">
      <c r="A499" s="14"/>
      <c r="B499" s="14"/>
      <c r="C499" s="14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4"/>
      <c r="AX499" s="18"/>
      <c r="AY499" s="14"/>
      <c r="AZ499" s="14"/>
      <c r="BA499" s="14"/>
      <c r="BB499" s="14"/>
      <c r="BC499" s="19"/>
      <c r="BD499" s="14"/>
      <c r="BE499" s="14"/>
      <c r="BF499" s="14"/>
      <c r="BG499" s="14"/>
      <c r="BH499" s="14"/>
      <c r="BI499" s="14"/>
    </row>
    <row r="500">
      <c r="A500" s="14"/>
      <c r="B500" s="14"/>
      <c r="C500" s="14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4"/>
      <c r="AX500" s="18"/>
      <c r="AY500" s="14"/>
      <c r="AZ500" s="14"/>
      <c r="BA500" s="14"/>
      <c r="BB500" s="14"/>
      <c r="BC500" s="19"/>
      <c r="BD500" s="14"/>
      <c r="BE500" s="14"/>
      <c r="BF500" s="14"/>
      <c r="BG500" s="14"/>
      <c r="BH500" s="14"/>
      <c r="BI500" s="14"/>
    </row>
    <row r="501">
      <c r="A501" s="14"/>
      <c r="B501" s="14"/>
      <c r="C501" s="14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4"/>
      <c r="AX501" s="18"/>
      <c r="AY501" s="14"/>
      <c r="AZ501" s="14"/>
      <c r="BA501" s="14"/>
      <c r="BB501" s="14"/>
      <c r="BC501" s="19"/>
      <c r="BD501" s="14"/>
      <c r="BE501" s="14"/>
      <c r="BF501" s="14"/>
      <c r="BG501" s="14"/>
      <c r="BH501" s="14"/>
      <c r="BI501" s="14"/>
    </row>
    <row r="502">
      <c r="A502" s="14"/>
      <c r="B502" s="14"/>
      <c r="C502" s="14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4"/>
      <c r="AX502" s="18"/>
      <c r="AY502" s="14"/>
      <c r="AZ502" s="14"/>
      <c r="BA502" s="14"/>
      <c r="BB502" s="14"/>
      <c r="BC502" s="19"/>
      <c r="BD502" s="14"/>
      <c r="BE502" s="14"/>
      <c r="BF502" s="14"/>
      <c r="BG502" s="14"/>
      <c r="BH502" s="14"/>
      <c r="BI502" s="14"/>
    </row>
    <row r="503">
      <c r="A503" s="14"/>
      <c r="B503" s="14"/>
      <c r="C503" s="14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4"/>
      <c r="AX503" s="18"/>
      <c r="AY503" s="14"/>
      <c r="AZ503" s="14"/>
      <c r="BA503" s="14"/>
      <c r="BB503" s="14"/>
      <c r="BC503" s="19"/>
      <c r="BD503" s="14"/>
      <c r="BE503" s="14"/>
      <c r="BF503" s="14"/>
      <c r="BG503" s="14"/>
      <c r="BH503" s="14"/>
      <c r="BI503" s="14"/>
    </row>
    <row r="504">
      <c r="A504" s="14"/>
      <c r="B504" s="14"/>
      <c r="C504" s="14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4"/>
      <c r="AX504" s="18"/>
      <c r="AY504" s="14"/>
      <c r="AZ504" s="14"/>
      <c r="BA504" s="14"/>
      <c r="BB504" s="14"/>
      <c r="BC504" s="19"/>
      <c r="BD504" s="14"/>
      <c r="BE504" s="14"/>
      <c r="BF504" s="14"/>
      <c r="BG504" s="14"/>
      <c r="BH504" s="14"/>
      <c r="BI504" s="14"/>
    </row>
    <row r="505">
      <c r="A505" s="14"/>
      <c r="B505" s="14"/>
      <c r="C505" s="14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4"/>
      <c r="AX505" s="18"/>
      <c r="AY505" s="14"/>
      <c r="AZ505" s="14"/>
      <c r="BA505" s="14"/>
      <c r="BB505" s="14"/>
      <c r="BC505" s="19"/>
      <c r="BD505" s="14"/>
      <c r="BE505" s="14"/>
      <c r="BF505" s="14"/>
      <c r="BG505" s="14"/>
      <c r="BH505" s="14"/>
      <c r="BI505" s="14"/>
    </row>
    <row r="506">
      <c r="A506" s="14"/>
      <c r="B506" s="14"/>
      <c r="C506" s="14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4"/>
      <c r="AX506" s="18"/>
      <c r="AY506" s="14"/>
      <c r="AZ506" s="14"/>
      <c r="BA506" s="14"/>
      <c r="BB506" s="14"/>
      <c r="BC506" s="19"/>
      <c r="BD506" s="14"/>
      <c r="BE506" s="14"/>
      <c r="BF506" s="14"/>
      <c r="BG506" s="14"/>
      <c r="BH506" s="14"/>
      <c r="BI506" s="14"/>
    </row>
    <row r="507">
      <c r="A507" s="14"/>
      <c r="B507" s="14"/>
      <c r="C507" s="14"/>
      <c r="D507" s="15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4"/>
      <c r="AX507" s="18"/>
      <c r="AY507" s="14"/>
      <c r="AZ507" s="14"/>
      <c r="BA507" s="14"/>
      <c r="BB507" s="14"/>
      <c r="BC507" s="19"/>
      <c r="BD507" s="14"/>
      <c r="BE507" s="14"/>
      <c r="BF507" s="14"/>
      <c r="BG507" s="14"/>
      <c r="BH507" s="14"/>
      <c r="BI507" s="14"/>
    </row>
    <row r="508">
      <c r="A508" s="14"/>
      <c r="B508" s="14"/>
      <c r="C508" s="14"/>
      <c r="D508" s="15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4"/>
      <c r="AX508" s="18"/>
      <c r="AY508" s="14"/>
      <c r="AZ508" s="14"/>
      <c r="BA508" s="14"/>
      <c r="BB508" s="14"/>
      <c r="BC508" s="19"/>
      <c r="BD508" s="14"/>
      <c r="BE508" s="14"/>
      <c r="BF508" s="14"/>
      <c r="BG508" s="14"/>
      <c r="BH508" s="14"/>
      <c r="BI508" s="14"/>
    </row>
    <row r="509">
      <c r="A509" s="14"/>
      <c r="B509" s="14"/>
      <c r="C509" s="14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4"/>
      <c r="AX509" s="18"/>
      <c r="AY509" s="14"/>
      <c r="AZ509" s="14"/>
      <c r="BA509" s="14"/>
      <c r="BB509" s="14"/>
      <c r="BC509" s="19"/>
      <c r="BD509" s="14"/>
      <c r="BE509" s="14"/>
      <c r="BF509" s="14"/>
      <c r="BG509" s="14"/>
      <c r="BH509" s="14"/>
      <c r="BI509" s="14"/>
    </row>
    <row r="510">
      <c r="A510" s="14"/>
      <c r="B510" s="14"/>
      <c r="C510" s="14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4"/>
      <c r="AX510" s="18"/>
      <c r="AY510" s="14"/>
      <c r="AZ510" s="14"/>
      <c r="BA510" s="14"/>
      <c r="BB510" s="14"/>
      <c r="BC510" s="19"/>
      <c r="BD510" s="14"/>
      <c r="BE510" s="14"/>
      <c r="BF510" s="14"/>
      <c r="BG510" s="14"/>
      <c r="BH510" s="14"/>
      <c r="BI510" s="14"/>
    </row>
    <row r="511">
      <c r="A511" s="14"/>
      <c r="B511" s="14"/>
      <c r="C511" s="14"/>
      <c r="D511" s="15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4"/>
      <c r="AX511" s="18"/>
      <c r="AY511" s="14"/>
      <c r="AZ511" s="14"/>
      <c r="BA511" s="14"/>
      <c r="BB511" s="14"/>
      <c r="BC511" s="19"/>
      <c r="BD511" s="14"/>
      <c r="BE511" s="14"/>
      <c r="BF511" s="14"/>
      <c r="BG511" s="14"/>
      <c r="BH511" s="14"/>
      <c r="BI511" s="14"/>
    </row>
    <row r="512">
      <c r="A512" s="14"/>
      <c r="B512" s="14"/>
      <c r="C512" s="14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4"/>
      <c r="AX512" s="18"/>
      <c r="AY512" s="14"/>
      <c r="AZ512" s="14"/>
      <c r="BA512" s="14"/>
      <c r="BB512" s="14"/>
      <c r="BC512" s="19"/>
      <c r="BD512" s="14"/>
      <c r="BE512" s="14"/>
      <c r="BF512" s="14"/>
      <c r="BG512" s="14"/>
      <c r="BH512" s="14"/>
      <c r="BI512" s="14"/>
    </row>
    <row r="513">
      <c r="A513" s="14"/>
      <c r="B513" s="14"/>
      <c r="C513" s="14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4"/>
      <c r="AX513" s="18"/>
      <c r="AY513" s="14"/>
      <c r="AZ513" s="14"/>
      <c r="BA513" s="14"/>
      <c r="BB513" s="14"/>
      <c r="BC513" s="19"/>
      <c r="BD513" s="14"/>
      <c r="BE513" s="14"/>
      <c r="BF513" s="14"/>
      <c r="BG513" s="14"/>
      <c r="BH513" s="14"/>
      <c r="BI513" s="14"/>
    </row>
    <row r="514">
      <c r="A514" s="14"/>
      <c r="B514" s="14"/>
      <c r="C514" s="14"/>
      <c r="D514" s="15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4"/>
      <c r="AX514" s="18"/>
      <c r="AY514" s="14"/>
      <c r="AZ514" s="14"/>
      <c r="BA514" s="14"/>
      <c r="BB514" s="14"/>
      <c r="BC514" s="19"/>
      <c r="BD514" s="14"/>
      <c r="BE514" s="14"/>
      <c r="BF514" s="14"/>
      <c r="BG514" s="14"/>
      <c r="BH514" s="14"/>
      <c r="BI514" s="14"/>
    </row>
    <row r="515">
      <c r="A515" s="14"/>
      <c r="B515" s="14"/>
      <c r="C515" s="14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4"/>
      <c r="AX515" s="18"/>
      <c r="AY515" s="14"/>
      <c r="AZ515" s="14"/>
      <c r="BA515" s="14"/>
      <c r="BB515" s="14"/>
      <c r="BC515" s="19"/>
      <c r="BD515" s="14"/>
      <c r="BE515" s="14"/>
      <c r="BF515" s="14"/>
      <c r="BG515" s="14"/>
      <c r="BH515" s="14"/>
      <c r="BI515" s="14"/>
    </row>
    <row r="516">
      <c r="A516" s="14"/>
      <c r="B516" s="14"/>
      <c r="C516" s="14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4"/>
      <c r="AX516" s="18"/>
      <c r="AY516" s="14"/>
      <c r="AZ516" s="14"/>
      <c r="BA516" s="14"/>
      <c r="BB516" s="14"/>
      <c r="BC516" s="19"/>
      <c r="BD516" s="14"/>
      <c r="BE516" s="14"/>
      <c r="BF516" s="14"/>
      <c r="BG516" s="14"/>
      <c r="BH516" s="14"/>
      <c r="BI516" s="14"/>
    </row>
    <row r="517">
      <c r="A517" s="14"/>
      <c r="B517" s="14"/>
      <c r="C517" s="14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4"/>
      <c r="AX517" s="18"/>
      <c r="AY517" s="14"/>
      <c r="AZ517" s="14"/>
      <c r="BA517" s="14"/>
      <c r="BB517" s="14"/>
      <c r="BC517" s="19"/>
      <c r="BD517" s="14"/>
      <c r="BE517" s="14"/>
      <c r="BF517" s="14"/>
      <c r="BG517" s="14"/>
      <c r="BH517" s="14"/>
      <c r="BI517" s="14"/>
    </row>
    <row r="518">
      <c r="A518" s="14"/>
      <c r="B518" s="14"/>
      <c r="C518" s="14"/>
      <c r="D518" s="15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4"/>
      <c r="AX518" s="18"/>
      <c r="AY518" s="14"/>
      <c r="AZ518" s="14"/>
      <c r="BA518" s="14"/>
      <c r="BB518" s="14"/>
      <c r="BC518" s="19"/>
      <c r="BD518" s="14"/>
      <c r="BE518" s="14"/>
      <c r="BF518" s="14"/>
      <c r="BG518" s="14"/>
      <c r="BH518" s="14"/>
      <c r="BI518" s="14"/>
    </row>
    <row r="519">
      <c r="A519" s="14"/>
      <c r="B519" s="14"/>
      <c r="C519" s="14"/>
      <c r="D519" s="15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4"/>
      <c r="AX519" s="18"/>
      <c r="AY519" s="14"/>
      <c r="AZ519" s="14"/>
      <c r="BA519" s="14"/>
      <c r="BB519" s="14"/>
      <c r="BC519" s="19"/>
      <c r="BD519" s="14"/>
      <c r="BE519" s="14"/>
      <c r="BF519" s="14"/>
      <c r="BG519" s="14"/>
      <c r="BH519" s="14"/>
      <c r="BI519" s="14"/>
    </row>
    <row r="520">
      <c r="A520" s="14"/>
      <c r="B520" s="14"/>
      <c r="C520" s="14"/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4"/>
      <c r="AX520" s="18"/>
      <c r="AY520" s="14"/>
      <c r="AZ520" s="14"/>
      <c r="BA520" s="14"/>
      <c r="BB520" s="14"/>
      <c r="BC520" s="19"/>
      <c r="BD520" s="14"/>
      <c r="BE520" s="14"/>
      <c r="BF520" s="14"/>
      <c r="BG520" s="14"/>
      <c r="BH520" s="14"/>
      <c r="BI520" s="14"/>
    </row>
    <row r="521">
      <c r="A521" s="14"/>
      <c r="B521" s="14"/>
      <c r="C521" s="14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4"/>
      <c r="AX521" s="18"/>
      <c r="AY521" s="14"/>
      <c r="AZ521" s="14"/>
      <c r="BA521" s="14"/>
      <c r="BB521" s="14"/>
      <c r="BC521" s="19"/>
      <c r="BD521" s="14"/>
      <c r="BE521" s="14"/>
      <c r="BF521" s="14"/>
      <c r="BG521" s="14"/>
      <c r="BH521" s="14"/>
      <c r="BI521" s="14"/>
    </row>
    <row r="522">
      <c r="A522" s="14"/>
      <c r="B522" s="14"/>
      <c r="C522" s="14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4"/>
      <c r="AX522" s="18"/>
      <c r="AY522" s="14"/>
      <c r="AZ522" s="14"/>
      <c r="BA522" s="14"/>
      <c r="BB522" s="14"/>
      <c r="BC522" s="19"/>
      <c r="BD522" s="14"/>
      <c r="BE522" s="14"/>
      <c r="BF522" s="14"/>
      <c r="BG522" s="14"/>
      <c r="BH522" s="14"/>
      <c r="BI522" s="14"/>
    </row>
    <row r="523">
      <c r="A523" s="14"/>
      <c r="B523" s="14"/>
      <c r="C523" s="14"/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4"/>
      <c r="AX523" s="18"/>
      <c r="AY523" s="14"/>
      <c r="AZ523" s="14"/>
      <c r="BA523" s="14"/>
      <c r="BB523" s="14"/>
      <c r="BC523" s="19"/>
      <c r="BD523" s="14"/>
      <c r="BE523" s="14"/>
      <c r="BF523" s="14"/>
      <c r="BG523" s="14"/>
      <c r="BH523" s="14"/>
      <c r="BI523" s="14"/>
    </row>
    <row r="524">
      <c r="A524" s="14"/>
      <c r="B524" s="14"/>
      <c r="C524" s="14"/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4"/>
      <c r="AX524" s="18"/>
      <c r="AY524" s="14"/>
      <c r="AZ524" s="14"/>
      <c r="BA524" s="14"/>
      <c r="BB524" s="14"/>
      <c r="BC524" s="19"/>
      <c r="BD524" s="14"/>
      <c r="BE524" s="14"/>
      <c r="BF524" s="14"/>
      <c r="BG524" s="14"/>
      <c r="BH524" s="14"/>
      <c r="BI524" s="14"/>
    </row>
    <row r="525">
      <c r="A525" s="14"/>
      <c r="B525" s="14"/>
      <c r="C525" s="14"/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4"/>
      <c r="AX525" s="18"/>
      <c r="AY525" s="14"/>
      <c r="AZ525" s="14"/>
      <c r="BA525" s="14"/>
      <c r="BB525" s="14"/>
      <c r="BC525" s="19"/>
      <c r="BD525" s="14"/>
      <c r="BE525" s="14"/>
      <c r="BF525" s="14"/>
      <c r="BG525" s="14"/>
      <c r="BH525" s="14"/>
      <c r="BI525" s="14"/>
    </row>
    <row r="526">
      <c r="A526" s="14"/>
      <c r="B526" s="14"/>
      <c r="C526" s="14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4"/>
      <c r="AX526" s="18"/>
      <c r="AY526" s="14"/>
      <c r="AZ526" s="14"/>
      <c r="BA526" s="14"/>
      <c r="BB526" s="14"/>
      <c r="BC526" s="19"/>
      <c r="BD526" s="14"/>
      <c r="BE526" s="14"/>
      <c r="BF526" s="14"/>
      <c r="BG526" s="14"/>
      <c r="BH526" s="14"/>
      <c r="BI526" s="14"/>
    </row>
    <row r="527">
      <c r="A527" s="14"/>
      <c r="B527" s="14"/>
      <c r="C527" s="14"/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4"/>
      <c r="AX527" s="18"/>
      <c r="AY527" s="14"/>
      <c r="AZ527" s="14"/>
      <c r="BA527" s="14"/>
      <c r="BB527" s="14"/>
      <c r="BC527" s="19"/>
      <c r="BD527" s="14"/>
      <c r="BE527" s="14"/>
      <c r="BF527" s="14"/>
      <c r="BG527" s="14"/>
      <c r="BH527" s="14"/>
      <c r="BI527" s="14"/>
    </row>
    <row r="528">
      <c r="A528" s="14"/>
      <c r="B528" s="14"/>
      <c r="C528" s="14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4"/>
      <c r="AX528" s="18"/>
      <c r="AY528" s="14"/>
      <c r="AZ528" s="14"/>
      <c r="BA528" s="14"/>
      <c r="BB528" s="14"/>
      <c r="BC528" s="19"/>
      <c r="BD528" s="14"/>
      <c r="BE528" s="14"/>
      <c r="BF528" s="14"/>
      <c r="BG528" s="14"/>
      <c r="BH528" s="14"/>
      <c r="BI528" s="14"/>
    </row>
    <row r="529">
      <c r="A529" s="14"/>
      <c r="B529" s="14"/>
      <c r="C529" s="14"/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4"/>
      <c r="AX529" s="18"/>
      <c r="AY529" s="14"/>
      <c r="AZ529" s="14"/>
      <c r="BA529" s="14"/>
      <c r="BB529" s="14"/>
      <c r="BC529" s="19"/>
      <c r="BD529" s="14"/>
      <c r="BE529" s="14"/>
      <c r="BF529" s="14"/>
      <c r="BG529" s="14"/>
      <c r="BH529" s="14"/>
      <c r="BI529" s="14"/>
    </row>
    <row r="530">
      <c r="A530" s="14"/>
      <c r="B530" s="14"/>
      <c r="C530" s="14"/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4"/>
      <c r="AX530" s="18"/>
      <c r="AY530" s="14"/>
      <c r="AZ530" s="14"/>
      <c r="BA530" s="14"/>
      <c r="BB530" s="14"/>
      <c r="BC530" s="19"/>
      <c r="BD530" s="14"/>
      <c r="BE530" s="14"/>
      <c r="BF530" s="14"/>
      <c r="BG530" s="14"/>
      <c r="BH530" s="14"/>
      <c r="BI530" s="14"/>
    </row>
    <row r="531">
      <c r="A531" s="14"/>
      <c r="B531" s="14"/>
      <c r="C531" s="14"/>
      <c r="D531" s="15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4"/>
      <c r="AX531" s="18"/>
      <c r="AY531" s="14"/>
      <c r="AZ531" s="14"/>
      <c r="BA531" s="14"/>
      <c r="BB531" s="14"/>
      <c r="BC531" s="19"/>
      <c r="BD531" s="14"/>
      <c r="BE531" s="14"/>
      <c r="BF531" s="14"/>
      <c r="BG531" s="14"/>
      <c r="BH531" s="14"/>
      <c r="BI531" s="14"/>
    </row>
    <row r="532">
      <c r="A532" s="14"/>
      <c r="B532" s="14"/>
      <c r="C532" s="14"/>
      <c r="D532" s="15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4"/>
      <c r="AX532" s="18"/>
      <c r="AY532" s="14"/>
      <c r="AZ532" s="14"/>
      <c r="BA532" s="14"/>
      <c r="BB532" s="14"/>
      <c r="BC532" s="19"/>
      <c r="BD532" s="14"/>
      <c r="BE532" s="14"/>
      <c r="BF532" s="14"/>
      <c r="BG532" s="14"/>
      <c r="BH532" s="14"/>
      <c r="BI532" s="14"/>
    </row>
    <row r="533">
      <c r="A533" s="14"/>
      <c r="B533" s="14"/>
      <c r="C533" s="14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4"/>
      <c r="AX533" s="18"/>
      <c r="AY533" s="14"/>
      <c r="AZ533" s="14"/>
      <c r="BA533" s="14"/>
      <c r="BB533" s="14"/>
      <c r="BC533" s="19"/>
      <c r="BD533" s="14"/>
      <c r="BE533" s="14"/>
      <c r="BF533" s="14"/>
      <c r="BG533" s="14"/>
      <c r="BH533" s="14"/>
      <c r="BI533" s="14"/>
    </row>
    <row r="534">
      <c r="A534" s="14"/>
      <c r="B534" s="14"/>
      <c r="C534" s="14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4"/>
      <c r="AX534" s="18"/>
      <c r="AY534" s="14"/>
      <c r="AZ534" s="14"/>
      <c r="BA534" s="14"/>
      <c r="BB534" s="14"/>
      <c r="BC534" s="19"/>
      <c r="BD534" s="14"/>
      <c r="BE534" s="14"/>
      <c r="BF534" s="14"/>
      <c r="BG534" s="14"/>
      <c r="BH534" s="14"/>
      <c r="BI534" s="14"/>
    </row>
    <row r="535">
      <c r="A535" s="14"/>
      <c r="B535" s="14"/>
      <c r="C535" s="14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4"/>
      <c r="AX535" s="18"/>
      <c r="AY535" s="14"/>
      <c r="AZ535" s="14"/>
      <c r="BA535" s="14"/>
      <c r="BB535" s="14"/>
      <c r="BC535" s="19"/>
      <c r="BD535" s="14"/>
      <c r="BE535" s="14"/>
      <c r="BF535" s="14"/>
      <c r="BG535" s="14"/>
      <c r="BH535" s="14"/>
      <c r="BI535" s="14"/>
    </row>
    <row r="536">
      <c r="A536" s="14"/>
      <c r="B536" s="14"/>
      <c r="C536" s="14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4"/>
      <c r="AX536" s="18"/>
      <c r="AY536" s="14"/>
      <c r="AZ536" s="14"/>
      <c r="BA536" s="14"/>
      <c r="BB536" s="14"/>
      <c r="BC536" s="19"/>
      <c r="BD536" s="14"/>
      <c r="BE536" s="14"/>
      <c r="BF536" s="14"/>
      <c r="BG536" s="14"/>
      <c r="BH536" s="14"/>
      <c r="BI536" s="14"/>
    </row>
    <row r="537">
      <c r="A537" s="14"/>
      <c r="B537" s="14"/>
      <c r="C537" s="14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4"/>
      <c r="AX537" s="18"/>
      <c r="AY537" s="14"/>
      <c r="AZ537" s="14"/>
      <c r="BA537" s="14"/>
      <c r="BB537" s="14"/>
      <c r="BC537" s="19"/>
      <c r="BD537" s="14"/>
      <c r="BE537" s="14"/>
      <c r="BF537" s="14"/>
      <c r="BG537" s="14"/>
      <c r="BH537" s="14"/>
      <c r="BI537" s="14"/>
    </row>
    <row r="538">
      <c r="A538" s="14"/>
      <c r="B538" s="14"/>
      <c r="C538" s="14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4"/>
      <c r="AX538" s="18"/>
      <c r="AY538" s="14"/>
      <c r="AZ538" s="14"/>
      <c r="BA538" s="14"/>
      <c r="BB538" s="14"/>
      <c r="BC538" s="19"/>
      <c r="BD538" s="14"/>
      <c r="BE538" s="14"/>
      <c r="BF538" s="14"/>
      <c r="BG538" s="14"/>
      <c r="BH538" s="14"/>
      <c r="BI538" s="14"/>
    </row>
    <row r="539">
      <c r="A539" s="14"/>
      <c r="B539" s="14"/>
      <c r="C539" s="14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4"/>
      <c r="AX539" s="18"/>
      <c r="AY539" s="14"/>
      <c r="AZ539" s="14"/>
      <c r="BA539" s="14"/>
      <c r="BB539" s="14"/>
      <c r="BC539" s="19"/>
      <c r="BD539" s="14"/>
      <c r="BE539" s="14"/>
      <c r="BF539" s="14"/>
      <c r="BG539" s="14"/>
      <c r="BH539" s="14"/>
      <c r="BI539" s="14"/>
    </row>
    <row r="540">
      <c r="A540" s="14"/>
      <c r="B540" s="14"/>
      <c r="C540" s="14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4"/>
      <c r="AX540" s="18"/>
      <c r="AY540" s="14"/>
      <c r="AZ540" s="14"/>
      <c r="BA540" s="14"/>
      <c r="BB540" s="14"/>
      <c r="BC540" s="19"/>
      <c r="BD540" s="14"/>
      <c r="BE540" s="14"/>
      <c r="BF540" s="14"/>
      <c r="BG540" s="14"/>
      <c r="BH540" s="14"/>
      <c r="BI540" s="14"/>
    </row>
    <row r="541">
      <c r="A541" s="14"/>
      <c r="B541" s="14"/>
      <c r="C541" s="14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4"/>
      <c r="AX541" s="18"/>
      <c r="AY541" s="14"/>
      <c r="AZ541" s="14"/>
      <c r="BA541" s="14"/>
      <c r="BB541" s="14"/>
      <c r="BC541" s="19"/>
      <c r="BD541" s="14"/>
      <c r="BE541" s="14"/>
      <c r="BF541" s="14"/>
      <c r="BG541" s="14"/>
      <c r="BH541" s="14"/>
      <c r="BI541" s="14"/>
    </row>
    <row r="542">
      <c r="A542" s="14"/>
      <c r="B542" s="14"/>
      <c r="C542" s="14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4"/>
      <c r="AX542" s="18"/>
      <c r="AY542" s="14"/>
      <c r="AZ542" s="14"/>
      <c r="BA542" s="14"/>
      <c r="BB542" s="14"/>
      <c r="BC542" s="19"/>
      <c r="BD542" s="14"/>
      <c r="BE542" s="14"/>
      <c r="BF542" s="14"/>
      <c r="BG542" s="14"/>
      <c r="BH542" s="14"/>
      <c r="BI542" s="14"/>
    </row>
    <row r="543">
      <c r="A543" s="14"/>
      <c r="B543" s="14"/>
      <c r="C543" s="14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4"/>
      <c r="AX543" s="18"/>
      <c r="AY543" s="14"/>
      <c r="AZ543" s="14"/>
      <c r="BA543" s="14"/>
      <c r="BB543" s="14"/>
      <c r="BC543" s="19"/>
      <c r="BD543" s="14"/>
      <c r="BE543" s="14"/>
      <c r="BF543" s="14"/>
      <c r="BG543" s="14"/>
      <c r="BH543" s="14"/>
      <c r="BI543" s="14"/>
    </row>
    <row r="544">
      <c r="A544" s="14"/>
      <c r="B544" s="14"/>
      <c r="C544" s="14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4"/>
      <c r="AX544" s="18"/>
      <c r="AY544" s="14"/>
      <c r="AZ544" s="14"/>
      <c r="BA544" s="14"/>
      <c r="BB544" s="14"/>
      <c r="BC544" s="19"/>
      <c r="BD544" s="14"/>
      <c r="BE544" s="14"/>
      <c r="BF544" s="14"/>
      <c r="BG544" s="14"/>
      <c r="BH544" s="14"/>
      <c r="BI544" s="14"/>
    </row>
    <row r="545">
      <c r="A545" s="14"/>
      <c r="B545" s="14"/>
      <c r="C545" s="14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4"/>
      <c r="AX545" s="18"/>
      <c r="AY545" s="14"/>
      <c r="AZ545" s="14"/>
      <c r="BA545" s="14"/>
      <c r="BB545" s="14"/>
      <c r="BC545" s="19"/>
      <c r="BD545" s="14"/>
      <c r="BE545" s="14"/>
      <c r="BF545" s="14"/>
      <c r="BG545" s="14"/>
      <c r="BH545" s="14"/>
      <c r="BI545" s="14"/>
    </row>
    <row r="546">
      <c r="A546" s="14"/>
      <c r="B546" s="14"/>
      <c r="C546" s="14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4"/>
      <c r="AX546" s="18"/>
      <c r="AY546" s="14"/>
      <c r="AZ546" s="14"/>
      <c r="BA546" s="14"/>
      <c r="BB546" s="14"/>
      <c r="BC546" s="19"/>
      <c r="BD546" s="14"/>
      <c r="BE546" s="14"/>
      <c r="BF546" s="14"/>
      <c r="BG546" s="14"/>
      <c r="BH546" s="14"/>
      <c r="BI546" s="14"/>
    </row>
    <row r="547">
      <c r="A547" s="14"/>
      <c r="B547" s="14"/>
      <c r="C547" s="14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4"/>
      <c r="AX547" s="18"/>
      <c r="AY547" s="14"/>
      <c r="AZ547" s="14"/>
      <c r="BA547" s="14"/>
      <c r="BB547" s="14"/>
      <c r="BC547" s="19"/>
      <c r="BD547" s="14"/>
      <c r="BE547" s="14"/>
      <c r="BF547" s="14"/>
      <c r="BG547" s="14"/>
      <c r="BH547" s="14"/>
      <c r="BI547" s="14"/>
    </row>
    <row r="548">
      <c r="A548" s="14"/>
      <c r="B548" s="14"/>
      <c r="C548" s="14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4"/>
      <c r="AX548" s="18"/>
      <c r="AY548" s="14"/>
      <c r="AZ548" s="14"/>
      <c r="BA548" s="14"/>
      <c r="BB548" s="14"/>
      <c r="BC548" s="19"/>
      <c r="BD548" s="14"/>
      <c r="BE548" s="14"/>
      <c r="BF548" s="14"/>
      <c r="BG548" s="14"/>
      <c r="BH548" s="14"/>
      <c r="BI548" s="14"/>
    </row>
    <row r="549">
      <c r="A549" s="14"/>
      <c r="B549" s="14"/>
      <c r="C549" s="14"/>
      <c r="D549" s="15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4"/>
      <c r="AX549" s="18"/>
      <c r="AY549" s="14"/>
      <c r="AZ549" s="14"/>
      <c r="BA549" s="14"/>
      <c r="BB549" s="14"/>
      <c r="BC549" s="19"/>
      <c r="BD549" s="14"/>
      <c r="BE549" s="14"/>
      <c r="BF549" s="14"/>
      <c r="BG549" s="14"/>
      <c r="BH549" s="14"/>
      <c r="BI549" s="14"/>
    </row>
    <row r="550">
      <c r="A550" s="14"/>
      <c r="B550" s="14"/>
      <c r="C550" s="14"/>
      <c r="D550" s="15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4"/>
      <c r="AX550" s="18"/>
      <c r="AY550" s="14"/>
      <c r="AZ550" s="14"/>
      <c r="BA550" s="14"/>
      <c r="BB550" s="14"/>
      <c r="BC550" s="19"/>
      <c r="BD550" s="14"/>
      <c r="BE550" s="14"/>
      <c r="BF550" s="14"/>
      <c r="BG550" s="14"/>
      <c r="BH550" s="14"/>
      <c r="BI550" s="14"/>
    </row>
    <row r="551">
      <c r="A551" s="14"/>
      <c r="B551" s="14"/>
      <c r="C551" s="14"/>
      <c r="D551" s="15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4"/>
      <c r="AX551" s="18"/>
      <c r="AY551" s="14"/>
      <c r="AZ551" s="14"/>
      <c r="BA551" s="14"/>
      <c r="BB551" s="14"/>
      <c r="BC551" s="19"/>
      <c r="BD551" s="14"/>
      <c r="BE551" s="14"/>
      <c r="BF551" s="14"/>
      <c r="BG551" s="14"/>
      <c r="BH551" s="14"/>
      <c r="BI551" s="14"/>
    </row>
    <row r="552">
      <c r="A552" s="14"/>
      <c r="B552" s="14"/>
      <c r="C552" s="14"/>
      <c r="D552" s="15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4"/>
      <c r="AX552" s="18"/>
      <c r="AY552" s="14"/>
      <c r="AZ552" s="14"/>
      <c r="BA552" s="14"/>
      <c r="BB552" s="14"/>
      <c r="BC552" s="19"/>
      <c r="BD552" s="14"/>
      <c r="BE552" s="14"/>
      <c r="BF552" s="14"/>
      <c r="BG552" s="14"/>
      <c r="BH552" s="14"/>
      <c r="BI552" s="14"/>
    </row>
    <row r="553">
      <c r="A553" s="14"/>
      <c r="B553" s="14"/>
      <c r="C553" s="14"/>
      <c r="D553" s="15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4"/>
      <c r="AX553" s="18"/>
      <c r="AY553" s="14"/>
      <c r="AZ553" s="14"/>
      <c r="BA553" s="14"/>
      <c r="BB553" s="14"/>
      <c r="BC553" s="19"/>
      <c r="BD553" s="14"/>
      <c r="BE553" s="14"/>
      <c r="BF553" s="14"/>
      <c r="BG553" s="14"/>
      <c r="BH553" s="14"/>
      <c r="BI553" s="14"/>
    </row>
    <row r="554">
      <c r="A554" s="14"/>
      <c r="B554" s="14"/>
      <c r="C554" s="14"/>
      <c r="D554" s="15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4"/>
      <c r="AX554" s="18"/>
      <c r="AY554" s="14"/>
      <c r="AZ554" s="14"/>
      <c r="BA554" s="14"/>
      <c r="BB554" s="14"/>
      <c r="BC554" s="19"/>
      <c r="BD554" s="14"/>
      <c r="BE554" s="14"/>
      <c r="BF554" s="14"/>
      <c r="BG554" s="14"/>
      <c r="BH554" s="14"/>
      <c r="BI554" s="14"/>
    </row>
    <row r="555">
      <c r="A555" s="14"/>
      <c r="B555" s="14"/>
      <c r="C555" s="14"/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4"/>
      <c r="AX555" s="18"/>
      <c r="AY555" s="14"/>
      <c r="AZ555" s="14"/>
      <c r="BA555" s="14"/>
      <c r="BB555" s="14"/>
      <c r="BC555" s="19"/>
      <c r="BD555" s="14"/>
      <c r="BE555" s="14"/>
      <c r="BF555" s="14"/>
      <c r="BG555" s="14"/>
      <c r="BH555" s="14"/>
      <c r="BI555" s="14"/>
    </row>
    <row r="556">
      <c r="A556" s="14"/>
      <c r="B556" s="14"/>
      <c r="C556" s="14"/>
      <c r="D556" s="15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4"/>
      <c r="AX556" s="18"/>
      <c r="AY556" s="14"/>
      <c r="AZ556" s="14"/>
      <c r="BA556" s="14"/>
      <c r="BB556" s="14"/>
      <c r="BC556" s="19"/>
      <c r="BD556" s="14"/>
      <c r="BE556" s="14"/>
      <c r="BF556" s="14"/>
      <c r="BG556" s="14"/>
      <c r="BH556" s="14"/>
      <c r="BI556" s="14"/>
    </row>
    <row r="557">
      <c r="A557" s="14"/>
      <c r="B557" s="14"/>
      <c r="C557" s="14"/>
      <c r="D557" s="15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4"/>
      <c r="AX557" s="18"/>
      <c r="AY557" s="14"/>
      <c r="AZ557" s="14"/>
      <c r="BA557" s="14"/>
      <c r="BB557" s="14"/>
      <c r="BC557" s="19"/>
      <c r="BD557" s="14"/>
      <c r="BE557" s="14"/>
      <c r="BF557" s="14"/>
      <c r="BG557" s="14"/>
      <c r="BH557" s="14"/>
      <c r="BI557" s="14"/>
    </row>
    <row r="558">
      <c r="A558" s="14"/>
      <c r="B558" s="14"/>
      <c r="C558" s="14"/>
      <c r="D558" s="15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4"/>
      <c r="AX558" s="18"/>
      <c r="AY558" s="14"/>
      <c r="AZ558" s="14"/>
      <c r="BA558" s="14"/>
      <c r="BB558" s="14"/>
      <c r="BC558" s="19"/>
      <c r="BD558" s="14"/>
      <c r="BE558" s="14"/>
      <c r="BF558" s="14"/>
      <c r="BG558" s="14"/>
      <c r="BH558" s="14"/>
      <c r="BI558" s="14"/>
    </row>
    <row r="559">
      <c r="A559" s="14"/>
      <c r="B559" s="14"/>
      <c r="C559" s="14"/>
      <c r="D559" s="15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4"/>
      <c r="AX559" s="18"/>
      <c r="AY559" s="14"/>
      <c r="AZ559" s="14"/>
      <c r="BA559" s="14"/>
      <c r="BB559" s="14"/>
      <c r="BC559" s="19"/>
      <c r="BD559" s="14"/>
      <c r="BE559" s="14"/>
      <c r="BF559" s="14"/>
      <c r="BG559" s="14"/>
      <c r="BH559" s="14"/>
      <c r="BI559" s="14"/>
    </row>
    <row r="560">
      <c r="A560" s="14"/>
      <c r="B560" s="14"/>
      <c r="C560" s="14"/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4"/>
      <c r="AX560" s="18"/>
      <c r="AY560" s="14"/>
      <c r="AZ560" s="14"/>
      <c r="BA560" s="14"/>
      <c r="BB560" s="14"/>
      <c r="BC560" s="19"/>
      <c r="BD560" s="14"/>
      <c r="BE560" s="14"/>
      <c r="BF560" s="14"/>
      <c r="BG560" s="14"/>
      <c r="BH560" s="14"/>
      <c r="BI560" s="14"/>
    </row>
    <row r="561">
      <c r="A561" s="14"/>
      <c r="B561" s="14"/>
      <c r="C561" s="14"/>
      <c r="D561" s="15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4"/>
      <c r="AX561" s="18"/>
      <c r="AY561" s="14"/>
      <c r="AZ561" s="14"/>
      <c r="BA561" s="14"/>
      <c r="BB561" s="14"/>
      <c r="BC561" s="19"/>
      <c r="BD561" s="14"/>
      <c r="BE561" s="14"/>
      <c r="BF561" s="14"/>
      <c r="BG561" s="14"/>
      <c r="BH561" s="14"/>
      <c r="BI561" s="14"/>
    </row>
    <row r="562">
      <c r="A562" s="14"/>
      <c r="B562" s="14"/>
      <c r="C562" s="14"/>
      <c r="D562" s="15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4"/>
      <c r="AX562" s="18"/>
      <c r="AY562" s="14"/>
      <c r="AZ562" s="14"/>
      <c r="BA562" s="14"/>
      <c r="BB562" s="14"/>
      <c r="BC562" s="19"/>
      <c r="BD562" s="14"/>
      <c r="BE562" s="14"/>
      <c r="BF562" s="14"/>
      <c r="BG562" s="14"/>
      <c r="BH562" s="14"/>
      <c r="BI562" s="14"/>
    </row>
    <row r="563">
      <c r="A563" s="14"/>
      <c r="B563" s="14"/>
      <c r="C563" s="14"/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4"/>
      <c r="AX563" s="18"/>
      <c r="AY563" s="14"/>
      <c r="AZ563" s="14"/>
      <c r="BA563" s="14"/>
      <c r="BB563" s="14"/>
      <c r="BC563" s="19"/>
      <c r="BD563" s="14"/>
      <c r="BE563" s="14"/>
      <c r="BF563" s="14"/>
      <c r="BG563" s="14"/>
      <c r="BH563" s="14"/>
      <c r="BI563" s="14"/>
    </row>
    <row r="564">
      <c r="A564" s="14"/>
      <c r="B564" s="14"/>
      <c r="C564" s="14"/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4"/>
      <c r="AX564" s="18"/>
      <c r="AY564" s="14"/>
      <c r="AZ564" s="14"/>
      <c r="BA564" s="14"/>
      <c r="BB564" s="14"/>
      <c r="BC564" s="19"/>
      <c r="BD564" s="14"/>
      <c r="BE564" s="14"/>
      <c r="BF564" s="14"/>
      <c r="BG564" s="14"/>
      <c r="BH564" s="14"/>
      <c r="BI564" s="14"/>
    </row>
    <row r="565">
      <c r="A565" s="14"/>
      <c r="B565" s="14"/>
      <c r="C565" s="14"/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4"/>
      <c r="AX565" s="18"/>
      <c r="AY565" s="14"/>
      <c r="AZ565" s="14"/>
      <c r="BA565" s="14"/>
      <c r="BB565" s="14"/>
      <c r="BC565" s="19"/>
      <c r="BD565" s="14"/>
      <c r="BE565" s="14"/>
      <c r="BF565" s="14"/>
      <c r="BG565" s="14"/>
      <c r="BH565" s="14"/>
      <c r="BI565" s="14"/>
    </row>
    <row r="566">
      <c r="A566" s="14"/>
      <c r="B566" s="14"/>
      <c r="C566" s="14"/>
      <c r="D566" s="15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4"/>
      <c r="AX566" s="18"/>
      <c r="AY566" s="14"/>
      <c r="AZ566" s="14"/>
      <c r="BA566" s="14"/>
      <c r="BB566" s="14"/>
      <c r="BC566" s="19"/>
      <c r="BD566" s="14"/>
      <c r="BE566" s="14"/>
      <c r="BF566" s="14"/>
      <c r="BG566" s="14"/>
      <c r="BH566" s="14"/>
      <c r="BI566" s="14"/>
    </row>
    <row r="567">
      <c r="A567" s="14"/>
      <c r="B567" s="14"/>
      <c r="C567" s="14"/>
      <c r="D567" s="15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4"/>
      <c r="AX567" s="18"/>
      <c r="AY567" s="14"/>
      <c r="AZ567" s="14"/>
      <c r="BA567" s="14"/>
      <c r="BB567" s="14"/>
      <c r="BC567" s="19"/>
      <c r="BD567" s="14"/>
      <c r="BE567" s="14"/>
      <c r="BF567" s="14"/>
      <c r="BG567" s="14"/>
      <c r="BH567" s="14"/>
      <c r="BI567" s="14"/>
    </row>
    <row r="568">
      <c r="A568" s="14"/>
      <c r="B568" s="14"/>
      <c r="C568" s="14"/>
      <c r="D568" s="15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4"/>
      <c r="AX568" s="18"/>
      <c r="AY568" s="14"/>
      <c r="AZ568" s="14"/>
      <c r="BA568" s="14"/>
      <c r="BB568" s="14"/>
      <c r="BC568" s="19"/>
      <c r="BD568" s="14"/>
      <c r="BE568" s="14"/>
      <c r="BF568" s="14"/>
      <c r="BG568" s="14"/>
      <c r="BH568" s="14"/>
      <c r="BI568" s="14"/>
    </row>
    <row r="569">
      <c r="A569" s="14"/>
      <c r="B569" s="14"/>
      <c r="C569" s="14"/>
      <c r="D569" s="15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4"/>
      <c r="AX569" s="18"/>
      <c r="AY569" s="14"/>
      <c r="AZ569" s="14"/>
      <c r="BA569" s="14"/>
      <c r="BB569" s="14"/>
      <c r="BC569" s="19"/>
      <c r="BD569" s="14"/>
      <c r="BE569" s="14"/>
      <c r="BF569" s="14"/>
      <c r="BG569" s="14"/>
      <c r="BH569" s="14"/>
      <c r="BI569" s="14"/>
    </row>
    <row r="570">
      <c r="A570" s="14"/>
      <c r="B570" s="14"/>
      <c r="C570" s="14"/>
      <c r="D570" s="15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4"/>
      <c r="AX570" s="18"/>
      <c r="AY570" s="14"/>
      <c r="AZ570" s="14"/>
      <c r="BA570" s="14"/>
      <c r="BB570" s="14"/>
      <c r="BC570" s="19"/>
      <c r="BD570" s="14"/>
      <c r="BE570" s="14"/>
      <c r="BF570" s="14"/>
      <c r="BG570" s="14"/>
      <c r="BH570" s="14"/>
      <c r="BI570" s="14"/>
    </row>
    <row r="571">
      <c r="A571" s="14"/>
      <c r="B571" s="14"/>
      <c r="C571" s="14"/>
      <c r="D571" s="15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4"/>
      <c r="AX571" s="18"/>
      <c r="AY571" s="14"/>
      <c r="AZ571" s="14"/>
      <c r="BA571" s="14"/>
      <c r="BB571" s="14"/>
      <c r="BC571" s="19"/>
      <c r="BD571" s="14"/>
      <c r="BE571" s="14"/>
      <c r="BF571" s="14"/>
      <c r="BG571" s="14"/>
      <c r="BH571" s="14"/>
      <c r="BI571" s="14"/>
    </row>
    <row r="572">
      <c r="A572" s="14"/>
      <c r="B572" s="14"/>
      <c r="C572" s="14"/>
      <c r="D572" s="15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4"/>
      <c r="AX572" s="18"/>
      <c r="AY572" s="14"/>
      <c r="AZ572" s="14"/>
      <c r="BA572" s="14"/>
      <c r="BB572" s="14"/>
      <c r="BC572" s="19"/>
      <c r="BD572" s="14"/>
      <c r="BE572" s="14"/>
      <c r="BF572" s="14"/>
      <c r="BG572" s="14"/>
      <c r="BH572" s="14"/>
      <c r="BI572" s="14"/>
    </row>
    <row r="573">
      <c r="A573" s="14"/>
      <c r="B573" s="14"/>
      <c r="C573" s="14"/>
      <c r="D573" s="15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4"/>
      <c r="AX573" s="18"/>
      <c r="AY573" s="14"/>
      <c r="AZ573" s="14"/>
      <c r="BA573" s="14"/>
      <c r="BB573" s="14"/>
      <c r="BC573" s="19"/>
      <c r="BD573" s="14"/>
      <c r="BE573" s="14"/>
      <c r="BF573" s="14"/>
      <c r="BG573" s="14"/>
      <c r="BH573" s="14"/>
      <c r="BI573" s="14"/>
    </row>
    <row r="574">
      <c r="A574" s="14"/>
      <c r="B574" s="14"/>
      <c r="C574" s="14"/>
      <c r="D574" s="15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4"/>
      <c r="AX574" s="18"/>
      <c r="AY574" s="14"/>
      <c r="AZ574" s="14"/>
      <c r="BA574" s="14"/>
      <c r="BB574" s="14"/>
      <c r="BC574" s="19"/>
      <c r="BD574" s="14"/>
      <c r="BE574" s="14"/>
      <c r="BF574" s="14"/>
      <c r="BG574" s="14"/>
      <c r="BH574" s="14"/>
      <c r="BI574" s="14"/>
    </row>
    <row r="575">
      <c r="A575" s="14"/>
      <c r="B575" s="14"/>
      <c r="C575" s="14"/>
      <c r="D575" s="15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4"/>
      <c r="AX575" s="18"/>
      <c r="AY575" s="14"/>
      <c r="AZ575" s="14"/>
      <c r="BA575" s="14"/>
      <c r="BB575" s="14"/>
      <c r="BC575" s="19"/>
      <c r="BD575" s="14"/>
      <c r="BE575" s="14"/>
      <c r="BF575" s="14"/>
      <c r="BG575" s="14"/>
      <c r="BH575" s="14"/>
      <c r="BI575" s="14"/>
    </row>
    <row r="576">
      <c r="A576" s="14"/>
      <c r="B576" s="14"/>
      <c r="C576" s="14"/>
      <c r="D576" s="15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4"/>
      <c r="AX576" s="18"/>
      <c r="AY576" s="14"/>
      <c r="AZ576" s="14"/>
      <c r="BA576" s="14"/>
      <c r="BB576" s="14"/>
      <c r="BC576" s="19"/>
      <c r="BD576" s="14"/>
      <c r="BE576" s="14"/>
      <c r="BF576" s="14"/>
      <c r="BG576" s="14"/>
      <c r="BH576" s="14"/>
      <c r="BI576" s="14"/>
    </row>
    <row r="577">
      <c r="A577" s="14"/>
      <c r="B577" s="14"/>
      <c r="C577" s="14"/>
      <c r="D577" s="15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4"/>
      <c r="AX577" s="18"/>
      <c r="AY577" s="14"/>
      <c r="AZ577" s="14"/>
      <c r="BA577" s="14"/>
      <c r="BB577" s="14"/>
      <c r="BC577" s="19"/>
      <c r="BD577" s="14"/>
      <c r="BE577" s="14"/>
      <c r="BF577" s="14"/>
      <c r="BG577" s="14"/>
      <c r="BH577" s="14"/>
      <c r="BI577" s="14"/>
    </row>
    <row r="578">
      <c r="A578" s="14"/>
      <c r="B578" s="14"/>
      <c r="C578" s="14"/>
      <c r="D578" s="15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4"/>
      <c r="AX578" s="18"/>
      <c r="AY578" s="14"/>
      <c r="AZ578" s="14"/>
      <c r="BA578" s="14"/>
      <c r="BB578" s="14"/>
      <c r="BC578" s="19"/>
      <c r="BD578" s="14"/>
      <c r="BE578" s="14"/>
      <c r="BF578" s="14"/>
      <c r="BG578" s="14"/>
      <c r="BH578" s="14"/>
      <c r="BI578" s="14"/>
    </row>
    <row r="579">
      <c r="A579" s="14"/>
      <c r="B579" s="14"/>
      <c r="C579" s="14"/>
      <c r="D579" s="15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4"/>
      <c r="AX579" s="18"/>
      <c r="AY579" s="14"/>
      <c r="AZ579" s="14"/>
      <c r="BA579" s="14"/>
      <c r="BB579" s="14"/>
      <c r="BC579" s="19"/>
      <c r="BD579" s="14"/>
      <c r="BE579" s="14"/>
      <c r="BF579" s="14"/>
      <c r="BG579" s="14"/>
      <c r="BH579" s="14"/>
      <c r="BI579" s="14"/>
    </row>
    <row r="580">
      <c r="A580" s="14"/>
      <c r="B580" s="14"/>
      <c r="C580" s="14"/>
      <c r="D580" s="15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4"/>
      <c r="AX580" s="18"/>
      <c r="AY580" s="14"/>
      <c r="AZ580" s="14"/>
      <c r="BA580" s="14"/>
      <c r="BB580" s="14"/>
      <c r="BC580" s="19"/>
      <c r="BD580" s="14"/>
      <c r="BE580" s="14"/>
      <c r="BF580" s="14"/>
      <c r="BG580" s="14"/>
      <c r="BH580" s="14"/>
      <c r="BI580" s="14"/>
    </row>
    <row r="581">
      <c r="A581" s="14"/>
      <c r="B581" s="14"/>
      <c r="C581" s="14"/>
      <c r="D581" s="15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4"/>
      <c r="AX581" s="18"/>
      <c r="AY581" s="14"/>
      <c r="AZ581" s="14"/>
      <c r="BA581" s="14"/>
      <c r="BB581" s="14"/>
      <c r="BC581" s="19"/>
      <c r="BD581" s="14"/>
      <c r="BE581" s="14"/>
      <c r="BF581" s="14"/>
      <c r="BG581" s="14"/>
      <c r="BH581" s="14"/>
      <c r="BI581" s="14"/>
    </row>
    <row r="582">
      <c r="A582" s="14"/>
      <c r="B582" s="14"/>
      <c r="C582" s="14"/>
      <c r="D582" s="15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4"/>
      <c r="AX582" s="18"/>
      <c r="AY582" s="14"/>
      <c r="AZ582" s="14"/>
      <c r="BA582" s="14"/>
      <c r="BB582" s="14"/>
      <c r="BC582" s="19"/>
      <c r="BD582" s="14"/>
      <c r="BE582" s="14"/>
      <c r="BF582" s="14"/>
      <c r="BG582" s="14"/>
      <c r="BH582" s="14"/>
      <c r="BI582" s="14"/>
    </row>
    <row r="583">
      <c r="A583" s="14"/>
      <c r="B583" s="14"/>
      <c r="C583" s="14"/>
      <c r="D583" s="15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4"/>
      <c r="AX583" s="18"/>
      <c r="AY583" s="14"/>
      <c r="AZ583" s="14"/>
      <c r="BA583" s="14"/>
      <c r="BB583" s="14"/>
      <c r="BC583" s="19"/>
      <c r="BD583" s="14"/>
      <c r="BE583" s="14"/>
      <c r="BF583" s="14"/>
      <c r="BG583" s="14"/>
      <c r="BH583" s="14"/>
      <c r="BI583" s="14"/>
    </row>
    <row r="584">
      <c r="A584" s="14"/>
      <c r="B584" s="14"/>
      <c r="C584" s="14"/>
      <c r="D584" s="15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4"/>
      <c r="AX584" s="18"/>
      <c r="AY584" s="14"/>
      <c r="AZ584" s="14"/>
      <c r="BA584" s="14"/>
      <c r="BB584" s="14"/>
      <c r="BC584" s="19"/>
      <c r="BD584" s="14"/>
      <c r="BE584" s="14"/>
      <c r="BF584" s="14"/>
      <c r="BG584" s="14"/>
      <c r="BH584" s="14"/>
      <c r="BI584" s="14"/>
    </row>
    <row r="585">
      <c r="A585" s="14"/>
      <c r="B585" s="14"/>
      <c r="C585" s="14"/>
      <c r="D585" s="15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4"/>
      <c r="AX585" s="18"/>
      <c r="AY585" s="14"/>
      <c r="AZ585" s="14"/>
      <c r="BA585" s="14"/>
      <c r="BB585" s="14"/>
      <c r="BC585" s="19"/>
      <c r="BD585" s="14"/>
      <c r="BE585" s="14"/>
      <c r="BF585" s="14"/>
      <c r="BG585" s="14"/>
      <c r="BH585" s="14"/>
      <c r="BI585" s="14"/>
    </row>
    <row r="586">
      <c r="A586" s="14"/>
      <c r="B586" s="14"/>
      <c r="C586" s="14"/>
      <c r="D586" s="15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4"/>
      <c r="AX586" s="18"/>
      <c r="AY586" s="14"/>
      <c r="AZ586" s="14"/>
      <c r="BA586" s="14"/>
      <c r="BB586" s="14"/>
      <c r="BC586" s="19"/>
      <c r="BD586" s="14"/>
      <c r="BE586" s="14"/>
      <c r="BF586" s="14"/>
      <c r="BG586" s="14"/>
      <c r="BH586" s="14"/>
      <c r="BI586" s="14"/>
    </row>
    <row r="587">
      <c r="A587" s="14"/>
      <c r="B587" s="14"/>
      <c r="C587" s="14"/>
      <c r="D587" s="15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4"/>
      <c r="AX587" s="18"/>
      <c r="AY587" s="14"/>
      <c r="AZ587" s="14"/>
      <c r="BA587" s="14"/>
      <c r="BB587" s="14"/>
      <c r="BC587" s="19"/>
      <c r="BD587" s="14"/>
      <c r="BE587" s="14"/>
      <c r="BF587" s="14"/>
      <c r="BG587" s="14"/>
      <c r="BH587" s="14"/>
      <c r="BI587" s="14"/>
    </row>
    <row r="588">
      <c r="A588" s="14"/>
      <c r="B588" s="14"/>
      <c r="C588" s="14"/>
      <c r="D588" s="15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4"/>
      <c r="AX588" s="18"/>
      <c r="AY588" s="14"/>
      <c r="AZ588" s="14"/>
      <c r="BA588" s="14"/>
      <c r="BB588" s="14"/>
      <c r="BC588" s="19"/>
      <c r="BD588" s="14"/>
      <c r="BE588" s="14"/>
      <c r="BF588" s="14"/>
      <c r="BG588" s="14"/>
      <c r="BH588" s="14"/>
      <c r="BI588" s="14"/>
    </row>
    <row r="589">
      <c r="A589" s="14"/>
      <c r="B589" s="14"/>
      <c r="C589" s="14"/>
      <c r="D589" s="15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4"/>
      <c r="AX589" s="18"/>
      <c r="AY589" s="14"/>
      <c r="AZ589" s="14"/>
      <c r="BA589" s="14"/>
      <c r="BB589" s="14"/>
      <c r="BC589" s="19"/>
      <c r="BD589" s="14"/>
      <c r="BE589" s="14"/>
      <c r="BF589" s="14"/>
      <c r="BG589" s="14"/>
      <c r="BH589" s="14"/>
      <c r="BI589" s="14"/>
    </row>
    <row r="590">
      <c r="A590" s="14"/>
      <c r="B590" s="14"/>
      <c r="C590" s="14"/>
      <c r="D590" s="15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4"/>
      <c r="AX590" s="18"/>
      <c r="AY590" s="14"/>
      <c r="AZ590" s="14"/>
      <c r="BA590" s="14"/>
      <c r="BB590" s="14"/>
      <c r="BC590" s="19"/>
      <c r="BD590" s="14"/>
      <c r="BE590" s="14"/>
      <c r="BF590" s="14"/>
      <c r="BG590" s="14"/>
      <c r="BH590" s="14"/>
      <c r="BI590" s="14"/>
    </row>
    <row r="591">
      <c r="A591" s="14"/>
      <c r="B591" s="14"/>
      <c r="C591" s="14"/>
      <c r="D591" s="15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4"/>
      <c r="AX591" s="18"/>
      <c r="AY591" s="14"/>
      <c r="AZ591" s="14"/>
      <c r="BA591" s="14"/>
      <c r="BB591" s="14"/>
      <c r="BC591" s="19"/>
      <c r="BD591" s="14"/>
      <c r="BE591" s="14"/>
      <c r="BF591" s="14"/>
      <c r="BG591" s="14"/>
      <c r="BH591" s="14"/>
      <c r="BI591" s="14"/>
    </row>
    <row r="592">
      <c r="A592" s="14"/>
      <c r="B592" s="14"/>
      <c r="C592" s="14"/>
      <c r="D592" s="15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4"/>
      <c r="AX592" s="18"/>
      <c r="AY592" s="14"/>
      <c r="AZ592" s="14"/>
      <c r="BA592" s="14"/>
      <c r="BB592" s="14"/>
      <c r="BC592" s="19"/>
      <c r="BD592" s="14"/>
      <c r="BE592" s="14"/>
      <c r="BF592" s="14"/>
      <c r="BG592" s="14"/>
      <c r="BH592" s="14"/>
      <c r="BI592" s="14"/>
    </row>
    <row r="593">
      <c r="A593" s="14"/>
      <c r="B593" s="14"/>
      <c r="C593" s="14"/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4"/>
      <c r="AX593" s="18"/>
      <c r="AY593" s="14"/>
      <c r="AZ593" s="14"/>
      <c r="BA593" s="14"/>
      <c r="BB593" s="14"/>
      <c r="BC593" s="19"/>
      <c r="BD593" s="14"/>
      <c r="BE593" s="14"/>
      <c r="BF593" s="14"/>
      <c r="BG593" s="14"/>
      <c r="BH593" s="14"/>
      <c r="BI593" s="14"/>
    </row>
    <row r="594">
      <c r="A594" s="14"/>
      <c r="B594" s="14"/>
      <c r="C594" s="14"/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4"/>
      <c r="AX594" s="18"/>
      <c r="AY594" s="14"/>
      <c r="AZ594" s="14"/>
      <c r="BA594" s="14"/>
      <c r="BB594" s="14"/>
      <c r="BC594" s="19"/>
      <c r="BD594" s="14"/>
      <c r="BE594" s="14"/>
      <c r="BF594" s="14"/>
      <c r="BG594" s="14"/>
      <c r="BH594" s="14"/>
      <c r="BI594" s="14"/>
    </row>
    <row r="595">
      <c r="A595" s="14"/>
      <c r="B595" s="14"/>
      <c r="C595" s="14"/>
      <c r="D595" s="15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4"/>
      <c r="AX595" s="18"/>
      <c r="AY595" s="14"/>
      <c r="AZ595" s="14"/>
      <c r="BA595" s="14"/>
      <c r="BB595" s="14"/>
      <c r="BC595" s="19"/>
      <c r="BD595" s="14"/>
      <c r="BE595" s="14"/>
      <c r="BF595" s="14"/>
      <c r="BG595" s="14"/>
      <c r="BH595" s="14"/>
      <c r="BI595" s="14"/>
    </row>
    <row r="596">
      <c r="A596" s="14"/>
      <c r="B596" s="14"/>
      <c r="C596" s="14"/>
      <c r="D596" s="15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4"/>
      <c r="AX596" s="18"/>
      <c r="AY596" s="14"/>
      <c r="AZ596" s="14"/>
      <c r="BA596" s="14"/>
      <c r="BB596" s="14"/>
      <c r="BC596" s="19"/>
      <c r="BD596" s="14"/>
      <c r="BE596" s="14"/>
      <c r="BF596" s="14"/>
      <c r="BG596" s="14"/>
      <c r="BH596" s="14"/>
      <c r="BI596" s="14"/>
    </row>
    <row r="597">
      <c r="A597" s="14"/>
      <c r="B597" s="14"/>
      <c r="C597" s="14"/>
      <c r="D597" s="15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4"/>
      <c r="AX597" s="18"/>
      <c r="AY597" s="14"/>
      <c r="AZ597" s="14"/>
      <c r="BA597" s="14"/>
      <c r="BB597" s="14"/>
      <c r="BC597" s="19"/>
      <c r="BD597" s="14"/>
      <c r="BE597" s="14"/>
      <c r="BF597" s="14"/>
      <c r="BG597" s="14"/>
      <c r="BH597" s="14"/>
      <c r="BI597" s="14"/>
    </row>
    <row r="598">
      <c r="A598" s="14"/>
      <c r="B598" s="14"/>
      <c r="C598" s="14"/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4"/>
      <c r="AX598" s="18"/>
      <c r="AY598" s="14"/>
      <c r="AZ598" s="14"/>
      <c r="BA598" s="14"/>
      <c r="BB598" s="14"/>
      <c r="BC598" s="19"/>
      <c r="BD598" s="14"/>
      <c r="BE598" s="14"/>
      <c r="BF598" s="14"/>
      <c r="BG598" s="14"/>
      <c r="BH598" s="14"/>
      <c r="BI598" s="14"/>
    </row>
    <row r="599">
      <c r="A599" s="14"/>
      <c r="B599" s="14"/>
      <c r="C599" s="14"/>
      <c r="D599" s="15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4"/>
      <c r="AX599" s="18"/>
      <c r="AY599" s="14"/>
      <c r="AZ599" s="14"/>
      <c r="BA599" s="14"/>
      <c r="BB599" s="14"/>
      <c r="BC599" s="19"/>
      <c r="BD599" s="14"/>
      <c r="BE599" s="14"/>
      <c r="BF599" s="14"/>
      <c r="BG599" s="14"/>
      <c r="BH599" s="14"/>
      <c r="BI599" s="14"/>
    </row>
    <row r="600">
      <c r="A600" s="14"/>
      <c r="B600" s="14"/>
      <c r="C600" s="14"/>
      <c r="D600" s="15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4"/>
      <c r="AX600" s="18"/>
      <c r="AY600" s="14"/>
      <c r="AZ600" s="14"/>
      <c r="BA600" s="14"/>
      <c r="BB600" s="14"/>
      <c r="BC600" s="19"/>
      <c r="BD600" s="14"/>
      <c r="BE600" s="14"/>
      <c r="BF600" s="14"/>
      <c r="BG600" s="14"/>
      <c r="BH600" s="14"/>
      <c r="BI600" s="14"/>
    </row>
    <row r="601">
      <c r="A601" s="14"/>
      <c r="B601" s="14"/>
      <c r="C601" s="14"/>
      <c r="D601" s="15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4"/>
      <c r="AX601" s="18"/>
      <c r="AY601" s="14"/>
      <c r="AZ601" s="14"/>
      <c r="BA601" s="14"/>
      <c r="BB601" s="14"/>
      <c r="BC601" s="19"/>
      <c r="BD601" s="14"/>
      <c r="BE601" s="14"/>
      <c r="BF601" s="14"/>
      <c r="BG601" s="14"/>
      <c r="BH601" s="14"/>
      <c r="BI601" s="14"/>
    </row>
    <row r="602">
      <c r="A602" s="14"/>
      <c r="B602" s="14"/>
      <c r="C602" s="14"/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4"/>
      <c r="AX602" s="18"/>
      <c r="AY602" s="14"/>
      <c r="AZ602" s="14"/>
      <c r="BA602" s="14"/>
      <c r="BB602" s="14"/>
      <c r="BC602" s="19"/>
      <c r="BD602" s="14"/>
      <c r="BE602" s="14"/>
      <c r="BF602" s="14"/>
      <c r="BG602" s="14"/>
      <c r="BH602" s="14"/>
      <c r="BI602" s="14"/>
    </row>
    <row r="603">
      <c r="A603" s="14"/>
      <c r="B603" s="14"/>
      <c r="C603" s="14"/>
      <c r="D603" s="15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4"/>
      <c r="AX603" s="18"/>
      <c r="AY603" s="14"/>
      <c r="AZ603" s="14"/>
      <c r="BA603" s="14"/>
      <c r="BB603" s="14"/>
      <c r="BC603" s="19"/>
      <c r="BD603" s="14"/>
      <c r="BE603" s="14"/>
      <c r="BF603" s="14"/>
      <c r="BG603" s="14"/>
      <c r="BH603" s="14"/>
      <c r="BI603" s="14"/>
    </row>
    <row r="604">
      <c r="A604" s="14"/>
      <c r="B604" s="14"/>
      <c r="C604" s="14"/>
      <c r="D604" s="15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4"/>
      <c r="AX604" s="18"/>
      <c r="AY604" s="14"/>
      <c r="AZ604" s="14"/>
      <c r="BA604" s="14"/>
      <c r="BB604" s="14"/>
      <c r="BC604" s="19"/>
      <c r="BD604" s="14"/>
      <c r="BE604" s="14"/>
      <c r="BF604" s="14"/>
      <c r="BG604" s="14"/>
      <c r="BH604" s="14"/>
      <c r="BI604" s="14"/>
    </row>
    <row r="605">
      <c r="A605" s="14"/>
      <c r="B605" s="14"/>
      <c r="C605" s="14"/>
      <c r="D605" s="15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4"/>
      <c r="AX605" s="18"/>
      <c r="AY605" s="14"/>
      <c r="AZ605" s="14"/>
      <c r="BA605" s="14"/>
      <c r="BB605" s="14"/>
      <c r="BC605" s="19"/>
      <c r="BD605" s="14"/>
      <c r="BE605" s="14"/>
      <c r="BF605" s="14"/>
      <c r="BG605" s="14"/>
      <c r="BH605" s="14"/>
      <c r="BI605" s="14"/>
    </row>
    <row r="606">
      <c r="A606" s="14"/>
      <c r="B606" s="14"/>
      <c r="C606" s="14"/>
      <c r="D606" s="15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4"/>
      <c r="AX606" s="18"/>
      <c r="AY606" s="14"/>
      <c r="AZ606" s="14"/>
      <c r="BA606" s="14"/>
      <c r="BB606" s="14"/>
      <c r="BC606" s="19"/>
      <c r="BD606" s="14"/>
      <c r="BE606" s="14"/>
      <c r="BF606" s="14"/>
      <c r="BG606" s="14"/>
      <c r="BH606" s="14"/>
      <c r="BI606" s="14"/>
    </row>
    <row r="607">
      <c r="A607" s="14"/>
      <c r="B607" s="14"/>
      <c r="C607" s="14"/>
      <c r="D607" s="15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4"/>
      <c r="AX607" s="18"/>
      <c r="AY607" s="14"/>
      <c r="AZ607" s="14"/>
      <c r="BA607" s="14"/>
      <c r="BB607" s="14"/>
      <c r="BC607" s="19"/>
      <c r="BD607" s="14"/>
      <c r="BE607" s="14"/>
      <c r="BF607" s="14"/>
      <c r="BG607" s="14"/>
      <c r="BH607" s="14"/>
      <c r="BI607" s="14"/>
    </row>
    <row r="608">
      <c r="A608" s="14"/>
      <c r="B608" s="14"/>
      <c r="C608" s="14"/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4"/>
      <c r="AX608" s="18"/>
      <c r="AY608" s="14"/>
      <c r="AZ608" s="14"/>
      <c r="BA608" s="14"/>
      <c r="BB608" s="14"/>
      <c r="BC608" s="19"/>
      <c r="BD608" s="14"/>
      <c r="BE608" s="14"/>
      <c r="BF608" s="14"/>
      <c r="BG608" s="14"/>
      <c r="BH608" s="14"/>
      <c r="BI608" s="14"/>
    </row>
    <row r="609">
      <c r="A609" s="14"/>
      <c r="B609" s="14"/>
      <c r="C609" s="14"/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4"/>
      <c r="AX609" s="18"/>
      <c r="AY609" s="14"/>
      <c r="AZ609" s="14"/>
      <c r="BA609" s="14"/>
      <c r="BB609" s="14"/>
      <c r="BC609" s="19"/>
      <c r="BD609" s="14"/>
      <c r="BE609" s="14"/>
      <c r="BF609" s="14"/>
      <c r="BG609" s="14"/>
      <c r="BH609" s="14"/>
      <c r="BI609" s="14"/>
    </row>
    <row r="610">
      <c r="A610" s="14"/>
      <c r="B610" s="14"/>
      <c r="C610" s="14"/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4"/>
      <c r="AX610" s="18"/>
      <c r="AY610" s="14"/>
      <c r="AZ610" s="14"/>
      <c r="BA610" s="14"/>
      <c r="BB610" s="14"/>
      <c r="BC610" s="19"/>
      <c r="BD610" s="14"/>
      <c r="BE610" s="14"/>
      <c r="BF610" s="14"/>
      <c r="BG610" s="14"/>
      <c r="BH610" s="14"/>
      <c r="BI610" s="14"/>
    </row>
    <row r="611">
      <c r="A611" s="14"/>
      <c r="B611" s="14"/>
      <c r="C611" s="14"/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4"/>
      <c r="AX611" s="18"/>
      <c r="AY611" s="14"/>
      <c r="AZ611" s="14"/>
      <c r="BA611" s="14"/>
      <c r="BB611" s="14"/>
      <c r="BC611" s="19"/>
      <c r="BD611" s="14"/>
      <c r="BE611" s="14"/>
      <c r="BF611" s="14"/>
      <c r="BG611" s="14"/>
      <c r="BH611" s="14"/>
      <c r="BI611" s="14"/>
    </row>
    <row r="612">
      <c r="A612" s="14"/>
      <c r="B612" s="14"/>
      <c r="C612" s="14"/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4"/>
      <c r="AX612" s="18"/>
      <c r="AY612" s="14"/>
      <c r="AZ612" s="14"/>
      <c r="BA612" s="14"/>
      <c r="BB612" s="14"/>
      <c r="BC612" s="19"/>
      <c r="BD612" s="14"/>
      <c r="BE612" s="14"/>
      <c r="BF612" s="14"/>
      <c r="BG612" s="14"/>
      <c r="BH612" s="14"/>
      <c r="BI612" s="14"/>
    </row>
    <row r="613">
      <c r="A613" s="14"/>
      <c r="B613" s="14"/>
      <c r="C613" s="14"/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4"/>
      <c r="AX613" s="18"/>
      <c r="AY613" s="14"/>
      <c r="AZ613" s="14"/>
      <c r="BA613" s="14"/>
      <c r="BB613" s="14"/>
      <c r="BC613" s="19"/>
      <c r="BD613" s="14"/>
      <c r="BE613" s="14"/>
      <c r="BF613" s="14"/>
      <c r="BG613" s="14"/>
      <c r="BH613" s="14"/>
      <c r="BI613" s="14"/>
    </row>
    <row r="614">
      <c r="A614" s="14"/>
      <c r="B614" s="14"/>
      <c r="C614" s="14"/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4"/>
      <c r="AX614" s="18"/>
      <c r="AY614" s="14"/>
      <c r="AZ614" s="14"/>
      <c r="BA614" s="14"/>
      <c r="BB614" s="14"/>
      <c r="BC614" s="19"/>
      <c r="BD614" s="14"/>
      <c r="BE614" s="14"/>
      <c r="BF614" s="14"/>
      <c r="BG614" s="14"/>
      <c r="BH614" s="14"/>
      <c r="BI614" s="14"/>
    </row>
    <row r="615">
      <c r="A615" s="14"/>
      <c r="B615" s="14"/>
      <c r="C615" s="14"/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4"/>
      <c r="AX615" s="18"/>
      <c r="AY615" s="14"/>
      <c r="AZ615" s="14"/>
      <c r="BA615" s="14"/>
      <c r="BB615" s="14"/>
      <c r="BC615" s="19"/>
      <c r="BD615" s="14"/>
      <c r="BE615" s="14"/>
      <c r="BF615" s="14"/>
      <c r="BG615" s="14"/>
      <c r="BH615" s="14"/>
      <c r="BI615" s="14"/>
    </row>
    <row r="616">
      <c r="A616" s="14"/>
      <c r="B616" s="14"/>
      <c r="C616" s="14"/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4"/>
      <c r="AX616" s="18"/>
      <c r="AY616" s="14"/>
      <c r="AZ616" s="14"/>
      <c r="BA616" s="14"/>
      <c r="BB616" s="14"/>
      <c r="BC616" s="19"/>
      <c r="BD616" s="14"/>
      <c r="BE616" s="14"/>
      <c r="BF616" s="14"/>
      <c r="BG616" s="14"/>
      <c r="BH616" s="14"/>
      <c r="BI616" s="14"/>
    </row>
    <row r="617">
      <c r="A617" s="14"/>
      <c r="B617" s="14"/>
      <c r="C617" s="14"/>
      <c r="D617" s="15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4"/>
      <c r="AX617" s="18"/>
      <c r="AY617" s="14"/>
      <c r="AZ617" s="14"/>
      <c r="BA617" s="14"/>
      <c r="BB617" s="14"/>
      <c r="BC617" s="19"/>
      <c r="BD617" s="14"/>
      <c r="BE617" s="14"/>
      <c r="BF617" s="14"/>
      <c r="BG617" s="14"/>
      <c r="BH617" s="14"/>
      <c r="BI617" s="14"/>
    </row>
    <row r="618">
      <c r="A618" s="14"/>
      <c r="B618" s="14"/>
      <c r="C618" s="14"/>
      <c r="D618" s="15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4"/>
      <c r="AX618" s="18"/>
      <c r="AY618" s="14"/>
      <c r="AZ618" s="14"/>
      <c r="BA618" s="14"/>
      <c r="BB618" s="14"/>
      <c r="BC618" s="19"/>
      <c r="BD618" s="14"/>
      <c r="BE618" s="14"/>
      <c r="BF618" s="14"/>
      <c r="BG618" s="14"/>
      <c r="BH618" s="14"/>
      <c r="BI618" s="14"/>
    </row>
    <row r="619">
      <c r="A619" s="14"/>
      <c r="B619" s="14"/>
      <c r="C619" s="14"/>
      <c r="D619" s="15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4"/>
      <c r="AX619" s="18"/>
      <c r="AY619" s="14"/>
      <c r="AZ619" s="14"/>
      <c r="BA619" s="14"/>
      <c r="BB619" s="14"/>
      <c r="BC619" s="19"/>
      <c r="BD619" s="14"/>
      <c r="BE619" s="14"/>
      <c r="BF619" s="14"/>
      <c r="BG619" s="14"/>
      <c r="BH619" s="14"/>
      <c r="BI619" s="14"/>
    </row>
    <row r="620">
      <c r="A620" s="14"/>
      <c r="B620" s="14"/>
      <c r="C620" s="14"/>
      <c r="D620" s="15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4"/>
      <c r="AX620" s="18"/>
      <c r="AY620" s="14"/>
      <c r="AZ620" s="14"/>
      <c r="BA620" s="14"/>
      <c r="BB620" s="14"/>
      <c r="BC620" s="19"/>
      <c r="BD620" s="14"/>
      <c r="BE620" s="14"/>
      <c r="BF620" s="14"/>
      <c r="BG620" s="14"/>
      <c r="BH620" s="14"/>
      <c r="BI620" s="14"/>
    </row>
    <row r="621">
      <c r="A621" s="14"/>
      <c r="B621" s="14"/>
      <c r="C621" s="14"/>
      <c r="D621" s="15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4"/>
      <c r="AX621" s="18"/>
      <c r="AY621" s="14"/>
      <c r="AZ621" s="14"/>
      <c r="BA621" s="14"/>
      <c r="BB621" s="14"/>
      <c r="BC621" s="19"/>
      <c r="BD621" s="14"/>
      <c r="BE621" s="14"/>
      <c r="BF621" s="14"/>
      <c r="BG621" s="14"/>
      <c r="BH621" s="14"/>
      <c r="BI621" s="14"/>
    </row>
    <row r="622">
      <c r="A622" s="14"/>
      <c r="B622" s="14"/>
      <c r="C622" s="14"/>
      <c r="D622" s="15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4"/>
      <c r="AX622" s="18"/>
      <c r="AY622" s="14"/>
      <c r="AZ622" s="14"/>
      <c r="BA622" s="14"/>
      <c r="BB622" s="14"/>
      <c r="BC622" s="19"/>
      <c r="BD622" s="14"/>
      <c r="BE622" s="14"/>
      <c r="BF622" s="14"/>
      <c r="BG622" s="14"/>
      <c r="BH622" s="14"/>
      <c r="BI622" s="14"/>
    </row>
    <row r="623">
      <c r="A623" s="14"/>
      <c r="B623" s="14"/>
      <c r="C623" s="14"/>
      <c r="D623" s="15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4"/>
      <c r="AX623" s="18"/>
      <c r="AY623" s="14"/>
      <c r="AZ623" s="14"/>
      <c r="BA623" s="14"/>
      <c r="BB623" s="14"/>
      <c r="BC623" s="19"/>
      <c r="BD623" s="14"/>
      <c r="BE623" s="14"/>
      <c r="BF623" s="14"/>
      <c r="BG623" s="14"/>
      <c r="BH623" s="14"/>
      <c r="BI623" s="14"/>
    </row>
    <row r="624">
      <c r="A624" s="14"/>
      <c r="B624" s="14"/>
      <c r="C624" s="14"/>
      <c r="D624" s="15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4"/>
      <c r="AX624" s="18"/>
      <c r="AY624" s="14"/>
      <c r="AZ624" s="14"/>
      <c r="BA624" s="14"/>
      <c r="BB624" s="14"/>
      <c r="BC624" s="19"/>
      <c r="BD624" s="14"/>
      <c r="BE624" s="14"/>
      <c r="BF624" s="14"/>
      <c r="BG624" s="14"/>
      <c r="BH624" s="14"/>
      <c r="BI624" s="14"/>
    </row>
    <row r="625">
      <c r="A625" s="14"/>
      <c r="B625" s="14"/>
      <c r="C625" s="14"/>
      <c r="D625" s="15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4"/>
      <c r="AX625" s="18"/>
      <c r="AY625" s="14"/>
      <c r="AZ625" s="14"/>
      <c r="BA625" s="14"/>
      <c r="BB625" s="14"/>
      <c r="BC625" s="19"/>
      <c r="BD625" s="14"/>
      <c r="BE625" s="14"/>
      <c r="BF625" s="14"/>
      <c r="BG625" s="14"/>
      <c r="BH625" s="14"/>
      <c r="BI625" s="14"/>
    </row>
    <row r="626">
      <c r="A626" s="14"/>
      <c r="B626" s="14"/>
      <c r="C626" s="14"/>
      <c r="D626" s="15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4"/>
      <c r="AX626" s="18"/>
      <c r="AY626" s="14"/>
      <c r="AZ626" s="14"/>
      <c r="BA626" s="14"/>
      <c r="BB626" s="14"/>
      <c r="BC626" s="19"/>
      <c r="BD626" s="14"/>
      <c r="BE626" s="14"/>
      <c r="BF626" s="14"/>
      <c r="BG626" s="14"/>
      <c r="BH626" s="14"/>
      <c r="BI626" s="14"/>
    </row>
    <row r="627">
      <c r="A627" s="14"/>
      <c r="B627" s="14"/>
      <c r="C627" s="14"/>
      <c r="D627" s="15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4"/>
      <c r="AX627" s="18"/>
      <c r="AY627" s="14"/>
      <c r="AZ627" s="14"/>
      <c r="BA627" s="14"/>
      <c r="BB627" s="14"/>
      <c r="BC627" s="19"/>
      <c r="BD627" s="14"/>
      <c r="BE627" s="14"/>
      <c r="BF627" s="14"/>
      <c r="BG627" s="14"/>
      <c r="BH627" s="14"/>
      <c r="BI627" s="14"/>
    </row>
    <row r="628">
      <c r="A628" s="14"/>
      <c r="B628" s="14"/>
      <c r="C628" s="14"/>
      <c r="D628" s="15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4"/>
      <c r="AX628" s="18"/>
      <c r="AY628" s="14"/>
      <c r="AZ628" s="14"/>
      <c r="BA628" s="14"/>
      <c r="BB628" s="14"/>
      <c r="BC628" s="19"/>
      <c r="BD628" s="14"/>
      <c r="BE628" s="14"/>
      <c r="BF628" s="14"/>
      <c r="BG628" s="14"/>
      <c r="BH628" s="14"/>
      <c r="BI628" s="14"/>
    </row>
    <row r="629">
      <c r="A629" s="14"/>
      <c r="B629" s="14"/>
      <c r="C629" s="14"/>
      <c r="D629" s="15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4"/>
      <c r="AX629" s="18"/>
      <c r="AY629" s="14"/>
      <c r="AZ629" s="14"/>
      <c r="BA629" s="14"/>
      <c r="BB629" s="14"/>
      <c r="BC629" s="19"/>
      <c r="BD629" s="14"/>
      <c r="BE629" s="14"/>
      <c r="BF629" s="14"/>
      <c r="BG629" s="14"/>
      <c r="BH629" s="14"/>
      <c r="BI629" s="14"/>
    </row>
    <row r="630">
      <c r="A630" s="14"/>
      <c r="B630" s="14"/>
      <c r="C630" s="14"/>
      <c r="D630" s="15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4"/>
      <c r="AX630" s="18"/>
      <c r="AY630" s="14"/>
      <c r="AZ630" s="14"/>
      <c r="BA630" s="14"/>
      <c r="BB630" s="14"/>
      <c r="BC630" s="19"/>
      <c r="BD630" s="14"/>
      <c r="BE630" s="14"/>
      <c r="BF630" s="14"/>
      <c r="BG630" s="14"/>
      <c r="BH630" s="14"/>
      <c r="BI630" s="14"/>
    </row>
    <row r="631">
      <c r="A631" s="14"/>
      <c r="B631" s="14"/>
      <c r="C631" s="14"/>
      <c r="D631" s="15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4"/>
      <c r="AX631" s="18"/>
      <c r="AY631" s="14"/>
      <c r="AZ631" s="14"/>
      <c r="BA631" s="14"/>
      <c r="BB631" s="14"/>
      <c r="BC631" s="19"/>
      <c r="BD631" s="14"/>
      <c r="BE631" s="14"/>
      <c r="BF631" s="14"/>
      <c r="BG631" s="14"/>
      <c r="BH631" s="14"/>
      <c r="BI631" s="14"/>
    </row>
    <row r="632">
      <c r="A632" s="14"/>
      <c r="B632" s="14"/>
      <c r="C632" s="14"/>
      <c r="D632" s="15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4"/>
      <c r="AX632" s="18"/>
      <c r="AY632" s="14"/>
      <c r="AZ632" s="14"/>
      <c r="BA632" s="14"/>
      <c r="BB632" s="14"/>
      <c r="BC632" s="19"/>
      <c r="BD632" s="14"/>
      <c r="BE632" s="14"/>
      <c r="BF632" s="14"/>
      <c r="BG632" s="14"/>
      <c r="BH632" s="14"/>
      <c r="BI632" s="14"/>
    </row>
    <row r="633">
      <c r="A633" s="14"/>
      <c r="B633" s="14"/>
      <c r="C633" s="14"/>
      <c r="D633" s="15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4"/>
      <c r="AX633" s="18"/>
      <c r="AY633" s="14"/>
      <c r="AZ633" s="14"/>
      <c r="BA633" s="14"/>
      <c r="BB633" s="14"/>
      <c r="BC633" s="19"/>
      <c r="BD633" s="14"/>
      <c r="BE633" s="14"/>
      <c r="BF633" s="14"/>
      <c r="BG633" s="14"/>
      <c r="BH633" s="14"/>
      <c r="BI633" s="14"/>
    </row>
    <row r="634">
      <c r="A634" s="14"/>
      <c r="B634" s="14"/>
      <c r="C634" s="14"/>
      <c r="D634" s="15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4"/>
      <c r="AX634" s="18"/>
      <c r="AY634" s="14"/>
      <c r="AZ634" s="14"/>
      <c r="BA634" s="14"/>
      <c r="BB634" s="14"/>
      <c r="BC634" s="19"/>
      <c r="BD634" s="14"/>
      <c r="BE634" s="14"/>
      <c r="BF634" s="14"/>
      <c r="BG634" s="14"/>
      <c r="BH634" s="14"/>
      <c r="BI634" s="14"/>
    </row>
    <row r="635">
      <c r="A635" s="14"/>
      <c r="B635" s="14"/>
      <c r="C635" s="14"/>
      <c r="D635" s="15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4"/>
      <c r="AX635" s="18"/>
      <c r="AY635" s="14"/>
      <c r="AZ635" s="14"/>
      <c r="BA635" s="14"/>
      <c r="BB635" s="14"/>
      <c r="BC635" s="19"/>
      <c r="BD635" s="14"/>
      <c r="BE635" s="14"/>
      <c r="BF635" s="14"/>
      <c r="BG635" s="14"/>
      <c r="BH635" s="14"/>
      <c r="BI635" s="14"/>
    </row>
    <row r="636">
      <c r="A636" s="14"/>
      <c r="B636" s="14"/>
      <c r="C636" s="14"/>
      <c r="D636" s="15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4"/>
      <c r="AX636" s="18"/>
      <c r="AY636" s="14"/>
      <c r="AZ636" s="14"/>
      <c r="BA636" s="14"/>
      <c r="BB636" s="14"/>
      <c r="BC636" s="19"/>
      <c r="BD636" s="14"/>
      <c r="BE636" s="14"/>
      <c r="BF636" s="14"/>
      <c r="BG636" s="14"/>
      <c r="BH636" s="14"/>
      <c r="BI636" s="14"/>
    </row>
    <row r="637">
      <c r="A637" s="14"/>
      <c r="B637" s="14"/>
      <c r="C637" s="14"/>
      <c r="D637" s="15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4"/>
      <c r="AX637" s="18"/>
      <c r="AY637" s="14"/>
      <c r="AZ637" s="14"/>
      <c r="BA637" s="14"/>
      <c r="BB637" s="14"/>
      <c r="BC637" s="19"/>
      <c r="BD637" s="14"/>
      <c r="BE637" s="14"/>
      <c r="BF637" s="14"/>
      <c r="BG637" s="14"/>
      <c r="BH637" s="14"/>
      <c r="BI637" s="14"/>
    </row>
    <row r="638">
      <c r="A638" s="14"/>
      <c r="B638" s="14"/>
      <c r="C638" s="14"/>
      <c r="D638" s="15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4"/>
      <c r="AX638" s="18"/>
      <c r="AY638" s="14"/>
      <c r="AZ638" s="14"/>
      <c r="BA638" s="14"/>
      <c r="BB638" s="14"/>
      <c r="BC638" s="19"/>
      <c r="BD638" s="14"/>
      <c r="BE638" s="14"/>
      <c r="BF638" s="14"/>
      <c r="BG638" s="14"/>
      <c r="BH638" s="14"/>
      <c r="BI638" s="14"/>
    </row>
    <row r="639">
      <c r="A639" s="14"/>
      <c r="B639" s="14"/>
      <c r="C639" s="14"/>
      <c r="D639" s="15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4"/>
      <c r="AX639" s="18"/>
      <c r="AY639" s="14"/>
      <c r="AZ639" s="14"/>
      <c r="BA639" s="14"/>
      <c r="BB639" s="14"/>
      <c r="BC639" s="19"/>
      <c r="BD639" s="14"/>
      <c r="BE639" s="14"/>
      <c r="BF639" s="14"/>
      <c r="BG639" s="14"/>
      <c r="BH639" s="14"/>
      <c r="BI639" s="14"/>
    </row>
    <row r="640">
      <c r="A640" s="14"/>
      <c r="B640" s="14"/>
      <c r="C640" s="14"/>
      <c r="D640" s="15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4"/>
      <c r="AX640" s="18"/>
      <c r="AY640" s="14"/>
      <c r="AZ640" s="14"/>
      <c r="BA640" s="14"/>
      <c r="BB640" s="14"/>
      <c r="BC640" s="19"/>
      <c r="BD640" s="14"/>
      <c r="BE640" s="14"/>
      <c r="BF640" s="14"/>
      <c r="BG640" s="14"/>
      <c r="BH640" s="14"/>
      <c r="BI640" s="14"/>
    </row>
    <row r="641">
      <c r="A641" s="14"/>
      <c r="B641" s="14"/>
      <c r="C641" s="14"/>
      <c r="D641" s="15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4"/>
      <c r="AX641" s="18"/>
      <c r="AY641" s="14"/>
      <c r="AZ641" s="14"/>
      <c r="BA641" s="14"/>
      <c r="BB641" s="14"/>
      <c r="BC641" s="19"/>
      <c r="BD641" s="14"/>
      <c r="BE641" s="14"/>
      <c r="BF641" s="14"/>
      <c r="BG641" s="14"/>
      <c r="BH641" s="14"/>
      <c r="BI641" s="14"/>
    </row>
    <row r="642">
      <c r="A642" s="14"/>
      <c r="B642" s="14"/>
      <c r="C642" s="14"/>
      <c r="D642" s="15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4"/>
      <c r="AX642" s="18"/>
      <c r="AY642" s="14"/>
      <c r="AZ642" s="14"/>
      <c r="BA642" s="14"/>
      <c r="BB642" s="14"/>
      <c r="BC642" s="19"/>
      <c r="BD642" s="14"/>
      <c r="BE642" s="14"/>
      <c r="BF642" s="14"/>
      <c r="BG642" s="14"/>
      <c r="BH642" s="14"/>
      <c r="BI642" s="14"/>
    </row>
    <row r="643">
      <c r="A643" s="14"/>
      <c r="B643" s="14"/>
      <c r="C643" s="14"/>
      <c r="D643" s="15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4"/>
      <c r="AX643" s="18"/>
      <c r="AY643" s="14"/>
      <c r="AZ643" s="14"/>
      <c r="BA643" s="14"/>
      <c r="BB643" s="14"/>
      <c r="BC643" s="19"/>
      <c r="BD643" s="14"/>
      <c r="BE643" s="14"/>
      <c r="BF643" s="14"/>
      <c r="BG643" s="14"/>
      <c r="BH643" s="14"/>
      <c r="BI643" s="14"/>
    </row>
    <row r="644">
      <c r="A644" s="14"/>
      <c r="B644" s="14"/>
      <c r="C644" s="14"/>
      <c r="D644" s="15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4"/>
      <c r="AX644" s="18"/>
      <c r="AY644" s="14"/>
      <c r="AZ644" s="14"/>
      <c r="BA644" s="14"/>
      <c r="BB644" s="14"/>
      <c r="BC644" s="19"/>
      <c r="BD644" s="14"/>
      <c r="BE644" s="14"/>
      <c r="BF644" s="14"/>
      <c r="BG644" s="14"/>
      <c r="BH644" s="14"/>
      <c r="BI644" s="14"/>
    </row>
    <row r="645">
      <c r="A645" s="14"/>
      <c r="B645" s="14"/>
      <c r="C645" s="14"/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4"/>
      <c r="AX645" s="18"/>
      <c r="AY645" s="14"/>
      <c r="AZ645" s="14"/>
      <c r="BA645" s="14"/>
      <c r="BB645" s="14"/>
      <c r="BC645" s="19"/>
      <c r="BD645" s="14"/>
      <c r="BE645" s="14"/>
      <c r="BF645" s="14"/>
      <c r="BG645" s="14"/>
      <c r="BH645" s="14"/>
      <c r="BI645" s="14"/>
    </row>
    <row r="646">
      <c r="A646" s="14"/>
      <c r="B646" s="14"/>
      <c r="C646" s="14"/>
      <c r="D646" s="15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4"/>
      <c r="AX646" s="18"/>
      <c r="AY646" s="14"/>
      <c r="AZ646" s="14"/>
      <c r="BA646" s="14"/>
      <c r="BB646" s="14"/>
      <c r="BC646" s="19"/>
      <c r="BD646" s="14"/>
      <c r="BE646" s="14"/>
      <c r="BF646" s="14"/>
      <c r="BG646" s="14"/>
      <c r="BH646" s="14"/>
      <c r="BI646" s="14"/>
    </row>
    <row r="647">
      <c r="A647" s="14"/>
      <c r="B647" s="14"/>
      <c r="C647" s="14"/>
      <c r="D647" s="15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4"/>
      <c r="AX647" s="18"/>
      <c r="AY647" s="14"/>
      <c r="AZ647" s="14"/>
      <c r="BA647" s="14"/>
      <c r="BB647" s="14"/>
      <c r="BC647" s="19"/>
      <c r="BD647" s="14"/>
      <c r="BE647" s="14"/>
      <c r="BF647" s="14"/>
      <c r="BG647" s="14"/>
      <c r="BH647" s="14"/>
      <c r="BI647" s="14"/>
    </row>
    <row r="648">
      <c r="A648" s="14"/>
      <c r="B648" s="14"/>
      <c r="C648" s="14"/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4"/>
      <c r="AX648" s="18"/>
      <c r="AY648" s="14"/>
      <c r="AZ648" s="14"/>
      <c r="BA648" s="14"/>
      <c r="BB648" s="14"/>
      <c r="BC648" s="19"/>
      <c r="BD648" s="14"/>
      <c r="BE648" s="14"/>
      <c r="BF648" s="14"/>
      <c r="BG648" s="14"/>
      <c r="BH648" s="14"/>
      <c r="BI648" s="14"/>
    </row>
    <row r="649">
      <c r="A649" s="14"/>
      <c r="B649" s="14"/>
      <c r="C649" s="14"/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4"/>
      <c r="AX649" s="18"/>
      <c r="AY649" s="14"/>
      <c r="AZ649" s="14"/>
      <c r="BA649" s="14"/>
      <c r="BB649" s="14"/>
      <c r="BC649" s="19"/>
      <c r="BD649" s="14"/>
      <c r="BE649" s="14"/>
      <c r="BF649" s="14"/>
      <c r="BG649" s="14"/>
      <c r="BH649" s="14"/>
      <c r="BI649" s="14"/>
    </row>
    <row r="650">
      <c r="A650" s="14"/>
      <c r="B650" s="14"/>
      <c r="C650" s="14"/>
      <c r="D650" s="15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4"/>
      <c r="AX650" s="18"/>
      <c r="AY650" s="14"/>
      <c r="AZ650" s="14"/>
      <c r="BA650" s="14"/>
      <c r="BB650" s="14"/>
      <c r="BC650" s="19"/>
      <c r="BD650" s="14"/>
      <c r="BE650" s="14"/>
      <c r="BF650" s="14"/>
      <c r="BG650" s="14"/>
      <c r="BH650" s="14"/>
      <c r="BI650" s="14"/>
    </row>
    <row r="651">
      <c r="A651" s="14"/>
      <c r="B651" s="14"/>
      <c r="C651" s="14"/>
      <c r="D651" s="15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4"/>
      <c r="AX651" s="18"/>
      <c r="AY651" s="14"/>
      <c r="AZ651" s="14"/>
      <c r="BA651" s="14"/>
      <c r="BB651" s="14"/>
      <c r="BC651" s="19"/>
      <c r="BD651" s="14"/>
      <c r="BE651" s="14"/>
      <c r="BF651" s="14"/>
      <c r="BG651" s="14"/>
      <c r="BH651" s="14"/>
      <c r="BI651" s="14"/>
    </row>
    <row r="652">
      <c r="A652" s="14"/>
      <c r="B652" s="14"/>
      <c r="C652" s="14"/>
      <c r="D652" s="15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4"/>
      <c r="AX652" s="18"/>
      <c r="AY652" s="14"/>
      <c r="AZ652" s="14"/>
      <c r="BA652" s="14"/>
      <c r="BB652" s="14"/>
      <c r="BC652" s="19"/>
      <c r="BD652" s="14"/>
      <c r="BE652" s="14"/>
      <c r="BF652" s="14"/>
      <c r="BG652" s="14"/>
      <c r="BH652" s="14"/>
      <c r="BI652" s="14"/>
    </row>
    <row r="653">
      <c r="A653" s="14"/>
      <c r="B653" s="14"/>
      <c r="C653" s="14"/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4"/>
      <c r="AX653" s="18"/>
      <c r="AY653" s="14"/>
      <c r="AZ653" s="14"/>
      <c r="BA653" s="14"/>
      <c r="BB653" s="14"/>
      <c r="BC653" s="19"/>
      <c r="BD653" s="14"/>
      <c r="BE653" s="14"/>
      <c r="BF653" s="14"/>
      <c r="BG653" s="14"/>
      <c r="BH653" s="14"/>
      <c r="BI653" s="14"/>
    </row>
    <row r="654">
      <c r="A654" s="14"/>
      <c r="B654" s="14"/>
      <c r="C654" s="14"/>
      <c r="D654" s="15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4"/>
      <c r="AX654" s="18"/>
      <c r="AY654" s="14"/>
      <c r="AZ654" s="14"/>
      <c r="BA654" s="14"/>
      <c r="BB654" s="14"/>
      <c r="BC654" s="19"/>
      <c r="BD654" s="14"/>
      <c r="BE654" s="14"/>
      <c r="BF654" s="14"/>
      <c r="BG654" s="14"/>
      <c r="BH654" s="14"/>
      <c r="BI654" s="14"/>
    </row>
    <row r="655">
      <c r="A655" s="14"/>
      <c r="B655" s="14"/>
      <c r="C655" s="14"/>
      <c r="D655" s="15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4"/>
      <c r="AX655" s="18"/>
      <c r="AY655" s="14"/>
      <c r="AZ655" s="14"/>
      <c r="BA655" s="14"/>
      <c r="BB655" s="14"/>
      <c r="BC655" s="19"/>
      <c r="BD655" s="14"/>
      <c r="BE655" s="14"/>
      <c r="BF655" s="14"/>
      <c r="BG655" s="14"/>
      <c r="BH655" s="14"/>
      <c r="BI655" s="14"/>
    </row>
    <row r="656">
      <c r="A656" s="14"/>
      <c r="B656" s="14"/>
      <c r="C656" s="14"/>
      <c r="D656" s="15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4"/>
      <c r="AX656" s="18"/>
      <c r="AY656" s="14"/>
      <c r="AZ656" s="14"/>
      <c r="BA656" s="14"/>
      <c r="BB656" s="14"/>
      <c r="BC656" s="19"/>
      <c r="BD656" s="14"/>
      <c r="BE656" s="14"/>
      <c r="BF656" s="14"/>
      <c r="BG656" s="14"/>
      <c r="BH656" s="14"/>
      <c r="BI656" s="14"/>
    </row>
    <row r="657">
      <c r="A657" s="14"/>
      <c r="B657" s="14"/>
      <c r="C657" s="14"/>
      <c r="D657" s="15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4"/>
      <c r="AX657" s="18"/>
      <c r="AY657" s="14"/>
      <c r="AZ657" s="14"/>
      <c r="BA657" s="14"/>
      <c r="BB657" s="14"/>
      <c r="BC657" s="19"/>
      <c r="BD657" s="14"/>
      <c r="BE657" s="14"/>
      <c r="BF657" s="14"/>
      <c r="BG657" s="14"/>
      <c r="BH657" s="14"/>
      <c r="BI657" s="14"/>
    </row>
    <row r="658">
      <c r="A658" s="14"/>
      <c r="B658" s="14"/>
      <c r="C658" s="14"/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4"/>
      <c r="AX658" s="18"/>
      <c r="AY658" s="14"/>
      <c r="AZ658" s="14"/>
      <c r="BA658" s="14"/>
      <c r="BB658" s="14"/>
      <c r="BC658" s="19"/>
      <c r="BD658" s="14"/>
      <c r="BE658" s="14"/>
      <c r="BF658" s="14"/>
      <c r="BG658" s="14"/>
      <c r="BH658" s="14"/>
      <c r="BI658" s="14"/>
    </row>
    <row r="659">
      <c r="A659" s="14"/>
      <c r="B659" s="14"/>
      <c r="C659" s="14"/>
      <c r="D659" s="15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4"/>
      <c r="AX659" s="18"/>
      <c r="AY659" s="14"/>
      <c r="AZ659" s="14"/>
      <c r="BA659" s="14"/>
      <c r="BB659" s="14"/>
      <c r="BC659" s="19"/>
      <c r="BD659" s="14"/>
      <c r="BE659" s="14"/>
      <c r="BF659" s="14"/>
      <c r="BG659" s="14"/>
      <c r="BH659" s="14"/>
      <c r="BI659" s="14"/>
    </row>
    <row r="660">
      <c r="A660" s="14"/>
      <c r="B660" s="14"/>
      <c r="C660" s="14"/>
      <c r="D660" s="15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4"/>
      <c r="AX660" s="18"/>
      <c r="AY660" s="14"/>
      <c r="AZ660" s="14"/>
      <c r="BA660" s="14"/>
      <c r="BB660" s="14"/>
      <c r="BC660" s="19"/>
      <c r="BD660" s="14"/>
      <c r="BE660" s="14"/>
      <c r="BF660" s="14"/>
      <c r="BG660" s="14"/>
      <c r="BH660" s="14"/>
      <c r="BI660" s="14"/>
    </row>
    <row r="661">
      <c r="A661" s="14"/>
      <c r="B661" s="14"/>
      <c r="C661" s="14"/>
      <c r="D661" s="15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4"/>
      <c r="AX661" s="18"/>
      <c r="AY661" s="14"/>
      <c r="AZ661" s="14"/>
      <c r="BA661" s="14"/>
      <c r="BB661" s="14"/>
      <c r="BC661" s="19"/>
      <c r="BD661" s="14"/>
      <c r="BE661" s="14"/>
      <c r="BF661" s="14"/>
      <c r="BG661" s="14"/>
      <c r="BH661" s="14"/>
      <c r="BI661" s="14"/>
    </row>
    <row r="662">
      <c r="A662" s="14"/>
      <c r="B662" s="14"/>
      <c r="C662" s="14"/>
      <c r="D662" s="15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4"/>
      <c r="AX662" s="18"/>
      <c r="AY662" s="14"/>
      <c r="AZ662" s="14"/>
      <c r="BA662" s="14"/>
      <c r="BB662" s="14"/>
      <c r="BC662" s="19"/>
      <c r="BD662" s="14"/>
      <c r="BE662" s="14"/>
      <c r="BF662" s="14"/>
      <c r="BG662" s="14"/>
      <c r="BH662" s="14"/>
      <c r="BI662" s="14"/>
    </row>
    <row r="663">
      <c r="A663" s="14"/>
      <c r="B663" s="14"/>
      <c r="C663" s="14"/>
      <c r="D663" s="15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4"/>
      <c r="AX663" s="18"/>
      <c r="AY663" s="14"/>
      <c r="AZ663" s="14"/>
      <c r="BA663" s="14"/>
      <c r="BB663" s="14"/>
      <c r="BC663" s="19"/>
      <c r="BD663" s="14"/>
      <c r="BE663" s="14"/>
      <c r="BF663" s="14"/>
      <c r="BG663" s="14"/>
      <c r="BH663" s="14"/>
      <c r="BI663" s="14"/>
    </row>
    <row r="664">
      <c r="A664" s="14"/>
      <c r="B664" s="14"/>
      <c r="C664" s="14"/>
      <c r="D664" s="15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4"/>
      <c r="AX664" s="18"/>
      <c r="AY664" s="14"/>
      <c r="AZ664" s="14"/>
      <c r="BA664" s="14"/>
      <c r="BB664" s="14"/>
      <c r="BC664" s="19"/>
      <c r="BD664" s="14"/>
      <c r="BE664" s="14"/>
      <c r="BF664" s="14"/>
      <c r="BG664" s="14"/>
      <c r="BH664" s="14"/>
      <c r="BI664" s="14"/>
    </row>
    <row r="665">
      <c r="A665" s="14"/>
      <c r="B665" s="14"/>
      <c r="C665" s="14"/>
      <c r="D665" s="15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4"/>
      <c r="AX665" s="18"/>
      <c r="AY665" s="14"/>
      <c r="AZ665" s="14"/>
      <c r="BA665" s="14"/>
      <c r="BB665" s="14"/>
      <c r="BC665" s="19"/>
      <c r="BD665" s="14"/>
      <c r="BE665" s="14"/>
      <c r="BF665" s="14"/>
      <c r="BG665" s="14"/>
      <c r="BH665" s="14"/>
      <c r="BI665" s="14"/>
    </row>
    <row r="666">
      <c r="A666" s="14"/>
      <c r="B666" s="14"/>
      <c r="C666" s="14"/>
      <c r="D666" s="15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4"/>
      <c r="AX666" s="18"/>
      <c r="AY666" s="14"/>
      <c r="AZ666" s="14"/>
      <c r="BA666" s="14"/>
      <c r="BB666" s="14"/>
      <c r="BC666" s="19"/>
      <c r="BD666" s="14"/>
      <c r="BE666" s="14"/>
      <c r="BF666" s="14"/>
      <c r="BG666" s="14"/>
      <c r="BH666" s="14"/>
      <c r="BI666" s="14"/>
    </row>
    <row r="667">
      <c r="A667" s="14"/>
      <c r="B667" s="14"/>
      <c r="C667" s="14"/>
      <c r="D667" s="15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4"/>
      <c r="AX667" s="18"/>
      <c r="AY667" s="14"/>
      <c r="AZ667" s="14"/>
      <c r="BA667" s="14"/>
      <c r="BB667" s="14"/>
      <c r="BC667" s="19"/>
      <c r="BD667" s="14"/>
      <c r="BE667" s="14"/>
      <c r="BF667" s="14"/>
      <c r="BG667" s="14"/>
      <c r="BH667" s="14"/>
      <c r="BI667" s="14"/>
    </row>
    <row r="668">
      <c r="A668" s="14"/>
      <c r="B668" s="14"/>
      <c r="C668" s="14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4"/>
      <c r="AX668" s="18"/>
      <c r="AY668" s="14"/>
      <c r="AZ668" s="14"/>
      <c r="BA668" s="14"/>
      <c r="BB668" s="14"/>
      <c r="BC668" s="19"/>
      <c r="BD668" s="14"/>
      <c r="BE668" s="14"/>
      <c r="BF668" s="14"/>
      <c r="BG668" s="14"/>
      <c r="BH668" s="14"/>
      <c r="BI668" s="14"/>
    </row>
    <row r="669">
      <c r="A669" s="14"/>
      <c r="B669" s="14"/>
      <c r="C669" s="14"/>
      <c r="D669" s="15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4"/>
      <c r="AX669" s="18"/>
      <c r="AY669" s="14"/>
      <c r="AZ669" s="14"/>
      <c r="BA669" s="14"/>
      <c r="BB669" s="14"/>
      <c r="BC669" s="19"/>
      <c r="BD669" s="14"/>
      <c r="BE669" s="14"/>
      <c r="BF669" s="14"/>
      <c r="BG669" s="14"/>
      <c r="BH669" s="14"/>
      <c r="BI669" s="14"/>
    </row>
    <row r="670">
      <c r="A670" s="14"/>
      <c r="B670" s="14"/>
      <c r="C670" s="14"/>
      <c r="D670" s="15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4"/>
      <c r="AX670" s="18"/>
      <c r="AY670" s="14"/>
      <c r="AZ670" s="14"/>
      <c r="BA670" s="14"/>
      <c r="BB670" s="14"/>
      <c r="BC670" s="19"/>
      <c r="BD670" s="14"/>
      <c r="BE670" s="14"/>
      <c r="BF670" s="14"/>
      <c r="BG670" s="14"/>
      <c r="BH670" s="14"/>
      <c r="BI670" s="14"/>
    </row>
    <row r="671">
      <c r="A671" s="14"/>
      <c r="B671" s="14"/>
      <c r="C671" s="14"/>
      <c r="D671" s="15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4"/>
      <c r="AX671" s="18"/>
      <c r="AY671" s="14"/>
      <c r="AZ671" s="14"/>
      <c r="BA671" s="14"/>
      <c r="BB671" s="14"/>
      <c r="BC671" s="19"/>
      <c r="BD671" s="14"/>
      <c r="BE671" s="14"/>
      <c r="BF671" s="14"/>
      <c r="BG671" s="14"/>
      <c r="BH671" s="14"/>
      <c r="BI671" s="14"/>
    </row>
    <row r="672">
      <c r="A672" s="14"/>
      <c r="B672" s="14"/>
      <c r="C672" s="14"/>
      <c r="D672" s="15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4"/>
      <c r="AX672" s="18"/>
      <c r="AY672" s="14"/>
      <c r="AZ672" s="14"/>
      <c r="BA672" s="14"/>
      <c r="BB672" s="14"/>
      <c r="BC672" s="19"/>
      <c r="BD672" s="14"/>
      <c r="BE672" s="14"/>
      <c r="BF672" s="14"/>
      <c r="BG672" s="14"/>
      <c r="BH672" s="14"/>
      <c r="BI672" s="14"/>
    </row>
    <row r="673">
      <c r="A673" s="14"/>
      <c r="B673" s="14"/>
      <c r="C673" s="14"/>
      <c r="D673" s="15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4"/>
      <c r="AX673" s="18"/>
      <c r="AY673" s="14"/>
      <c r="AZ673" s="14"/>
      <c r="BA673" s="14"/>
      <c r="BB673" s="14"/>
      <c r="BC673" s="19"/>
      <c r="BD673" s="14"/>
      <c r="BE673" s="14"/>
      <c r="BF673" s="14"/>
      <c r="BG673" s="14"/>
      <c r="BH673" s="14"/>
      <c r="BI673" s="14"/>
    </row>
    <row r="674">
      <c r="A674" s="14"/>
      <c r="B674" s="14"/>
      <c r="C674" s="14"/>
      <c r="D674" s="15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4"/>
      <c r="AX674" s="18"/>
      <c r="AY674" s="14"/>
      <c r="AZ674" s="14"/>
      <c r="BA674" s="14"/>
      <c r="BB674" s="14"/>
      <c r="BC674" s="19"/>
      <c r="BD674" s="14"/>
      <c r="BE674" s="14"/>
      <c r="BF674" s="14"/>
      <c r="BG674" s="14"/>
      <c r="BH674" s="14"/>
      <c r="BI674" s="14"/>
    </row>
    <row r="675">
      <c r="A675" s="14"/>
      <c r="B675" s="14"/>
      <c r="C675" s="14"/>
      <c r="D675" s="15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4"/>
      <c r="AX675" s="18"/>
      <c r="AY675" s="14"/>
      <c r="AZ675" s="14"/>
      <c r="BA675" s="14"/>
      <c r="BB675" s="14"/>
      <c r="BC675" s="19"/>
      <c r="BD675" s="14"/>
      <c r="BE675" s="14"/>
      <c r="BF675" s="14"/>
      <c r="BG675" s="14"/>
      <c r="BH675" s="14"/>
      <c r="BI675" s="14"/>
    </row>
    <row r="676">
      <c r="A676" s="14"/>
      <c r="B676" s="14"/>
      <c r="C676" s="14"/>
      <c r="D676" s="15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4"/>
      <c r="AX676" s="18"/>
      <c r="AY676" s="14"/>
      <c r="AZ676" s="14"/>
      <c r="BA676" s="14"/>
      <c r="BB676" s="14"/>
      <c r="BC676" s="19"/>
      <c r="BD676" s="14"/>
      <c r="BE676" s="14"/>
      <c r="BF676" s="14"/>
      <c r="BG676" s="14"/>
      <c r="BH676" s="14"/>
      <c r="BI676" s="14"/>
    </row>
    <row r="677">
      <c r="A677" s="14"/>
      <c r="B677" s="14"/>
      <c r="C677" s="14"/>
      <c r="D677" s="15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4"/>
      <c r="AX677" s="18"/>
      <c r="AY677" s="14"/>
      <c r="AZ677" s="14"/>
      <c r="BA677" s="14"/>
      <c r="BB677" s="14"/>
      <c r="BC677" s="19"/>
      <c r="BD677" s="14"/>
      <c r="BE677" s="14"/>
      <c r="BF677" s="14"/>
      <c r="BG677" s="14"/>
      <c r="BH677" s="14"/>
      <c r="BI677" s="14"/>
    </row>
    <row r="678">
      <c r="A678" s="14"/>
      <c r="B678" s="14"/>
      <c r="C678" s="14"/>
      <c r="D678" s="15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4"/>
      <c r="AX678" s="18"/>
      <c r="AY678" s="14"/>
      <c r="AZ678" s="14"/>
      <c r="BA678" s="14"/>
      <c r="BB678" s="14"/>
      <c r="BC678" s="19"/>
      <c r="BD678" s="14"/>
      <c r="BE678" s="14"/>
      <c r="BF678" s="14"/>
      <c r="BG678" s="14"/>
      <c r="BH678" s="14"/>
      <c r="BI678" s="14"/>
    </row>
    <row r="679">
      <c r="A679" s="14"/>
      <c r="B679" s="14"/>
      <c r="C679" s="14"/>
      <c r="D679" s="15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4"/>
      <c r="AX679" s="18"/>
      <c r="AY679" s="14"/>
      <c r="AZ679" s="14"/>
      <c r="BA679" s="14"/>
      <c r="BB679" s="14"/>
      <c r="BC679" s="19"/>
      <c r="BD679" s="14"/>
      <c r="BE679" s="14"/>
      <c r="BF679" s="14"/>
      <c r="BG679" s="14"/>
      <c r="BH679" s="14"/>
      <c r="BI679" s="14"/>
    </row>
    <row r="680">
      <c r="A680" s="14"/>
      <c r="B680" s="14"/>
      <c r="C680" s="14"/>
      <c r="D680" s="15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4"/>
      <c r="AX680" s="18"/>
      <c r="AY680" s="14"/>
      <c r="AZ680" s="14"/>
      <c r="BA680" s="14"/>
      <c r="BB680" s="14"/>
      <c r="BC680" s="19"/>
      <c r="BD680" s="14"/>
      <c r="BE680" s="14"/>
      <c r="BF680" s="14"/>
      <c r="BG680" s="14"/>
      <c r="BH680" s="14"/>
      <c r="BI680" s="14"/>
    </row>
    <row r="681">
      <c r="A681" s="14"/>
      <c r="B681" s="14"/>
      <c r="C681" s="14"/>
      <c r="D681" s="15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4"/>
      <c r="AX681" s="18"/>
      <c r="AY681" s="14"/>
      <c r="AZ681" s="14"/>
      <c r="BA681" s="14"/>
      <c r="BB681" s="14"/>
      <c r="BC681" s="19"/>
      <c r="BD681" s="14"/>
      <c r="BE681" s="14"/>
      <c r="BF681" s="14"/>
      <c r="BG681" s="14"/>
      <c r="BH681" s="14"/>
      <c r="BI681" s="14"/>
    </row>
    <row r="682">
      <c r="A682" s="14"/>
      <c r="B682" s="14"/>
      <c r="C682" s="14"/>
      <c r="D682" s="15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4"/>
      <c r="AX682" s="18"/>
      <c r="AY682" s="14"/>
      <c r="AZ682" s="14"/>
      <c r="BA682" s="14"/>
      <c r="BB682" s="14"/>
      <c r="BC682" s="19"/>
      <c r="BD682" s="14"/>
      <c r="BE682" s="14"/>
      <c r="BF682" s="14"/>
      <c r="BG682" s="14"/>
      <c r="BH682" s="14"/>
      <c r="BI682" s="14"/>
    </row>
    <row r="683">
      <c r="A683" s="14"/>
      <c r="B683" s="14"/>
      <c r="C683" s="14"/>
      <c r="D683" s="15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4"/>
      <c r="AX683" s="18"/>
      <c r="AY683" s="14"/>
      <c r="AZ683" s="14"/>
      <c r="BA683" s="14"/>
      <c r="BB683" s="14"/>
      <c r="BC683" s="19"/>
      <c r="BD683" s="14"/>
      <c r="BE683" s="14"/>
      <c r="BF683" s="14"/>
      <c r="BG683" s="14"/>
      <c r="BH683" s="14"/>
      <c r="BI683" s="14"/>
    </row>
    <row r="684">
      <c r="A684" s="14"/>
      <c r="B684" s="14"/>
      <c r="C684" s="14"/>
      <c r="D684" s="15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4"/>
      <c r="AX684" s="18"/>
      <c r="AY684" s="14"/>
      <c r="AZ684" s="14"/>
      <c r="BA684" s="14"/>
      <c r="BB684" s="14"/>
      <c r="BC684" s="19"/>
      <c r="BD684" s="14"/>
      <c r="BE684" s="14"/>
      <c r="BF684" s="14"/>
      <c r="BG684" s="14"/>
      <c r="BH684" s="14"/>
      <c r="BI684" s="14"/>
    </row>
    <row r="685">
      <c r="A685" s="14"/>
      <c r="B685" s="14"/>
      <c r="C685" s="14"/>
      <c r="D685" s="15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4"/>
      <c r="AX685" s="18"/>
      <c r="AY685" s="14"/>
      <c r="AZ685" s="14"/>
      <c r="BA685" s="14"/>
      <c r="BB685" s="14"/>
      <c r="BC685" s="19"/>
      <c r="BD685" s="14"/>
      <c r="BE685" s="14"/>
      <c r="BF685" s="14"/>
      <c r="BG685" s="14"/>
      <c r="BH685" s="14"/>
      <c r="BI685" s="14"/>
    </row>
    <row r="686">
      <c r="A686" s="14"/>
      <c r="B686" s="14"/>
      <c r="C686" s="14"/>
      <c r="D686" s="15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4"/>
      <c r="AX686" s="18"/>
      <c r="AY686" s="14"/>
      <c r="AZ686" s="14"/>
      <c r="BA686" s="14"/>
      <c r="BB686" s="14"/>
      <c r="BC686" s="19"/>
      <c r="BD686" s="14"/>
      <c r="BE686" s="14"/>
      <c r="BF686" s="14"/>
      <c r="BG686" s="14"/>
      <c r="BH686" s="14"/>
      <c r="BI686" s="14"/>
    </row>
    <row r="687">
      <c r="A687" s="14"/>
      <c r="B687" s="14"/>
      <c r="C687" s="14"/>
      <c r="D687" s="15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4"/>
      <c r="AX687" s="18"/>
      <c r="AY687" s="14"/>
      <c r="AZ687" s="14"/>
      <c r="BA687" s="14"/>
      <c r="BB687" s="14"/>
      <c r="BC687" s="19"/>
      <c r="BD687" s="14"/>
      <c r="BE687" s="14"/>
      <c r="BF687" s="14"/>
      <c r="BG687" s="14"/>
      <c r="BH687" s="14"/>
      <c r="BI687" s="14"/>
    </row>
    <row r="688">
      <c r="A688" s="14"/>
      <c r="B688" s="14"/>
      <c r="C688" s="14"/>
      <c r="D688" s="15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4"/>
      <c r="AX688" s="18"/>
      <c r="AY688" s="14"/>
      <c r="AZ688" s="14"/>
      <c r="BA688" s="14"/>
      <c r="BB688" s="14"/>
      <c r="BC688" s="19"/>
      <c r="BD688" s="14"/>
      <c r="BE688" s="14"/>
      <c r="BF688" s="14"/>
      <c r="BG688" s="14"/>
      <c r="BH688" s="14"/>
      <c r="BI688" s="14"/>
    </row>
    <row r="689">
      <c r="A689" s="14"/>
      <c r="B689" s="14"/>
      <c r="C689" s="14"/>
      <c r="D689" s="15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4"/>
      <c r="AX689" s="18"/>
      <c r="AY689" s="14"/>
      <c r="AZ689" s="14"/>
      <c r="BA689" s="14"/>
      <c r="BB689" s="14"/>
      <c r="BC689" s="19"/>
      <c r="BD689" s="14"/>
      <c r="BE689" s="14"/>
      <c r="BF689" s="14"/>
      <c r="BG689" s="14"/>
      <c r="BH689" s="14"/>
      <c r="BI689" s="14"/>
    </row>
    <row r="690">
      <c r="A690" s="14"/>
      <c r="B690" s="14"/>
      <c r="C690" s="14"/>
      <c r="D690" s="15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4"/>
      <c r="AX690" s="18"/>
      <c r="AY690" s="14"/>
      <c r="AZ690" s="14"/>
      <c r="BA690" s="14"/>
      <c r="BB690" s="14"/>
      <c r="BC690" s="19"/>
      <c r="BD690" s="14"/>
      <c r="BE690" s="14"/>
      <c r="BF690" s="14"/>
      <c r="BG690" s="14"/>
      <c r="BH690" s="14"/>
      <c r="BI690" s="14"/>
    </row>
    <row r="691">
      <c r="A691" s="14"/>
      <c r="B691" s="14"/>
      <c r="C691" s="14"/>
      <c r="D691" s="15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4"/>
      <c r="AX691" s="18"/>
      <c r="AY691" s="14"/>
      <c r="AZ691" s="14"/>
      <c r="BA691" s="14"/>
      <c r="BB691" s="14"/>
      <c r="BC691" s="19"/>
      <c r="BD691" s="14"/>
      <c r="BE691" s="14"/>
      <c r="BF691" s="14"/>
      <c r="BG691" s="14"/>
      <c r="BH691" s="14"/>
      <c r="BI691" s="14"/>
    </row>
    <row r="692">
      <c r="A692" s="14"/>
      <c r="B692" s="14"/>
      <c r="C692" s="14"/>
      <c r="D692" s="15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4"/>
      <c r="AX692" s="18"/>
      <c r="AY692" s="14"/>
      <c r="AZ692" s="14"/>
      <c r="BA692" s="14"/>
      <c r="BB692" s="14"/>
      <c r="BC692" s="19"/>
      <c r="BD692" s="14"/>
      <c r="BE692" s="14"/>
      <c r="BF692" s="14"/>
      <c r="BG692" s="14"/>
      <c r="BH692" s="14"/>
      <c r="BI692" s="14"/>
    </row>
    <row r="693">
      <c r="A693" s="14"/>
      <c r="B693" s="14"/>
      <c r="C693" s="14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4"/>
      <c r="AX693" s="18"/>
      <c r="AY693" s="14"/>
      <c r="AZ693" s="14"/>
      <c r="BA693" s="14"/>
      <c r="BB693" s="14"/>
      <c r="BC693" s="19"/>
      <c r="BD693" s="14"/>
      <c r="BE693" s="14"/>
      <c r="BF693" s="14"/>
      <c r="BG693" s="14"/>
      <c r="BH693" s="14"/>
      <c r="BI693" s="14"/>
    </row>
    <row r="694">
      <c r="A694" s="14"/>
      <c r="B694" s="14"/>
      <c r="C694" s="14"/>
      <c r="D694" s="15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4"/>
      <c r="AX694" s="18"/>
      <c r="AY694" s="14"/>
      <c r="AZ694" s="14"/>
      <c r="BA694" s="14"/>
      <c r="BB694" s="14"/>
      <c r="BC694" s="19"/>
      <c r="BD694" s="14"/>
      <c r="BE694" s="14"/>
      <c r="BF694" s="14"/>
      <c r="BG694" s="14"/>
      <c r="BH694" s="14"/>
      <c r="BI694" s="14"/>
    </row>
    <row r="695">
      <c r="A695" s="14"/>
      <c r="B695" s="14"/>
      <c r="C695" s="14"/>
      <c r="D695" s="15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4"/>
      <c r="AX695" s="18"/>
      <c r="AY695" s="14"/>
      <c r="AZ695" s="14"/>
      <c r="BA695" s="14"/>
      <c r="BB695" s="14"/>
      <c r="BC695" s="19"/>
      <c r="BD695" s="14"/>
      <c r="BE695" s="14"/>
      <c r="BF695" s="14"/>
      <c r="BG695" s="14"/>
      <c r="BH695" s="14"/>
      <c r="BI695" s="14"/>
    </row>
    <row r="696">
      <c r="A696" s="14"/>
      <c r="B696" s="14"/>
      <c r="C696" s="14"/>
      <c r="D696" s="15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4"/>
      <c r="AX696" s="18"/>
      <c r="AY696" s="14"/>
      <c r="AZ696" s="14"/>
      <c r="BA696" s="14"/>
      <c r="BB696" s="14"/>
      <c r="BC696" s="19"/>
      <c r="BD696" s="14"/>
      <c r="BE696" s="14"/>
      <c r="BF696" s="14"/>
      <c r="BG696" s="14"/>
      <c r="BH696" s="14"/>
      <c r="BI696" s="14"/>
    </row>
    <row r="697">
      <c r="A697" s="14"/>
      <c r="B697" s="14"/>
      <c r="C697" s="14"/>
      <c r="D697" s="15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4"/>
      <c r="AX697" s="18"/>
      <c r="AY697" s="14"/>
      <c r="AZ697" s="14"/>
      <c r="BA697" s="14"/>
      <c r="BB697" s="14"/>
      <c r="BC697" s="19"/>
      <c r="BD697" s="14"/>
      <c r="BE697" s="14"/>
      <c r="BF697" s="14"/>
      <c r="BG697" s="14"/>
      <c r="BH697" s="14"/>
      <c r="BI697" s="14"/>
    </row>
    <row r="698">
      <c r="A698" s="14"/>
      <c r="B698" s="14"/>
      <c r="C698" s="14"/>
      <c r="D698" s="15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4"/>
      <c r="AX698" s="18"/>
      <c r="AY698" s="14"/>
      <c r="AZ698" s="14"/>
      <c r="BA698" s="14"/>
      <c r="BB698" s="14"/>
      <c r="BC698" s="19"/>
      <c r="BD698" s="14"/>
      <c r="BE698" s="14"/>
      <c r="BF698" s="14"/>
      <c r="BG698" s="14"/>
      <c r="BH698" s="14"/>
      <c r="BI698" s="14"/>
    </row>
    <row r="699">
      <c r="A699" s="14"/>
      <c r="B699" s="14"/>
      <c r="C699" s="14"/>
      <c r="D699" s="15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4"/>
      <c r="AX699" s="18"/>
      <c r="AY699" s="14"/>
      <c r="AZ699" s="14"/>
      <c r="BA699" s="14"/>
      <c r="BB699" s="14"/>
      <c r="BC699" s="19"/>
      <c r="BD699" s="14"/>
      <c r="BE699" s="14"/>
      <c r="BF699" s="14"/>
      <c r="BG699" s="14"/>
      <c r="BH699" s="14"/>
      <c r="BI699" s="14"/>
    </row>
    <row r="700">
      <c r="A700" s="14"/>
      <c r="B700" s="14"/>
      <c r="C700" s="14"/>
      <c r="D700" s="15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4"/>
      <c r="AX700" s="18"/>
      <c r="AY700" s="14"/>
      <c r="AZ700" s="14"/>
      <c r="BA700" s="14"/>
      <c r="BB700" s="14"/>
      <c r="BC700" s="19"/>
      <c r="BD700" s="14"/>
      <c r="BE700" s="14"/>
      <c r="BF700" s="14"/>
      <c r="BG700" s="14"/>
      <c r="BH700" s="14"/>
      <c r="BI700" s="14"/>
    </row>
    <row r="701">
      <c r="A701" s="14"/>
      <c r="B701" s="14"/>
      <c r="C701" s="14"/>
      <c r="D701" s="15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4"/>
      <c r="AX701" s="18"/>
      <c r="AY701" s="14"/>
      <c r="AZ701" s="14"/>
      <c r="BA701" s="14"/>
      <c r="BB701" s="14"/>
      <c r="BC701" s="19"/>
      <c r="BD701" s="14"/>
      <c r="BE701" s="14"/>
      <c r="BF701" s="14"/>
      <c r="BG701" s="14"/>
      <c r="BH701" s="14"/>
      <c r="BI701" s="14"/>
    </row>
    <row r="702">
      <c r="A702" s="14"/>
      <c r="B702" s="14"/>
      <c r="C702" s="14"/>
      <c r="D702" s="15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4"/>
      <c r="AX702" s="18"/>
      <c r="AY702" s="14"/>
      <c r="AZ702" s="14"/>
      <c r="BA702" s="14"/>
      <c r="BB702" s="14"/>
      <c r="BC702" s="19"/>
      <c r="BD702" s="14"/>
      <c r="BE702" s="14"/>
      <c r="BF702" s="14"/>
      <c r="BG702" s="14"/>
      <c r="BH702" s="14"/>
      <c r="BI702" s="14"/>
    </row>
    <row r="703">
      <c r="A703" s="14"/>
      <c r="B703" s="14"/>
      <c r="C703" s="14"/>
      <c r="D703" s="15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4"/>
      <c r="AX703" s="18"/>
      <c r="AY703" s="14"/>
      <c r="AZ703" s="14"/>
      <c r="BA703" s="14"/>
      <c r="BB703" s="14"/>
      <c r="BC703" s="19"/>
      <c r="BD703" s="14"/>
      <c r="BE703" s="14"/>
      <c r="BF703" s="14"/>
      <c r="BG703" s="14"/>
      <c r="BH703" s="14"/>
      <c r="BI703" s="14"/>
    </row>
    <row r="704">
      <c r="A704" s="14"/>
      <c r="B704" s="14"/>
      <c r="C704" s="14"/>
      <c r="D704" s="15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4"/>
      <c r="AX704" s="18"/>
      <c r="AY704" s="14"/>
      <c r="AZ704" s="14"/>
      <c r="BA704" s="14"/>
      <c r="BB704" s="14"/>
      <c r="BC704" s="19"/>
      <c r="BD704" s="14"/>
      <c r="BE704" s="14"/>
      <c r="BF704" s="14"/>
      <c r="BG704" s="14"/>
      <c r="BH704" s="14"/>
      <c r="BI704" s="14"/>
    </row>
    <row r="705">
      <c r="A705" s="14"/>
      <c r="B705" s="14"/>
      <c r="C705" s="14"/>
      <c r="D705" s="15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4"/>
      <c r="AX705" s="18"/>
      <c r="AY705" s="14"/>
      <c r="AZ705" s="14"/>
      <c r="BA705" s="14"/>
      <c r="BB705" s="14"/>
      <c r="BC705" s="19"/>
      <c r="BD705" s="14"/>
      <c r="BE705" s="14"/>
      <c r="BF705" s="14"/>
      <c r="BG705" s="14"/>
      <c r="BH705" s="14"/>
      <c r="BI705" s="14"/>
    </row>
    <row r="706">
      <c r="A706" s="14"/>
      <c r="B706" s="14"/>
      <c r="C706" s="14"/>
      <c r="D706" s="15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4"/>
      <c r="AX706" s="18"/>
      <c r="AY706" s="14"/>
      <c r="AZ706" s="14"/>
      <c r="BA706" s="14"/>
      <c r="BB706" s="14"/>
      <c r="BC706" s="19"/>
      <c r="BD706" s="14"/>
      <c r="BE706" s="14"/>
      <c r="BF706" s="14"/>
      <c r="BG706" s="14"/>
      <c r="BH706" s="14"/>
      <c r="BI706" s="14"/>
    </row>
    <row r="707">
      <c r="A707" s="14"/>
      <c r="B707" s="14"/>
      <c r="C707" s="14"/>
      <c r="D707" s="15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4"/>
      <c r="AX707" s="18"/>
      <c r="AY707" s="14"/>
      <c r="AZ707" s="14"/>
      <c r="BA707" s="14"/>
      <c r="BB707" s="14"/>
      <c r="BC707" s="19"/>
      <c r="BD707" s="14"/>
      <c r="BE707" s="14"/>
      <c r="BF707" s="14"/>
      <c r="BG707" s="14"/>
      <c r="BH707" s="14"/>
      <c r="BI707" s="14"/>
    </row>
    <row r="708">
      <c r="A708" s="14"/>
      <c r="B708" s="14"/>
      <c r="C708" s="14"/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4"/>
      <c r="AX708" s="18"/>
      <c r="AY708" s="14"/>
      <c r="AZ708" s="14"/>
      <c r="BA708" s="14"/>
      <c r="BB708" s="14"/>
      <c r="BC708" s="19"/>
      <c r="BD708" s="14"/>
      <c r="BE708" s="14"/>
      <c r="BF708" s="14"/>
      <c r="BG708" s="14"/>
      <c r="BH708" s="14"/>
      <c r="BI708" s="14"/>
    </row>
    <row r="709">
      <c r="A709" s="14"/>
      <c r="B709" s="14"/>
      <c r="C709" s="14"/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4"/>
      <c r="AX709" s="18"/>
      <c r="AY709" s="14"/>
      <c r="AZ709" s="14"/>
      <c r="BA709" s="14"/>
      <c r="BB709" s="14"/>
      <c r="BC709" s="19"/>
      <c r="BD709" s="14"/>
      <c r="BE709" s="14"/>
      <c r="BF709" s="14"/>
      <c r="BG709" s="14"/>
      <c r="BH709" s="14"/>
      <c r="BI709" s="14"/>
    </row>
    <row r="710">
      <c r="A710" s="14"/>
      <c r="B710" s="14"/>
      <c r="C710" s="14"/>
      <c r="D710" s="15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4"/>
      <c r="AX710" s="18"/>
      <c r="AY710" s="14"/>
      <c r="AZ710" s="14"/>
      <c r="BA710" s="14"/>
      <c r="BB710" s="14"/>
      <c r="BC710" s="19"/>
      <c r="BD710" s="14"/>
      <c r="BE710" s="14"/>
      <c r="BF710" s="14"/>
      <c r="BG710" s="14"/>
      <c r="BH710" s="14"/>
      <c r="BI710" s="14"/>
    </row>
    <row r="711">
      <c r="A711" s="14"/>
      <c r="B711" s="14"/>
      <c r="C711" s="14"/>
      <c r="D711" s="15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4"/>
      <c r="AX711" s="18"/>
      <c r="AY711" s="14"/>
      <c r="AZ711" s="14"/>
      <c r="BA711" s="14"/>
      <c r="BB711" s="14"/>
      <c r="BC711" s="19"/>
      <c r="BD711" s="14"/>
      <c r="BE711" s="14"/>
      <c r="BF711" s="14"/>
      <c r="BG711" s="14"/>
      <c r="BH711" s="14"/>
      <c r="BI711" s="14"/>
    </row>
    <row r="712">
      <c r="A712" s="14"/>
      <c r="B712" s="14"/>
      <c r="C712" s="14"/>
      <c r="D712" s="15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4"/>
      <c r="AX712" s="18"/>
      <c r="AY712" s="14"/>
      <c r="AZ712" s="14"/>
      <c r="BA712" s="14"/>
      <c r="BB712" s="14"/>
      <c r="BC712" s="19"/>
      <c r="BD712" s="14"/>
      <c r="BE712" s="14"/>
      <c r="BF712" s="14"/>
      <c r="BG712" s="14"/>
      <c r="BH712" s="14"/>
      <c r="BI712" s="14"/>
    </row>
    <row r="713">
      <c r="A713" s="14"/>
      <c r="B713" s="14"/>
      <c r="C713" s="14"/>
      <c r="D713" s="15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4"/>
      <c r="AX713" s="18"/>
      <c r="AY713" s="14"/>
      <c r="AZ713" s="14"/>
      <c r="BA713" s="14"/>
      <c r="BB713" s="14"/>
      <c r="BC713" s="19"/>
      <c r="BD713" s="14"/>
      <c r="BE713" s="14"/>
      <c r="BF713" s="14"/>
      <c r="BG713" s="14"/>
      <c r="BH713" s="14"/>
      <c r="BI713" s="14"/>
    </row>
    <row r="714">
      <c r="A714" s="14"/>
      <c r="B714" s="14"/>
      <c r="C714" s="14"/>
      <c r="D714" s="15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4"/>
      <c r="AX714" s="18"/>
      <c r="AY714" s="14"/>
      <c r="AZ714" s="14"/>
      <c r="BA714" s="14"/>
      <c r="BB714" s="14"/>
      <c r="BC714" s="19"/>
      <c r="BD714" s="14"/>
      <c r="BE714" s="14"/>
      <c r="BF714" s="14"/>
      <c r="BG714" s="14"/>
      <c r="BH714" s="14"/>
      <c r="BI714" s="14"/>
    </row>
    <row r="715">
      <c r="A715" s="14"/>
      <c r="B715" s="14"/>
      <c r="C715" s="14"/>
      <c r="D715" s="15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4"/>
      <c r="AX715" s="18"/>
      <c r="AY715" s="14"/>
      <c r="AZ715" s="14"/>
      <c r="BA715" s="14"/>
      <c r="BB715" s="14"/>
      <c r="BC715" s="19"/>
      <c r="BD715" s="14"/>
      <c r="BE715" s="14"/>
      <c r="BF715" s="14"/>
      <c r="BG715" s="14"/>
      <c r="BH715" s="14"/>
      <c r="BI715" s="14"/>
    </row>
    <row r="716">
      <c r="A716" s="14"/>
      <c r="B716" s="14"/>
      <c r="C716" s="14"/>
      <c r="D716" s="15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4"/>
      <c r="AX716" s="18"/>
      <c r="AY716" s="14"/>
      <c r="AZ716" s="14"/>
      <c r="BA716" s="14"/>
      <c r="BB716" s="14"/>
      <c r="BC716" s="19"/>
      <c r="BD716" s="14"/>
      <c r="BE716" s="14"/>
      <c r="BF716" s="14"/>
      <c r="BG716" s="14"/>
      <c r="BH716" s="14"/>
      <c r="BI716" s="14"/>
    </row>
    <row r="717">
      <c r="A717" s="14"/>
      <c r="B717" s="14"/>
      <c r="C717" s="14"/>
      <c r="D717" s="15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4"/>
      <c r="AX717" s="18"/>
      <c r="AY717" s="14"/>
      <c r="AZ717" s="14"/>
      <c r="BA717" s="14"/>
      <c r="BB717" s="14"/>
      <c r="BC717" s="19"/>
      <c r="BD717" s="14"/>
      <c r="BE717" s="14"/>
      <c r="BF717" s="14"/>
      <c r="BG717" s="14"/>
      <c r="BH717" s="14"/>
      <c r="BI717" s="14"/>
    </row>
    <row r="718">
      <c r="A718" s="14"/>
      <c r="B718" s="14"/>
      <c r="C718" s="14"/>
      <c r="D718" s="15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4"/>
      <c r="AX718" s="18"/>
      <c r="AY718" s="14"/>
      <c r="AZ718" s="14"/>
      <c r="BA718" s="14"/>
      <c r="BB718" s="14"/>
      <c r="BC718" s="19"/>
      <c r="BD718" s="14"/>
      <c r="BE718" s="14"/>
      <c r="BF718" s="14"/>
      <c r="BG718" s="14"/>
      <c r="BH718" s="14"/>
      <c r="BI718" s="14"/>
    </row>
    <row r="719">
      <c r="A719" s="14"/>
      <c r="B719" s="14"/>
      <c r="C719" s="14"/>
      <c r="D719" s="15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4"/>
      <c r="AX719" s="18"/>
      <c r="AY719" s="14"/>
      <c r="AZ719" s="14"/>
      <c r="BA719" s="14"/>
      <c r="BB719" s="14"/>
      <c r="BC719" s="19"/>
      <c r="BD719" s="14"/>
      <c r="BE719" s="14"/>
      <c r="BF719" s="14"/>
      <c r="BG719" s="14"/>
      <c r="BH719" s="14"/>
      <c r="BI719" s="14"/>
    </row>
    <row r="720">
      <c r="A720" s="14"/>
      <c r="B720" s="14"/>
      <c r="C720" s="14"/>
      <c r="D720" s="15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4"/>
      <c r="AX720" s="18"/>
      <c r="AY720" s="14"/>
      <c r="AZ720" s="14"/>
      <c r="BA720" s="14"/>
      <c r="BB720" s="14"/>
      <c r="BC720" s="19"/>
      <c r="BD720" s="14"/>
      <c r="BE720" s="14"/>
      <c r="BF720" s="14"/>
      <c r="BG720" s="14"/>
      <c r="BH720" s="14"/>
      <c r="BI720" s="14"/>
    </row>
    <row r="721">
      <c r="A721" s="14"/>
      <c r="B721" s="14"/>
      <c r="C721" s="14"/>
      <c r="D721" s="15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4"/>
      <c r="AX721" s="18"/>
      <c r="AY721" s="14"/>
      <c r="AZ721" s="14"/>
      <c r="BA721" s="14"/>
      <c r="BB721" s="14"/>
      <c r="BC721" s="19"/>
      <c r="BD721" s="14"/>
      <c r="BE721" s="14"/>
      <c r="BF721" s="14"/>
      <c r="BG721" s="14"/>
      <c r="BH721" s="14"/>
      <c r="BI721" s="14"/>
    </row>
    <row r="722">
      <c r="A722" s="14"/>
      <c r="B722" s="14"/>
      <c r="C722" s="14"/>
      <c r="D722" s="15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4"/>
      <c r="AX722" s="18"/>
      <c r="AY722" s="14"/>
      <c r="AZ722" s="14"/>
      <c r="BA722" s="14"/>
      <c r="BB722" s="14"/>
      <c r="BC722" s="19"/>
      <c r="BD722" s="14"/>
      <c r="BE722" s="14"/>
      <c r="BF722" s="14"/>
      <c r="BG722" s="14"/>
      <c r="BH722" s="14"/>
      <c r="BI722" s="14"/>
    </row>
    <row r="723">
      <c r="A723" s="14"/>
      <c r="B723" s="14"/>
      <c r="C723" s="14"/>
      <c r="D723" s="15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4"/>
      <c r="AX723" s="18"/>
      <c r="AY723" s="14"/>
      <c r="AZ723" s="14"/>
      <c r="BA723" s="14"/>
      <c r="BB723" s="14"/>
      <c r="BC723" s="19"/>
      <c r="BD723" s="14"/>
      <c r="BE723" s="14"/>
      <c r="BF723" s="14"/>
      <c r="BG723" s="14"/>
      <c r="BH723" s="14"/>
      <c r="BI723" s="14"/>
    </row>
    <row r="724">
      <c r="A724" s="14"/>
      <c r="B724" s="14"/>
      <c r="C724" s="14"/>
      <c r="D724" s="15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4"/>
      <c r="AX724" s="18"/>
      <c r="AY724" s="14"/>
      <c r="AZ724" s="14"/>
      <c r="BA724" s="14"/>
      <c r="BB724" s="14"/>
      <c r="BC724" s="19"/>
      <c r="BD724" s="14"/>
      <c r="BE724" s="14"/>
      <c r="BF724" s="14"/>
      <c r="BG724" s="14"/>
      <c r="BH724" s="14"/>
      <c r="BI724" s="14"/>
    </row>
    <row r="725">
      <c r="A725" s="14"/>
      <c r="B725" s="14"/>
      <c r="C725" s="14"/>
      <c r="D725" s="15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4"/>
      <c r="AX725" s="18"/>
      <c r="AY725" s="14"/>
      <c r="AZ725" s="14"/>
      <c r="BA725" s="14"/>
      <c r="BB725" s="14"/>
      <c r="BC725" s="19"/>
      <c r="BD725" s="14"/>
      <c r="BE725" s="14"/>
      <c r="BF725" s="14"/>
      <c r="BG725" s="14"/>
      <c r="BH725" s="14"/>
      <c r="BI725" s="14"/>
    </row>
    <row r="726">
      <c r="A726" s="14"/>
      <c r="B726" s="14"/>
      <c r="C726" s="14"/>
      <c r="D726" s="15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4"/>
      <c r="AX726" s="18"/>
      <c r="AY726" s="14"/>
      <c r="AZ726" s="14"/>
      <c r="BA726" s="14"/>
      <c r="BB726" s="14"/>
      <c r="BC726" s="19"/>
      <c r="BD726" s="14"/>
      <c r="BE726" s="14"/>
      <c r="BF726" s="14"/>
      <c r="BG726" s="14"/>
      <c r="BH726" s="14"/>
      <c r="BI726" s="14"/>
    </row>
    <row r="727">
      <c r="A727" s="14"/>
      <c r="B727" s="14"/>
      <c r="C727" s="14"/>
      <c r="D727" s="15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4"/>
      <c r="AX727" s="18"/>
      <c r="AY727" s="14"/>
      <c r="AZ727" s="14"/>
      <c r="BA727" s="14"/>
      <c r="BB727" s="14"/>
      <c r="BC727" s="19"/>
      <c r="BD727" s="14"/>
      <c r="BE727" s="14"/>
      <c r="BF727" s="14"/>
      <c r="BG727" s="14"/>
      <c r="BH727" s="14"/>
      <c r="BI727" s="14"/>
    </row>
    <row r="728">
      <c r="A728" s="14"/>
      <c r="B728" s="14"/>
      <c r="C728" s="14"/>
      <c r="D728" s="15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4"/>
      <c r="AX728" s="18"/>
      <c r="AY728" s="14"/>
      <c r="AZ728" s="14"/>
      <c r="BA728" s="14"/>
      <c r="BB728" s="14"/>
      <c r="BC728" s="19"/>
      <c r="BD728" s="14"/>
      <c r="BE728" s="14"/>
      <c r="BF728" s="14"/>
      <c r="BG728" s="14"/>
      <c r="BH728" s="14"/>
      <c r="BI728" s="14"/>
    </row>
    <row r="729">
      <c r="A729" s="14"/>
      <c r="B729" s="14"/>
      <c r="C729" s="14"/>
      <c r="D729" s="15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4"/>
      <c r="AX729" s="18"/>
      <c r="AY729" s="14"/>
      <c r="AZ729" s="14"/>
      <c r="BA729" s="14"/>
      <c r="BB729" s="14"/>
      <c r="BC729" s="19"/>
      <c r="BD729" s="14"/>
      <c r="BE729" s="14"/>
      <c r="BF729" s="14"/>
      <c r="BG729" s="14"/>
      <c r="BH729" s="14"/>
      <c r="BI729" s="14"/>
    </row>
    <row r="730">
      <c r="A730" s="14"/>
      <c r="B730" s="14"/>
      <c r="C730" s="14"/>
      <c r="D730" s="15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4"/>
      <c r="AX730" s="18"/>
      <c r="AY730" s="14"/>
      <c r="AZ730" s="14"/>
      <c r="BA730" s="14"/>
      <c r="BB730" s="14"/>
      <c r="BC730" s="19"/>
      <c r="BD730" s="14"/>
      <c r="BE730" s="14"/>
      <c r="BF730" s="14"/>
      <c r="BG730" s="14"/>
      <c r="BH730" s="14"/>
      <c r="BI730" s="14"/>
    </row>
    <row r="731">
      <c r="A731" s="14"/>
      <c r="B731" s="14"/>
      <c r="C731" s="14"/>
      <c r="D731" s="15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4"/>
      <c r="AX731" s="18"/>
      <c r="AY731" s="14"/>
      <c r="AZ731" s="14"/>
      <c r="BA731" s="14"/>
      <c r="BB731" s="14"/>
      <c r="BC731" s="19"/>
      <c r="BD731" s="14"/>
      <c r="BE731" s="14"/>
      <c r="BF731" s="14"/>
      <c r="BG731" s="14"/>
      <c r="BH731" s="14"/>
      <c r="BI731" s="14"/>
    </row>
    <row r="732">
      <c r="A732" s="14"/>
      <c r="B732" s="14"/>
      <c r="C732" s="14"/>
      <c r="D732" s="15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4"/>
      <c r="AX732" s="18"/>
      <c r="AY732" s="14"/>
      <c r="AZ732" s="14"/>
      <c r="BA732" s="14"/>
      <c r="BB732" s="14"/>
      <c r="BC732" s="19"/>
      <c r="BD732" s="14"/>
      <c r="BE732" s="14"/>
      <c r="BF732" s="14"/>
      <c r="BG732" s="14"/>
      <c r="BH732" s="14"/>
      <c r="BI732" s="14"/>
    </row>
    <row r="733">
      <c r="A733" s="14"/>
      <c r="B733" s="14"/>
      <c r="C733" s="14"/>
      <c r="D733" s="15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4"/>
      <c r="AX733" s="18"/>
      <c r="AY733" s="14"/>
      <c r="AZ733" s="14"/>
      <c r="BA733" s="14"/>
      <c r="BB733" s="14"/>
      <c r="BC733" s="19"/>
      <c r="BD733" s="14"/>
      <c r="BE733" s="14"/>
      <c r="BF733" s="14"/>
      <c r="BG733" s="14"/>
      <c r="BH733" s="14"/>
      <c r="BI733" s="14"/>
    </row>
    <row r="734">
      <c r="A734" s="14"/>
      <c r="B734" s="14"/>
      <c r="C734" s="14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4"/>
      <c r="AX734" s="18"/>
      <c r="AY734" s="14"/>
      <c r="AZ734" s="14"/>
      <c r="BA734" s="14"/>
      <c r="BB734" s="14"/>
      <c r="BC734" s="19"/>
      <c r="BD734" s="14"/>
      <c r="BE734" s="14"/>
      <c r="BF734" s="14"/>
      <c r="BG734" s="14"/>
      <c r="BH734" s="14"/>
      <c r="BI734" s="14"/>
    </row>
    <row r="735">
      <c r="A735" s="14"/>
      <c r="B735" s="14"/>
      <c r="C735" s="14"/>
      <c r="D735" s="15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4"/>
      <c r="AX735" s="18"/>
      <c r="AY735" s="14"/>
      <c r="AZ735" s="14"/>
      <c r="BA735" s="14"/>
      <c r="BB735" s="14"/>
      <c r="BC735" s="19"/>
      <c r="BD735" s="14"/>
      <c r="BE735" s="14"/>
      <c r="BF735" s="14"/>
      <c r="BG735" s="14"/>
      <c r="BH735" s="14"/>
      <c r="BI735" s="14"/>
    </row>
    <row r="736">
      <c r="A736" s="14"/>
      <c r="B736" s="14"/>
      <c r="C736" s="14"/>
      <c r="D736" s="15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4"/>
      <c r="AX736" s="18"/>
      <c r="AY736" s="14"/>
      <c r="AZ736" s="14"/>
      <c r="BA736" s="14"/>
      <c r="BB736" s="14"/>
      <c r="BC736" s="19"/>
      <c r="BD736" s="14"/>
      <c r="BE736" s="14"/>
      <c r="BF736" s="14"/>
      <c r="BG736" s="14"/>
      <c r="BH736" s="14"/>
      <c r="BI736" s="14"/>
    </row>
    <row r="737">
      <c r="A737" s="14"/>
      <c r="B737" s="14"/>
      <c r="C737" s="14"/>
      <c r="D737" s="15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4"/>
      <c r="AX737" s="18"/>
      <c r="AY737" s="14"/>
      <c r="AZ737" s="14"/>
      <c r="BA737" s="14"/>
      <c r="BB737" s="14"/>
      <c r="BC737" s="19"/>
      <c r="BD737" s="14"/>
      <c r="BE737" s="14"/>
      <c r="BF737" s="14"/>
      <c r="BG737" s="14"/>
      <c r="BH737" s="14"/>
      <c r="BI737" s="14"/>
    </row>
    <row r="738">
      <c r="A738" s="14"/>
      <c r="B738" s="14"/>
      <c r="C738" s="14"/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4"/>
      <c r="AX738" s="18"/>
      <c r="AY738" s="14"/>
      <c r="AZ738" s="14"/>
      <c r="BA738" s="14"/>
      <c r="BB738" s="14"/>
      <c r="BC738" s="19"/>
      <c r="BD738" s="14"/>
      <c r="BE738" s="14"/>
      <c r="BF738" s="14"/>
      <c r="BG738" s="14"/>
      <c r="BH738" s="14"/>
      <c r="BI738" s="14"/>
    </row>
    <row r="739">
      <c r="A739" s="14"/>
      <c r="B739" s="14"/>
      <c r="C739" s="14"/>
      <c r="D739" s="15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4"/>
      <c r="AX739" s="18"/>
      <c r="AY739" s="14"/>
      <c r="AZ739" s="14"/>
      <c r="BA739" s="14"/>
      <c r="BB739" s="14"/>
      <c r="BC739" s="19"/>
      <c r="BD739" s="14"/>
      <c r="BE739" s="14"/>
      <c r="BF739" s="14"/>
      <c r="BG739" s="14"/>
      <c r="BH739" s="14"/>
      <c r="BI739" s="14"/>
    </row>
    <row r="740">
      <c r="A740" s="14"/>
      <c r="B740" s="14"/>
      <c r="C740" s="14"/>
      <c r="D740" s="15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4"/>
      <c r="AX740" s="18"/>
      <c r="AY740" s="14"/>
      <c r="AZ740" s="14"/>
      <c r="BA740" s="14"/>
      <c r="BB740" s="14"/>
      <c r="BC740" s="19"/>
      <c r="BD740" s="14"/>
      <c r="BE740" s="14"/>
      <c r="BF740" s="14"/>
      <c r="BG740" s="14"/>
      <c r="BH740" s="14"/>
      <c r="BI740" s="14"/>
    </row>
    <row r="741">
      <c r="A741" s="14"/>
      <c r="B741" s="14"/>
      <c r="C741" s="14"/>
      <c r="D741" s="15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4"/>
      <c r="AX741" s="18"/>
      <c r="AY741" s="14"/>
      <c r="AZ741" s="14"/>
      <c r="BA741" s="14"/>
      <c r="BB741" s="14"/>
      <c r="BC741" s="19"/>
      <c r="BD741" s="14"/>
      <c r="BE741" s="14"/>
      <c r="BF741" s="14"/>
      <c r="BG741" s="14"/>
      <c r="BH741" s="14"/>
      <c r="BI741" s="14"/>
    </row>
    <row r="742">
      <c r="A742" s="14"/>
      <c r="B742" s="14"/>
      <c r="C742" s="14"/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4"/>
      <c r="AX742" s="18"/>
      <c r="AY742" s="14"/>
      <c r="AZ742" s="14"/>
      <c r="BA742" s="14"/>
      <c r="BB742" s="14"/>
      <c r="BC742" s="19"/>
      <c r="BD742" s="14"/>
      <c r="BE742" s="14"/>
      <c r="BF742" s="14"/>
      <c r="BG742" s="14"/>
      <c r="BH742" s="14"/>
      <c r="BI742" s="14"/>
    </row>
    <row r="743">
      <c r="A743" s="14"/>
      <c r="B743" s="14"/>
      <c r="C743" s="14"/>
      <c r="D743" s="15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4"/>
      <c r="AX743" s="18"/>
      <c r="AY743" s="14"/>
      <c r="AZ743" s="14"/>
      <c r="BA743" s="14"/>
      <c r="BB743" s="14"/>
      <c r="BC743" s="19"/>
      <c r="BD743" s="14"/>
      <c r="BE743" s="14"/>
      <c r="BF743" s="14"/>
      <c r="BG743" s="14"/>
      <c r="BH743" s="14"/>
      <c r="BI743" s="14"/>
    </row>
    <row r="744">
      <c r="A744" s="14"/>
      <c r="B744" s="14"/>
      <c r="C744" s="14"/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4"/>
      <c r="AX744" s="18"/>
      <c r="AY744" s="14"/>
      <c r="AZ744" s="14"/>
      <c r="BA744" s="14"/>
      <c r="BB744" s="14"/>
      <c r="BC744" s="19"/>
      <c r="BD744" s="14"/>
      <c r="BE744" s="14"/>
      <c r="BF744" s="14"/>
      <c r="BG744" s="14"/>
      <c r="BH744" s="14"/>
      <c r="BI744" s="14"/>
    </row>
    <row r="745">
      <c r="A745" s="14"/>
      <c r="B745" s="14"/>
      <c r="C745" s="14"/>
      <c r="D745" s="15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4"/>
      <c r="AX745" s="18"/>
      <c r="AY745" s="14"/>
      <c r="AZ745" s="14"/>
      <c r="BA745" s="14"/>
      <c r="BB745" s="14"/>
      <c r="BC745" s="19"/>
      <c r="BD745" s="14"/>
      <c r="BE745" s="14"/>
      <c r="BF745" s="14"/>
      <c r="BG745" s="14"/>
      <c r="BH745" s="14"/>
      <c r="BI745" s="14"/>
    </row>
    <row r="746">
      <c r="A746" s="14"/>
      <c r="B746" s="14"/>
      <c r="C746" s="14"/>
      <c r="D746" s="15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4"/>
      <c r="AX746" s="18"/>
      <c r="AY746" s="14"/>
      <c r="AZ746" s="14"/>
      <c r="BA746" s="14"/>
      <c r="BB746" s="14"/>
      <c r="BC746" s="19"/>
      <c r="BD746" s="14"/>
      <c r="BE746" s="14"/>
      <c r="BF746" s="14"/>
      <c r="BG746" s="14"/>
      <c r="BH746" s="14"/>
      <c r="BI746" s="14"/>
    </row>
    <row r="747">
      <c r="A747" s="14"/>
      <c r="B747" s="14"/>
      <c r="C747" s="14"/>
      <c r="D747" s="15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4"/>
      <c r="AX747" s="18"/>
      <c r="AY747" s="14"/>
      <c r="AZ747" s="14"/>
      <c r="BA747" s="14"/>
      <c r="BB747" s="14"/>
      <c r="BC747" s="19"/>
      <c r="BD747" s="14"/>
      <c r="BE747" s="14"/>
      <c r="BF747" s="14"/>
      <c r="BG747" s="14"/>
      <c r="BH747" s="14"/>
      <c r="BI747" s="14"/>
    </row>
    <row r="748">
      <c r="A748" s="14"/>
      <c r="B748" s="14"/>
      <c r="C748" s="14"/>
      <c r="D748" s="15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4"/>
      <c r="AX748" s="18"/>
      <c r="AY748" s="14"/>
      <c r="AZ748" s="14"/>
      <c r="BA748" s="14"/>
      <c r="BB748" s="14"/>
      <c r="BC748" s="19"/>
      <c r="BD748" s="14"/>
      <c r="BE748" s="14"/>
      <c r="BF748" s="14"/>
      <c r="BG748" s="14"/>
      <c r="BH748" s="14"/>
      <c r="BI748" s="14"/>
    </row>
    <row r="749">
      <c r="A749" s="14"/>
      <c r="B749" s="14"/>
      <c r="C749" s="14"/>
      <c r="D749" s="15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4"/>
      <c r="AX749" s="18"/>
      <c r="AY749" s="14"/>
      <c r="AZ749" s="14"/>
      <c r="BA749" s="14"/>
      <c r="BB749" s="14"/>
      <c r="BC749" s="19"/>
      <c r="BD749" s="14"/>
      <c r="BE749" s="14"/>
      <c r="BF749" s="14"/>
      <c r="BG749" s="14"/>
      <c r="BH749" s="14"/>
      <c r="BI749" s="14"/>
    </row>
    <row r="750">
      <c r="A750" s="14"/>
      <c r="B750" s="14"/>
      <c r="C750" s="14"/>
      <c r="D750" s="15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4"/>
      <c r="AX750" s="18"/>
      <c r="AY750" s="14"/>
      <c r="AZ750" s="14"/>
      <c r="BA750" s="14"/>
      <c r="BB750" s="14"/>
      <c r="BC750" s="19"/>
      <c r="BD750" s="14"/>
      <c r="BE750" s="14"/>
      <c r="BF750" s="14"/>
      <c r="BG750" s="14"/>
      <c r="BH750" s="14"/>
      <c r="BI750" s="14"/>
    </row>
    <row r="751">
      <c r="A751" s="14"/>
      <c r="B751" s="14"/>
      <c r="C751" s="14"/>
      <c r="D751" s="15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4"/>
      <c r="AX751" s="18"/>
      <c r="AY751" s="14"/>
      <c r="AZ751" s="14"/>
      <c r="BA751" s="14"/>
      <c r="BB751" s="14"/>
      <c r="BC751" s="19"/>
      <c r="BD751" s="14"/>
      <c r="BE751" s="14"/>
      <c r="BF751" s="14"/>
      <c r="BG751" s="14"/>
      <c r="BH751" s="14"/>
      <c r="BI751" s="14"/>
    </row>
    <row r="752">
      <c r="A752" s="14"/>
      <c r="B752" s="14"/>
      <c r="C752" s="14"/>
      <c r="D752" s="15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4"/>
      <c r="AX752" s="18"/>
      <c r="AY752" s="14"/>
      <c r="AZ752" s="14"/>
      <c r="BA752" s="14"/>
      <c r="BB752" s="14"/>
      <c r="BC752" s="19"/>
      <c r="BD752" s="14"/>
      <c r="BE752" s="14"/>
      <c r="BF752" s="14"/>
      <c r="BG752" s="14"/>
      <c r="BH752" s="14"/>
      <c r="BI752" s="14"/>
    </row>
    <row r="753">
      <c r="A753" s="14"/>
      <c r="B753" s="14"/>
      <c r="C753" s="14"/>
      <c r="D753" s="15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4"/>
      <c r="AX753" s="18"/>
      <c r="AY753" s="14"/>
      <c r="AZ753" s="14"/>
      <c r="BA753" s="14"/>
      <c r="BB753" s="14"/>
      <c r="BC753" s="19"/>
      <c r="BD753" s="14"/>
      <c r="BE753" s="14"/>
      <c r="BF753" s="14"/>
      <c r="BG753" s="14"/>
      <c r="BH753" s="14"/>
      <c r="BI753" s="14"/>
    </row>
    <row r="754">
      <c r="A754" s="14"/>
      <c r="B754" s="14"/>
      <c r="C754" s="14"/>
      <c r="D754" s="15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4"/>
      <c r="AX754" s="18"/>
      <c r="AY754" s="14"/>
      <c r="AZ754" s="14"/>
      <c r="BA754" s="14"/>
      <c r="BB754" s="14"/>
      <c r="BC754" s="19"/>
      <c r="BD754" s="14"/>
      <c r="BE754" s="14"/>
      <c r="BF754" s="14"/>
      <c r="BG754" s="14"/>
      <c r="BH754" s="14"/>
      <c r="BI754" s="14"/>
    </row>
    <row r="755">
      <c r="A755" s="14"/>
      <c r="B755" s="14"/>
      <c r="C755" s="14"/>
      <c r="D755" s="15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4"/>
      <c r="AX755" s="18"/>
      <c r="AY755" s="14"/>
      <c r="AZ755" s="14"/>
      <c r="BA755" s="14"/>
      <c r="BB755" s="14"/>
      <c r="BC755" s="19"/>
      <c r="BD755" s="14"/>
      <c r="BE755" s="14"/>
      <c r="BF755" s="14"/>
      <c r="BG755" s="14"/>
      <c r="BH755" s="14"/>
      <c r="BI755" s="14"/>
    </row>
    <row r="756">
      <c r="A756" s="14"/>
      <c r="B756" s="14"/>
      <c r="C756" s="14"/>
      <c r="D756" s="15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4"/>
      <c r="AX756" s="18"/>
      <c r="AY756" s="14"/>
      <c r="AZ756" s="14"/>
      <c r="BA756" s="14"/>
      <c r="BB756" s="14"/>
      <c r="BC756" s="19"/>
      <c r="BD756" s="14"/>
      <c r="BE756" s="14"/>
      <c r="BF756" s="14"/>
      <c r="BG756" s="14"/>
      <c r="BH756" s="14"/>
      <c r="BI756" s="14"/>
    </row>
    <row r="757">
      <c r="A757" s="14"/>
      <c r="B757" s="14"/>
      <c r="C757" s="14"/>
      <c r="D757" s="15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4"/>
      <c r="AX757" s="18"/>
      <c r="AY757" s="14"/>
      <c r="AZ757" s="14"/>
      <c r="BA757" s="14"/>
      <c r="BB757" s="14"/>
      <c r="BC757" s="19"/>
      <c r="BD757" s="14"/>
      <c r="BE757" s="14"/>
      <c r="BF757" s="14"/>
      <c r="BG757" s="14"/>
      <c r="BH757" s="14"/>
      <c r="BI757" s="14"/>
    </row>
    <row r="758">
      <c r="A758" s="14"/>
      <c r="B758" s="14"/>
      <c r="C758" s="14"/>
      <c r="D758" s="15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4"/>
      <c r="AX758" s="18"/>
      <c r="AY758" s="14"/>
      <c r="AZ758" s="14"/>
      <c r="BA758" s="14"/>
      <c r="BB758" s="14"/>
      <c r="BC758" s="19"/>
      <c r="BD758" s="14"/>
      <c r="BE758" s="14"/>
      <c r="BF758" s="14"/>
      <c r="BG758" s="14"/>
      <c r="BH758" s="14"/>
      <c r="BI758" s="14"/>
    </row>
    <row r="759">
      <c r="A759" s="14"/>
      <c r="B759" s="14"/>
      <c r="C759" s="14"/>
      <c r="D759" s="15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4"/>
      <c r="AX759" s="18"/>
      <c r="AY759" s="14"/>
      <c r="AZ759" s="14"/>
      <c r="BA759" s="14"/>
      <c r="BB759" s="14"/>
      <c r="BC759" s="19"/>
      <c r="BD759" s="14"/>
      <c r="BE759" s="14"/>
      <c r="BF759" s="14"/>
      <c r="BG759" s="14"/>
      <c r="BH759" s="14"/>
      <c r="BI759" s="14"/>
    </row>
    <row r="760">
      <c r="A760" s="14"/>
      <c r="B760" s="14"/>
      <c r="C760" s="14"/>
      <c r="D760" s="15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4"/>
      <c r="AX760" s="18"/>
      <c r="AY760" s="14"/>
      <c r="AZ760" s="14"/>
      <c r="BA760" s="14"/>
      <c r="BB760" s="14"/>
      <c r="BC760" s="19"/>
      <c r="BD760" s="14"/>
      <c r="BE760" s="14"/>
      <c r="BF760" s="14"/>
      <c r="BG760" s="14"/>
      <c r="BH760" s="14"/>
      <c r="BI760" s="14"/>
    </row>
    <row r="761">
      <c r="A761" s="14"/>
      <c r="B761" s="14"/>
      <c r="C761" s="14"/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4"/>
      <c r="AX761" s="18"/>
      <c r="AY761" s="14"/>
      <c r="AZ761" s="14"/>
      <c r="BA761" s="14"/>
      <c r="BB761" s="14"/>
      <c r="BC761" s="19"/>
      <c r="BD761" s="14"/>
      <c r="BE761" s="14"/>
      <c r="BF761" s="14"/>
      <c r="BG761" s="14"/>
      <c r="BH761" s="14"/>
      <c r="BI761" s="14"/>
    </row>
    <row r="762">
      <c r="A762" s="14"/>
      <c r="B762" s="14"/>
      <c r="C762" s="14"/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4"/>
      <c r="AX762" s="18"/>
      <c r="AY762" s="14"/>
      <c r="AZ762" s="14"/>
      <c r="BA762" s="14"/>
      <c r="BB762" s="14"/>
      <c r="BC762" s="19"/>
      <c r="BD762" s="14"/>
      <c r="BE762" s="14"/>
      <c r="BF762" s="14"/>
      <c r="BG762" s="14"/>
      <c r="BH762" s="14"/>
      <c r="BI762" s="14"/>
    </row>
    <row r="763">
      <c r="A763" s="14"/>
      <c r="B763" s="14"/>
      <c r="C763" s="14"/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4"/>
      <c r="AX763" s="18"/>
      <c r="AY763" s="14"/>
      <c r="AZ763" s="14"/>
      <c r="BA763" s="14"/>
      <c r="BB763" s="14"/>
      <c r="BC763" s="19"/>
      <c r="BD763" s="14"/>
      <c r="BE763" s="14"/>
      <c r="BF763" s="14"/>
      <c r="BG763" s="14"/>
      <c r="BH763" s="14"/>
      <c r="BI763" s="14"/>
    </row>
    <row r="764">
      <c r="A764" s="14"/>
      <c r="B764" s="14"/>
      <c r="C764" s="14"/>
      <c r="D764" s="15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4"/>
      <c r="AX764" s="18"/>
      <c r="AY764" s="14"/>
      <c r="AZ764" s="14"/>
      <c r="BA764" s="14"/>
      <c r="BB764" s="14"/>
      <c r="BC764" s="19"/>
      <c r="BD764" s="14"/>
      <c r="BE764" s="14"/>
      <c r="BF764" s="14"/>
      <c r="BG764" s="14"/>
      <c r="BH764" s="14"/>
      <c r="BI764" s="14"/>
    </row>
    <row r="765">
      <c r="A765" s="14"/>
      <c r="B765" s="14"/>
      <c r="C765" s="14"/>
      <c r="D765" s="15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4"/>
      <c r="AX765" s="18"/>
      <c r="AY765" s="14"/>
      <c r="AZ765" s="14"/>
      <c r="BA765" s="14"/>
      <c r="BB765" s="14"/>
      <c r="BC765" s="19"/>
      <c r="BD765" s="14"/>
      <c r="BE765" s="14"/>
      <c r="BF765" s="14"/>
      <c r="BG765" s="14"/>
      <c r="BH765" s="14"/>
      <c r="BI765" s="14"/>
    </row>
    <row r="766">
      <c r="A766" s="14"/>
      <c r="B766" s="14"/>
      <c r="C766" s="14"/>
      <c r="D766" s="15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4"/>
      <c r="AX766" s="18"/>
      <c r="AY766" s="14"/>
      <c r="AZ766" s="14"/>
      <c r="BA766" s="14"/>
      <c r="BB766" s="14"/>
      <c r="BC766" s="19"/>
      <c r="BD766" s="14"/>
      <c r="BE766" s="14"/>
      <c r="BF766" s="14"/>
      <c r="BG766" s="14"/>
      <c r="BH766" s="14"/>
      <c r="BI766" s="14"/>
    </row>
    <row r="767">
      <c r="A767" s="14"/>
      <c r="B767" s="14"/>
      <c r="C767" s="14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4"/>
      <c r="AX767" s="18"/>
      <c r="AY767" s="14"/>
      <c r="AZ767" s="14"/>
      <c r="BA767" s="14"/>
      <c r="BB767" s="14"/>
      <c r="BC767" s="19"/>
      <c r="BD767" s="14"/>
      <c r="BE767" s="14"/>
      <c r="BF767" s="14"/>
      <c r="BG767" s="14"/>
      <c r="BH767" s="14"/>
      <c r="BI767" s="14"/>
    </row>
    <row r="768">
      <c r="A768" s="14"/>
      <c r="B768" s="14"/>
      <c r="C768" s="14"/>
      <c r="D768" s="15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4"/>
      <c r="AX768" s="18"/>
      <c r="AY768" s="14"/>
      <c r="AZ768" s="14"/>
      <c r="BA768" s="14"/>
      <c r="BB768" s="14"/>
      <c r="BC768" s="19"/>
      <c r="BD768" s="14"/>
      <c r="BE768" s="14"/>
      <c r="BF768" s="14"/>
      <c r="BG768" s="14"/>
      <c r="BH768" s="14"/>
      <c r="BI768" s="14"/>
    </row>
    <row r="769">
      <c r="A769" s="14"/>
      <c r="B769" s="14"/>
      <c r="C769" s="14"/>
      <c r="D769" s="15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4"/>
      <c r="AX769" s="18"/>
      <c r="AY769" s="14"/>
      <c r="AZ769" s="14"/>
      <c r="BA769" s="14"/>
      <c r="BB769" s="14"/>
      <c r="BC769" s="19"/>
      <c r="BD769" s="14"/>
      <c r="BE769" s="14"/>
      <c r="BF769" s="14"/>
      <c r="BG769" s="14"/>
      <c r="BH769" s="14"/>
      <c r="BI769" s="14"/>
    </row>
    <row r="770">
      <c r="A770" s="14"/>
      <c r="B770" s="14"/>
      <c r="C770" s="14"/>
      <c r="D770" s="15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4"/>
      <c r="AX770" s="18"/>
      <c r="AY770" s="14"/>
      <c r="AZ770" s="14"/>
      <c r="BA770" s="14"/>
      <c r="BB770" s="14"/>
      <c r="BC770" s="19"/>
      <c r="BD770" s="14"/>
      <c r="BE770" s="14"/>
      <c r="BF770" s="14"/>
      <c r="BG770" s="14"/>
      <c r="BH770" s="14"/>
      <c r="BI770" s="14"/>
    </row>
    <row r="771">
      <c r="A771" s="14"/>
      <c r="B771" s="14"/>
      <c r="C771" s="14"/>
      <c r="D771" s="15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4"/>
      <c r="AX771" s="18"/>
      <c r="AY771" s="14"/>
      <c r="AZ771" s="14"/>
      <c r="BA771" s="14"/>
      <c r="BB771" s="14"/>
      <c r="BC771" s="19"/>
      <c r="BD771" s="14"/>
      <c r="BE771" s="14"/>
      <c r="BF771" s="14"/>
      <c r="BG771" s="14"/>
      <c r="BH771" s="14"/>
      <c r="BI771" s="14"/>
    </row>
    <row r="772">
      <c r="A772" s="14"/>
      <c r="B772" s="14"/>
      <c r="C772" s="14"/>
      <c r="D772" s="15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4"/>
      <c r="AX772" s="18"/>
      <c r="AY772" s="14"/>
      <c r="AZ772" s="14"/>
      <c r="BA772" s="14"/>
      <c r="BB772" s="14"/>
      <c r="BC772" s="19"/>
      <c r="BD772" s="14"/>
      <c r="BE772" s="14"/>
      <c r="BF772" s="14"/>
      <c r="BG772" s="14"/>
      <c r="BH772" s="14"/>
      <c r="BI772" s="14"/>
    </row>
    <row r="773">
      <c r="A773" s="14"/>
      <c r="B773" s="14"/>
      <c r="C773" s="14"/>
      <c r="D773" s="15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4"/>
      <c r="AX773" s="18"/>
      <c r="AY773" s="14"/>
      <c r="AZ773" s="14"/>
      <c r="BA773" s="14"/>
      <c r="BB773" s="14"/>
      <c r="BC773" s="19"/>
      <c r="BD773" s="14"/>
      <c r="BE773" s="14"/>
      <c r="BF773" s="14"/>
      <c r="BG773" s="14"/>
      <c r="BH773" s="14"/>
      <c r="BI773" s="14"/>
    </row>
    <row r="774">
      <c r="A774" s="14"/>
      <c r="B774" s="14"/>
      <c r="C774" s="14"/>
      <c r="D774" s="15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4"/>
      <c r="AX774" s="18"/>
      <c r="AY774" s="14"/>
      <c r="AZ774" s="14"/>
      <c r="BA774" s="14"/>
      <c r="BB774" s="14"/>
      <c r="BC774" s="19"/>
      <c r="BD774" s="14"/>
      <c r="BE774" s="14"/>
      <c r="BF774" s="14"/>
      <c r="BG774" s="14"/>
      <c r="BH774" s="14"/>
      <c r="BI774" s="14"/>
    </row>
    <row r="775">
      <c r="A775" s="14"/>
      <c r="B775" s="14"/>
      <c r="C775" s="14"/>
      <c r="D775" s="15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4"/>
      <c r="AX775" s="18"/>
      <c r="AY775" s="14"/>
      <c r="AZ775" s="14"/>
      <c r="BA775" s="14"/>
      <c r="BB775" s="14"/>
      <c r="BC775" s="19"/>
      <c r="BD775" s="14"/>
      <c r="BE775" s="14"/>
      <c r="BF775" s="14"/>
      <c r="BG775" s="14"/>
      <c r="BH775" s="14"/>
      <c r="BI775" s="14"/>
    </row>
    <row r="776">
      <c r="A776" s="14"/>
      <c r="B776" s="14"/>
      <c r="C776" s="14"/>
      <c r="D776" s="15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4"/>
      <c r="AX776" s="18"/>
      <c r="AY776" s="14"/>
      <c r="AZ776" s="14"/>
      <c r="BA776" s="14"/>
      <c r="BB776" s="14"/>
      <c r="BC776" s="19"/>
      <c r="BD776" s="14"/>
      <c r="BE776" s="14"/>
      <c r="BF776" s="14"/>
      <c r="BG776" s="14"/>
      <c r="BH776" s="14"/>
      <c r="BI776" s="14"/>
    </row>
    <row r="777">
      <c r="A777" s="14"/>
      <c r="B777" s="14"/>
      <c r="C777" s="14"/>
      <c r="D777" s="15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4"/>
      <c r="AX777" s="18"/>
      <c r="AY777" s="14"/>
      <c r="AZ777" s="14"/>
      <c r="BA777" s="14"/>
      <c r="BB777" s="14"/>
      <c r="BC777" s="19"/>
      <c r="BD777" s="14"/>
      <c r="BE777" s="14"/>
      <c r="BF777" s="14"/>
      <c r="BG777" s="14"/>
      <c r="BH777" s="14"/>
      <c r="BI777" s="14"/>
    </row>
    <row r="778">
      <c r="A778" s="14"/>
      <c r="B778" s="14"/>
      <c r="C778" s="14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4"/>
      <c r="AX778" s="18"/>
      <c r="AY778" s="14"/>
      <c r="AZ778" s="14"/>
      <c r="BA778" s="14"/>
      <c r="BB778" s="14"/>
      <c r="BC778" s="19"/>
      <c r="BD778" s="14"/>
      <c r="BE778" s="14"/>
      <c r="BF778" s="14"/>
      <c r="BG778" s="14"/>
      <c r="BH778" s="14"/>
      <c r="BI778" s="14"/>
    </row>
    <row r="779">
      <c r="A779" s="14"/>
      <c r="B779" s="14"/>
      <c r="C779" s="14"/>
      <c r="D779" s="15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4"/>
      <c r="AX779" s="18"/>
      <c r="AY779" s="14"/>
      <c r="AZ779" s="14"/>
      <c r="BA779" s="14"/>
      <c r="BB779" s="14"/>
      <c r="BC779" s="19"/>
      <c r="BD779" s="14"/>
      <c r="BE779" s="14"/>
      <c r="BF779" s="14"/>
      <c r="BG779" s="14"/>
      <c r="BH779" s="14"/>
      <c r="BI779" s="14"/>
    </row>
    <row r="780">
      <c r="A780" s="14"/>
      <c r="B780" s="14"/>
      <c r="C780" s="14"/>
      <c r="D780" s="15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4"/>
      <c r="AX780" s="18"/>
      <c r="AY780" s="14"/>
      <c r="AZ780" s="14"/>
      <c r="BA780" s="14"/>
      <c r="BB780" s="14"/>
      <c r="BC780" s="19"/>
      <c r="BD780" s="14"/>
      <c r="BE780" s="14"/>
      <c r="BF780" s="14"/>
      <c r="BG780" s="14"/>
      <c r="BH780" s="14"/>
      <c r="BI780" s="14"/>
    </row>
    <row r="781">
      <c r="A781" s="14"/>
      <c r="B781" s="14"/>
      <c r="C781" s="14"/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4"/>
      <c r="AX781" s="18"/>
      <c r="AY781" s="14"/>
      <c r="AZ781" s="14"/>
      <c r="BA781" s="14"/>
      <c r="BB781" s="14"/>
      <c r="BC781" s="19"/>
      <c r="BD781" s="14"/>
      <c r="BE781" s="14"/>
      <c r="BF781" s="14"/>
      <c r="BG781" s="14"/>
      <c r="BH781" s="14"/>
      <c r="BI781" s="14"/>
    </row>
    <row r="782">
      <c r="A782" s="14"/>
      <c r="B782" s="14"/>
      <c r="C782" s="14"/>
      <c r="D782" s="15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4"/>
      <c r="AX782" s="18"/>
      <c r="AY782" s="14"/>
      <c r="AZ782" s="14"/>
      <c r="BA782" s="14"/>
      <c r="BB782" s="14"/>
      <c r="BC782" s="19"/>
      <c r="BD782" s="14"/>
      <c r="BE782" s="14"/>
      <c r="BF782" s="14"/>
      <c r="BG782" s="14"/>
      <c r="BH782" s="14"/>
      <c r="BI782" s="14"/>
    </row>
    <row r="783">
      <c r="A783" s="14"/>
      <c r="B783" s="14"/>
      <c r="C783" s="14"/>
      <c r="D783" s="15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4"/>
      <c r="AX783" s="18"/>
      <c r="AY783" s="14"/>
      <c r="AZ783" s="14"/>
      <c r="BA783" s="14"/>
      <c r="BB783" s="14"/>
      <c r="BC783" s="19"/>
      <c r="BD783" s="14"/>
      <c r="BE783" s="14"/>
      <c r="BF783" s="14"/>
      <c r="BG783" s="14"/>
      <c r="BH783" s="14"/>
      <c r="BI783" s="14"/>
    </row>
    <row r="784">
      <c r="A784" s="14"/>
      <c r="B784" s="14"/>
      <c r="C784" s="14"/>
      <c r="D784" s="15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4"/>
      <c r="AX784" s="18"/>
      <c r="AY784" s="14"/>
      <c r="AZ784" s="14"/>
      <c r="BA784" s="14"/>
      <c r="BB784" s="14"/>
      <c r="BC784" s="19"/>
      <c r="BD784" s="14"/>
      <c r="BE784" s="14"/>
      <c r="BF784" s="14"/>
      <c r="BG784" s="14"/>
      <c r="BH784" s="14"/>
      <c r="BI784" s="14"/>
    </row>
    <row r="785">
      <c r="A785" s="14"/>
      <c r="B785" s="14"/>
      <c r="C785" s="14"/>
      <c r="D785" s="15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4"/>
      <c r="AX785" s="18"/>
      <c r="AY785" s="14"/>
      <c r="AZ785" s="14"/>
      <c r="BA785" s="14"/>
      <c r="BB785" s="14"/>
      <c r="BC785" s="19"/>
      <c r="BD785" s="14"/>
      <c r="BE785" s="14"/>
      <c r="BF785" s="14"/>
      <c r="BG785" s="14"/>
      <c r="BH785" s="14"/>
      <c r="BI785" s="14"/>
    </row>
    <row r="786">
      <c r="A786" s="14"/>
      <c r="B786" s="14"/>
      <c r="C786" s="14"/>
      <c r="D786" s="15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4"/>
      <c r="AX786" s="18"/>
      <c r="AY786" s="14"/>
      <c r="AZ786" s="14"/>
      <c r="BA786" s="14"/>
      <c r="BB786" s="14"/>
      <c r="BC786" s="19"/>
      <c r="BD786" s="14"/>
      <c r="BE786" s="14"/>
      <c r="BF786" s="14"/>
      <c r="BG786" s="14"/>
      <c r="BH786" s="14"/>
      <c r="BI786" s="14"/>
    </row>
    <row r="787">
      <c r="A787" s="14"/>
      <c r="B787" s="14"/>
      <c r="C787" s="14"/>
      <c r="D787" s="15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4"/>
      <c r="AX787" s="18"/>
      <c r="AY787" s="14"/>
      <c r="AZ787" s="14"/>
      <c r="BA787" s="14"/>
      <c r="BB787" s="14"/>
      <c r="BC787" s="19"/>
      <c r="BD787" s="14"/>
      <c r="BE787" s="14"/>
      <c r="BF787" s="14"/>
      <c r="BG787" s="14"/>
      <c r="BH787" s="14"/>
      <c r="BI787" s="14"/>
    </row>
    <row r="788">
      <c r="A788" s="14"/>
      <c r="B788" s="14"/>
      <c r="C788" s="14"/>
      <c r="D788" s="15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4"/>
      <c r="AX788" s="18"/>
      <c r="AY788" s="14"/>
      <c r="AZ788" s="14"/>
      <c r="BA788" s="14"/>
      <c r="BB788" s="14"/>
      <c r="BC788" s="19"/>
      <c r="BD788" s="14"/>
      <c r="BE788" s="14"/>
      <c r="BF788" s="14"/>
      <c r="BG788" s="14"/>
      <c r="BH788" s="14"/>
      <c r="BI788" s="14"/>
    </row>
    <row r="789">
      <c r="A789" s="14"/>
      <c r="B789" s="14"/>
      <c r="C789" s="14"/>
      <c r="D789" s="15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4"/>
      <c r="AX789" s="18"/>
      <c r="AY789" s="14"/>
      <c r="AZ789" s="14"/>
      <c r="BA789" s="14"/>
      <c r="BB789" s="14"/>
      <c r="BC789" s="19"/>
      <c r="BD789" s="14"/>
      <c r="BE789" s="14"/>
      <c r="BF789" s="14"/>
      <c r="BG789" s="14"/>
      <c r="BH789" s="14"/>
      <c r="BI789" s="14"/>
    </row>
    <row r="790">
      <c r="A790" s="14"/>
      <c r="B790" s="14"/>
      <c r="C790" s="14"/>
      <c r="D790" s="15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4"/>
      <c r="AX790" s="18"/>
      <c r="AY790" s="14"/>
      <c r="AZ790" s="14"/>
      <c r="BA790" s="14"/>
      <c r="BB790" s="14"/>
      <c r="BC790" s="19"/>
      <c r="BD790" s="14"/>
      <c r="BE790" s="14"/>
      <c r="BF790" s="14"/>
      <c r="BG790" s="14"/>
      <c r="BH790" s="14"/>
      <c r="BI790" s="14"/>
    </row>
    <row r="791">
      <c r="A791" s="14"/>
      <c r="B791" s="14"/>
      <c r="C791" s="14"/>
      <c r="D791" s="15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4"/>
      <c r="AX791" s="18"/>
      <c r="AY791" s="14"/>
      <c r="AZ791" s="14"/>
      <c r="BA791" s="14"/>
      <c r="BB791" s="14"/>
      <c r="BC791" s="19"/>
      <c r="BD791" s="14"/>
      <c r="BE791" s="14"/>
      <c r="BF791" s="14"/>
      <c r="BG791" s="14"/>
      <c r="BH791" s="14"/>
      <c r="BI791" s="14"/>
    </row>
    <row r="792">
      <c r="A792" s="14"/>
      <c r="B792" s="14"/>
      <c r="C792" s="14"/>
      <c r="D792" s="15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4"/>
      <c r="AX792" s="18"/>
      <c r="AY792" s="14"/>
      <c r="AZ792" s="14"/>
      <c r="BA792" s="14"/>
      <c r="BB792" s="14"/>
      <c r="BC792" s="19"/>
      <c r="BD792" s="14"/>
      <c r="BE792" s="14"/>
      <c r="BF792" s="14"/>
      <c r="BG792" s="14"/>
      <c r="BH792" s="14"/>
      <c r="BI792" s="14"/>
    </row>
    <row r="793">
      <c r="A793" s="14"/>
      <c r="B793" s="14"/>
      <c r="C793" s="14"/>
      <c r="D793" s="15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4"/>
      <c r="AX793" s="18"/>
      <c r="AY793" s="14"/>
      <c r="AZ793" s="14"/>
      <c r="BA793" s="14"/>
      <c r="BB793" s="14"/>
      <c r="BC793" s="19"/>
      <c r="BD793" s="14"/>
      <c r="BE793" s="14"/>
      <c r="BF793" s="14"/>
      <c r="BG793" s="14"/>
      <c r="BH793" s="14"/>
      <c r="BI793" s="14"/>
    </row>
    <row r="794">
      <c r="A794" s="14"/>
      <c r="B794" s="14"/>
      <c r="C794" s="14"/>
      <c r="D794" s="15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4"/>
      <c r="AX794" s="18"/>
      <c r="AY794" s="14"/>
      <c r="AZ794" s="14"/>
      <c r="BA794" s="14"/>
      <c r="BB794" s="14"/>
      <c r="BC794" s="19"/>
      <c r="BD794" s="14"/>
      <c r="BE794" s="14"/>
      <c r="BF794" s="14"/>
      <c r="BG794" s="14"/>
      <c r="BH794" s="14"/>
      <c r="BI794" s="14"/>
    </row>
    <row r="795">
      <c r="A795" s="14"/>
      <c r="B795" s="14"/>
      <c r="C795" s="14"/>
      <c r="D795" s="15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4"/>
      <c r="AX795" s="18"/>
      <c r="AY795" s="14"/>
      <c r="AZ795" s="14"/>
      <c r="BA795" s="14"/>
      <c r="BB795" s="14"/>
      <c r="BC795" s="19"/>
      <c r="BD795" s="14"/>
      <c r="BE795" s="14"/>
      <c r="BF795" s="14"/>
      <c r="BG795" s="14"/>
      <c r="BH795" s="14"/>
      <c r="BI795" s="14"/>
    </row>
    <row r="796">
      <c r="A796" s="14"/>
      <c r="B796" s="14"/>
      <c r="C796" s="14"/>
      <c r="D796" s="15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4"/>
      <c r="AX796" s="18"/>
      <c r="AY796" s="14"/>
      <c r="AZ796" s="14"/>
      <c r="BA796" s="14"/>
      <c r="BB796" s="14"/>
      <c r="BC796" s="19"/>
      <c r="BD796" s="14"/>
      <c r="BE796" s="14"/>
      <c r="BF796" s="14"/>
      <c r="BG796" s="14"/>
      <c r="BH796" s="14"/>
      <c r="BI796" s="14"/>
    </row>
    <row r="797">
      <c r="A797" s="14"/>
      <c r="B797" s="14"/>
      <c r="C797" s="14"/>
      <c r="D797" s="15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4"/>
      <c r="AX797" s="18"/>
      <c r="AY797" s="14"/>
      <c r="AZ797" s="14"/>
      <c r="BA797" s="14"/>
      <c r="BB797" s="14"/>
      <c r="BC797" s="19"/>
      <c r="BD797" s="14"/>
      <c r="BE797" s="14"/>
      <c r="BF797" s="14"/>
      <c r="BG797" s="14"/>
      <c r="BH797" s="14"/>
      <c r="BI797" s="14"/>
    </row>
    <row r="798">
      <c r="A798" s="14"/>
      <c r="B798" s="14"/>
      <c r="C798" s="14"/>
      <c r="D798" s="15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4"/>
      <c r="AX798" s="18"/>
      <c r="AY798" s="14"/>
      <c r="AZ798" s="14"/>
      <c r="BA798" s="14"/>
      <c r="BB798" s="14"/>
      <c r="BC798" s="19"/>
      <c r="BD798" s="14"/>
      <c r="BE798" s="14"/>
      <c r="BF798" s="14"/>
      <c r="BG798" s="14"/>
      <c r="BH798" s="14"/>
      <c r="BI798" s="14"/>
    </row>
    <row r="799">
      <c r="A799" s="14"/>
      <c r="B799" s="14"/>
      <c r="C799" s="14"/>
      <c r="D799" s="15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4"/>
      <c r="AX799" s="18"/>
      <c r="AY799" s="14"/>
      <c r="AZ799" s="14"/>
      <c r="BA799" s="14"/>
      <c r="BB799" s="14"/>
      <c r="BC799" s="19"/>
      <c r="BD799" s="14"/>
      <c r="BE799" s="14"/>
      <c r="BF799" s="14"/>
      <c r="BG799" s="14"/>
      <c r="BH799" s="14"/>
      <c r="BI799" s="14"/>
    </row>
    <row r="800">
      <c r="A800" s="14"/>
      <c r="B800" s="14"/>
      <c r="C800" s="14"/>
      <c r="D800" s="15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4"/>
      <c r="AX800" s="18"/>
      <c r="AY800" s="14"/>
      <c r="AZ800" s="14"/>
      <c r="BA800" s="14"/>
      <c r="BB800" s="14"/>
      <c r="BC800" s="19"/>
      <c r="BD800" s="14"/>
      <c r="BE800" s="14"/>
      <c r="BF800" s="14"/>
      <c r="BG800" s="14"/>
      <c r="BH800" s="14"/>
      <c r="BI800" s="14"/>
    </row>
    <row r="801">
      <c r="A801" s="14"/>
      <c r="B801" s="14"/>
      <c r="C801" s="14"/>
      <c r="D801" s="15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4"/>
      <c r="AX801" s="18"/>
      <c r="AY801" s="14"/>
      <c r="AZ801" s="14"/>
      <c r="BA801" s="14"/>
      <c r="BB801" s="14"/>
      <c r="BC801" s="19"/>
      <c r="BD801" s="14"/>
      <c r="BE801" s="14"/>
      <c r="BF801" s="14"/>
      <c r="BG801" s="14"/>
      <c r="BH801" s="14"/>
      <c r="BI801" s="14"/>
    </row>
    <row r="802">
      <c r="A802" s="14"/>
      <c r="B802" s="14"/>
      <c r="C802" s="14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4"/>
      <c r="AX802" s="18"/>
      <c r="AY802" s="14"/>
      <c r="AZ802" s="14"/>
      <c r="BA802" s="14"/>
      <c r="BB802" s="14"/>
      <c r="BC802" s="19"/>
      <c r="BD802" s="14"/>
      <c r="BE802" s="14"/>
      <c r="BF802" s="14"/>
      <c r="BG802" s="14"/>
      <c r="BH802" s="14"/>
      <c r="BI802" s="14"/>
    </row>
    <row r="803">
      <c r="A803" s="14"/>
      <c r="B803" s="14"/>
      <c r="C803" s="14"/>
      <c r="D803" s="15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4"/>
      <c r="AX803" s="18"/>
      <c r="AY803" s="14"/>
      <c r="AZ803" s="14"/>
      <c r="BA803" s="14"/>
      <c r="BB803" s="14"/>
      <c r="BC803" s="19"/>
      <c r="BD803" s="14"/>
      <c r="BE803" s="14"/>
      <c r="BF803" s="14"/>
      <c r="BG803" s="14"/>
      <c r="BH803" s="14"/>
      <c r="BI803" s="14"/>
    </row>
    <row r="804">
      <c r="A804" s="14"/>
      <c r="B804" s="14"/>
      <c r="C804" s="14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4"/>
      <c r="AX804" s="18"/>
      <c r="AY804" s="14"/>
      <c r="AZ804" s="14"/>
      <c r="BA804" s="14"/>
      <c r="BB804" s="14"/>
      <c r="BC804" s="19"/>
      <c r="BD804" s="14"/>
      <c r="BE804" s="14"/>
      <c r="BF804" s="14"/>
      <c r="BG804" s="14"/>
      <c r="BH804" s="14"/>
      <c r="BI804" s="14"/>
    </row>
    <row r="805">
      <c r="A805" s="14"/>
      <c r="B805" s="14"/>
      <c r="C805" s="14"/>
      <c r="D805" s="15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4"/>
      <c r="AX805" s="18"/>
      <c r="AY805" s="14"/>
      <c r="AZ805" s="14"/>
      <c r="BA805" s="14"/>
      <c r="BB805" s="14"/>
      <c r="BC805" s="19"/>
      <c r="BD805" s="14"/>
      <c r="BE805" s="14"/>
      <c r="BF805" s="14"/>
      <c r="BG805" s="14"/>
      <c r="BH805" s="14"/>
      <c r="BI805" s="14"/>
    </row>
    <row r="806">
      <c r="A806" s="14"/>
      <c r="B806" s="14"/>
      <c r="C806" s="14"/>
      <c r="D806" s="15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4"/>
      <c r="AX806" s="18"/>
      <c r="AY806" s="14"/>
      <c r="AZ806" s="14"/>
      <c r="BA806" s="14"/>
      <c r="BB806" s="14"/>
      <c r="BC806" s="19"/>
      <c r="BD806" s="14"/>
      <c r="BE806" s="14"/>
      <c r="BF806" s="14"/>
      <c r="BG806" s="14"/>
      <c r="BH806" s="14"/>
      <c r="BI806" s="14"/>
    </row>
    <row r="807">
      <c r="A807" s="14"/>
      <c r="B807" s="14"/>
      <c r="C807" s="14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4"/>
      <c r="AX807" s="18"/>
      <c r="AY807" s="14"/>
      <c r="AZ807" s="14"/>
      <c r="BA807" s="14"/>
      <c r="BB807" s="14"/>
      <c r="BC807" s="19"/>
      <c r="BD807" s="14"/>
      <c r="BE807" s="14"/>
      <c r="BF807" s="14"/>
      <c r="BG807" s="14"/>
      <c r="BH807" s="14"/>
      <c r="BI807" s="14"/>
    </row>
    <row r="808">
      <c r="A808" s="14"/>
      <c r="B808" s="14"/>
      <c r="C808" s="14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4"/>
      <c r="AX808" s="18"/>
      <c r="AY808" s="14"/>
      <c r="AZ808" s="14"/>
      <c r="BA808" s="14"/>
      <c r="BB808" s="14"/>
      <c r="BC808" s="19"/>
      <c r="BD808" s="14"/>
      <c r="BE808" s="14"/>
      <c r="BF808" s="14"/>
      <c r="BG808" s="14"/>
      <c r="BH808" s="14"/>
      <c r="BI808" s="14"/>
    </row>
    <row r="809">
      <c r="A809" s="14"/>
      <c r="B809" s="14"/>
      <c r="C809" s="14"/>
      <c r="D809" s="15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4"/>
      <c r="AX809" s="18"/>
      <c r="AY809" s="14"/>
      <c r="AZ809" s="14"/>
      <c r="BA809" s="14"/>
      <c r="BB809" s="14"/>
      <c r="BC809" s="19"/>
      <c r="BD809" s="14"/>
      <c r="BE809" s="14"/>
      <c r="BF809" s="14"/>
      <c r="BG809" s="14"/>
      <c r="BH809" s="14"/>
      <c r="BI809" s="14"/>
    </row>
    <row r="810">
      <c r="A810" s="14"/>
      <c r="B810" s="14"/>
      <c r="C810" s="14"/>
      <c r="D810" s="15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4"/>
      <c r="AX810" s="18"/>
      <c r="AY810" s="14"/>
      <c r="AZ810" s="14"/>
      <c r="BA810" s="14"/>
      <c r="BB810" s="14"/>
      <c r="BC810" s="19"/>
      <c r="BD810" s="14"/>
      <c r="BE810" s="14"/>
      <c r="BF810" s="14"/>
      <c r="BG810" s="14"/>
      <c r="BH810" s="14"/>
      <c r="BI810" s="14"/>
    </row>
    <row r="811">
      <c r="A811" s="14"/>
      <c r="B811" s="14"/>
      <c r="C811" s="14"/>
      <c r="D811" s="15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4"/>
      <c r="AX811" s="18"/>
      <c r="AY811" s="14"/>
      <c r="AZ811" s="14"/>
      <c r="BA811" s="14"/>
      <c r="BB811" s="14"/>
      <c r="BC811" s="19"/>
      <c r="BD811" s="14"/>
      <c r="BE811" s="14"/>
      <c r="BF811" s="14"/>
      <c r="BG811" s="14"/>
      <c r="BH811" s="14"/>
      <c r="BI811" s="14"/>
    </row>
    <row r="812">
      <c r="A812" s="14"/>
      <c r="B812" s="14"/>
      <c r="C812" s="14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4"/>
      <c r="AX812" s="18"/>
      <c r="AY812" s="14"/>
      <c r="AZ812" s="14"/>
      <c r="BA812" s="14"/>
      <c r="BB812" s="14"/>
      <c r="BC812" s="19"/>
      <c r="BD812" s="14"/>
      <c r="BE812" s="14"/>
      <c r="BF812" s="14"/>
      <c r="BG812" s="14"/>
      <c r="BH812" s="14"/>
      <c r="BI812" s="14"/>
    </row>
    <row r="813">
      <c r="A813" s="14"/>
      <c r="B813" s="14"/>
      <c r="C813" s="14"/>
      <c r="D813" s="15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4"/>
      <c r="AX813" s="18"/>
      <c r="AY813" s="14"/>
      <c r="AZ813" s="14"/>
      <c r="BA813" s="14"/>
      <c r="BB813" s="14"/>
      <c r="BC813" s="19"/>
      <c r="BD813" s="14"/>
      <c r="BE813" s="14"/>
      <c r="BF813" s="14"/>
      <c r="BG813" s="14"/>
      <c r="BH813" s="14"/>
      <c r="BI813" s="14"/>
    </row>
    <row r="814">
      <c r="A814" s="14"/>
      <c r="B814" s="14"/>
      <c r="C814" s="14"/>
      <c r="D814" s="15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4"/>
      <c r="AX814" s="18"/>
      <c r="AY814" s="14"/>
      <c r="AZ814" s="14"/>
      <c r="BA814" s="14"/>
      <c r="BB814" s="14"/>
      <c r="BC814" s="19"/>
      <c r="BD814" s="14"/>
      <c r="BE814" s="14"/>
      <c r="BF814" s="14"/>
      <c r="BG814" s="14"/>
      <c r="BH814" s="14"/>
      <c r="BI814" s="14"/>
    </row>
    <row r="815">
      <c r="A815" s="14"/>
      <c r="B815" s="14"/>
      <c r="C815" s="14"/>
      <c r="D815" s="15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4"/>
      <c r="AX815" s="18"/>
      <c r="AY815" s="14"/>
      <c r="AZ815" s="14"/>
      <c r="BA815" s="14"/>
      <c r="BB815" s="14"/>
      <c r="BC815" s="19"/>
      <c r="BD815" s="14"/>
      <c r="BE815" s="14"/>
      <c r="BF815" s="14"/>
      <c r="BG815" s="14"/>
      <c r="BH815" s="14"/>
      <c r="BI815" s="14"/>
    </row>
    <row r="816">
      <c r="A816" s="14"/>
      <c r="B816" s="14"/>
      <c r="C816" s="14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4"/>
      <c r="AX816" s="18"/>
      <c r="AY816" s="14"/>
      <c r="AZ816" s="14"/>
      <c r="BA816" s="14"/>
      <c r="BB816" s="14"/>
      <c r="BC816" s="19"/>
      <c r="BD816" s="14"/>
      <c r="BE816" s="14"/>
      <c r="BF816" s="14"/>
      <c r="BG816" s="14"/>
      <c r="BH816" s="14"/>
      <c r="BI816" s="14"/>
    </row>
    <row r="817">
      <c r="A817" s="14"/>
      <c r="B817" s="14"/>
      <c r="C817" s="14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4"/>
      <c r="AX817" s="18"/>
      <c r="AY817" s="14"/>
      <c r="AZ817" s="14"/>
      <c r="BA817" s="14"/>
      <c r="BB817" s="14"/>
      <c r="BC817" s="19"/>
      <c r="BD817" s="14"/>
      <c r="BE817" s="14"/>
      <c r="BF817" s="14"/>
      <c r="BG817" s="14"/>
      <c r="BH817" s="14"/>
      <c r="BI817" s="14"/>
    </row>
    <row r="818">
      <c r="A818" s="14"/>
      <c r="B818" s="14"/>
      <c r="C818" s="14"/>
      <c r="D818" s="15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4"/>
      <c r="AX818" s="18"/>
      <c r="AY818" s="14"/>
      <c r="AZ818" s="14"/>
      <c r="BA818" s="14"/>
      <c r="BB818" s="14"/>
      <c r="BC818" s="19"/>
      <c r="BD818" s="14"/>
      <c r="BE818" s="14"/>
      <c r="BF818" s="14"/>
      <c r="BG818" s="14"/>
      <c r="BH818" s="14"/>
      <c r="BI818" s="14"/>
    </row>
    <row r="819">
      <c r="A819" s="14"/>
      <c r="B819" s="14"/>
      <c r="C819" s="14"/>
      <c r="D819" s="15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4"/>
      <c r="AX819" s="18"/>
      <c r="AY819" s="14"/>
      <c r="AZ819" s="14"/>
      <c r="BA819" s="14"/>
      <c r="BB819" s="14"/>
      <c r="BC819" s="19"/>
      <c r="BD819" s="14"/>
      <c r="BE819" s="14"/>
      <c r="BF819" s="14"/>
      <c r="BG819" s="14"/>
      <c r="BH819" s="14"/>
      <c r="BI819" s="14"/>
    </row>
    <row r="820">
      <c r="A820" s="14"/>
      <c r="B820" s="14"/>
      <c r="C820" s="14"/>
      <c r="D820" s="15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4"/>
      <c r="AX820" s="18"/>
      <c r="AY820" s="14"/>
      <c r="AZ820" s="14"/>
      <c r="BA820" s="14"/>
      <c r="BB820" s="14"/>
      <c r="BC820" s="19"/>
      <c r="BD820" s="14"/>
      <c r="BE820" s="14"/>
      <c r="BF820" s="14"/>
      <c r="BG820" s="14"/>
      <c r="BH820" s="14"/>
      <c r="BI820" s="14"/>
    </row>
    <row r="821">
      <c r="A821" s="14"/>
      <c r="B821" s="14"/>
      <c r="C821" s="14"/>
      <c r="D821" s="15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4"/>
      <c r="AX821" s="18"/>
      <c r="AY821" s="14"/>
      <c r="AZ821" s="14"/>
      <c r="BA821" s="14"/>
      <c r="BB821" s="14"/>
      <c r="BC821" s="19"/>
      <c r="BD821" s="14"/>
      <c r="BE821" s="14"/>
      <c r="BF821" s="14"/>
      <c r="BG821" s="14"/>
      <c r="BH821" s="14"/>
      <c r="BI821" s="14"/>
    </row>
    <row r="822">
      <c r="A822" s="14"/>
      <c r="B822" s="14"/>
      <c r="C822" s="14"/>
      <c r="D822" s="15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4"/>
      <c r="AX822" s="18"/>
      <c r="AY822" s="14"/>
      <c r="AZ822" s="14"/>
      <c r="BA822" s="14"/>
      <c r="BB822" s="14"/>
      <c r="BC822" s="19"/>
      <c r="BD822" s="14"/>
      <c r="BE822" s="14"/>
      <c r="BF822" s="14"/>
      <c r="BG822" s="14"/>
      <c r="BH822" s="14"/>
      <c r="BI822" s="14"/>
    </row>
    <row r="823">
      <c r="A823" s="14"/>
      <c r="B823" s="14"/>
      <c r="C823" s="14"/>
      <c r="D823" s="15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4"/>
      <c r="AX823" s="18"/>
      <c r="AY823" s="14"/>
      <c r="AZ823" s="14"/>
      <c r="BA823" s="14"/>
      <c r="BB823" s="14"/>
      <c r="BC823" s="19"/>
      <c r="BD823" s="14"/>
      <c r="BE823" s="14"/>
      <c r="BF823" s="14"/>
      <c r="BG823" s="14"/>
      <c r="BH823" s="14"/>
      <c r="BI823" s="14"/>
    </row>
    <row r="824">
      <c r="A824" s="14"/>
      <c r="B824" s="14"/>
      <c r="C824" s="14"/>
      <c r="D824" s="15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4"/>
      <c r="AX824" s="18"/>
      <c r="AY824" s="14"/>
      <c r="AZ824" s="14"/>
      <c r="BA824" s="14"/>
      <c r="BB824" s="14"/>
      <c r="BC824" s="19"/>
      <c r="BD824" s="14"/>
      <c r="BE824" s="14"/>
      <c r="BF824" s="14"/>
      <c r="BG824" s="14"/>
      <c r="BH824" s="14"/>
      <c r="BI824" s="14"/>
    </row>
    <row r="825">
      <c r="A825" s="14"/>
      <c r="B825" s="14"/>
      <c r="C825" s="14"/>
      <c r="D825" s="15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4"/>
      <c r="AX825" s="18"/>
      <c r="AY825" s="14"/>
      <c r="AZ825" s="14"/>
      <c r="BA825" s="14"/>
      <c r="BB825" s="14"/>
      <c r="BC825" s="19"/>
      <c r="BD825" s="14"/>
      <c r="BE825" s="14"/>
      <c r="BF825" s="14"/>
      <c r="BG825" s="14"/>
      <c r="BH825" s="14"/>
      <c r="BI825" s="14"/>
    </row>
    <row r="826">
      <c r="A826" s="14"/>
      <c r="B826" s="14"/>
      <c r="C826" s="14"/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4"/>
      <c r="AX826" s="18"/>
      <c r="AY826" s="14"/>
      <c r="AZ826" s="14"/>
      <c r="BA826" s="14"/>
      <c r="BB826" s="14"/>
      <c r="BC826" s="19"/>
      <c r="BD826" s="14"/>
      <c r="BE826" s="14"/>
      <c r="BF826" s="14"/>
      <c r="BG826" s="14"/>
      <c r="BH826" s="14"/>
      <c r="BI826" s="14"/>
    </row>
    <row r="827">
      <c r="A827" s="14"/>
      <c r="B827" s="14"/>
      <c r="C827" s="14"/>
      <c r="D827" s="15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4"/>
      <c r="AX827" s="18"/>
      <c r="AY827" s="14"/>
      <c r="AZ827" s="14"/>
      <c r="BA827" s="14"/>
      <c r="BB827" s="14"/>
      <c r="BC827" s="19"/>
      <c r="BD827" s="14"/>
      <c r="BE827" s="14"/>
      <c r="BF827" s="14"/>
      <c r="BG827" s="14"/>
      <c r="BH827" s="14"/>
      <c r="BI827" s="14"/>
    </row>
    <row r="828">
      <c r="A828" s="14"/>
      <c r="B828" s="14"/>
      <c r="C828" s="14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4"/>
      <c r="AX828" s="18"/>
      <c r="AY828" s="14"/>
      <c r="AZ828" s="14"/>
      <c r="BA828" s="14"/>
      <c r="BB828" s="14"/>
      <c r="BC828" s="19"/>
      <c r="BD828" s="14"/>
      <c r="BE828" s="14"/>
      <c r="BF828" s="14"/>
      <c r="BG828" s="14"/>
      <c r="BH828" s="14"/>
      <c r="BI828" s="14"/>
    </row>
    <row r="829">
      <c r="A829" s="14"/>
      <c r="B829" s="14"/>
      <c r="C829" s="14"/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4"/>
      <c r="AX829" s="18"/>
      <c r="AY829" s="14"/>
      <c r="AZ829" s="14"/>
      <c r="BA829" s="14"/>
      <c r="BB829" s="14"/>
      <c r="BC829" s="19"/>
      <c r="BD829" s="14"/>
      <c r="BE829" s="14"/>
      <c r="BF829" s="14"/>
      <c r="BG829" s="14"/>
      <c r="BH829" s="14"/>
      <c r="BI829" s="14"/>
    </row>
    <row r="830">
      <c r="A830" s="14"/>
      <c r="B830" s="14"/>
      <c r="C830" s="14"/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4"/>
      <c r="AX830" s="18"/>
      <c r="AY830" s="14"/>
      <c r="AZ830" s="14"/>
      <c r="BA830" s="14"/>
      <c r="BB830" s="14"/>
      <c r="BC830" s="19"/>
      <c r="BD830" s="14"/>
      <c r="BE830" s="14"/>
      <c r="BF830" s="14"/>
      <c r="BG830" s="14"/>
      <c r="BH830" s="14"/>
      <c r="BI830" s="14"/>
    </row>
    <row r="831">
      <c r="A831" s="14"/>
      <c r="B831" s="14"/>
      <c r="C831" s="14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4"/>
      <c r="AX831" s="18"/>
      <c r="AY831" s="14"/>
      <c r="AZ831" s="14"/>
      <c r="BA831" s="14"/>
      <c r="BB831" s="14"/>
      <c r="BC831" s="19"/>
      <c r="BD831" s="14"/>
      <c r="BE831" s="14"/>
      <c r="BF831" s="14"/>
      <c r="BG831" s="14"/>
      <c r="BH831" s="14"/>
      <c r="BI831" s="14"/>
    </row>
    <row r="832">
      <c r="A832" s="14"/>
      <c r="B832" s="14"/>
      <c r="C832" s="14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4"/>
      <c r="AX832" s="18"/>
      <c r="AY832" s="14"/>
      <c r="AZ832" s="14"/>
      <c r="BA832" s="14"/>
      <c r="BB832" s="14"/>
      <c r="BC832" s="19"/>
      <c r="BD832" s="14"/>
      <c r="BE832" s="14"/>
      <c r="BF832" s="14"/>
      <c r="BG832" s="14"/>
      <c r="BH832" s="14"/>
      <c r="BI832" s="14"/>
    </row>
    <row r="833">
      <c r="A833" s="14"/>
      <c r="B833" s="14"/>
      <c r="C833" s="14"/>
      <c r="D833" s="15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4"/>
      <c r="AX833" s="18"/>
      <c r="AY833" s="14"/>
      <c r="AZ833" s="14"/>
      <c r="BA833" s="14"/>
      <c r="BB833" s="14"/>
      <c r="BC833" s="19"/>
      <c r="BD833" s="14"/>
      <c r="BE833" s="14"/>
      <c r="BF833" s="14"/>
      <c r="BG833" s="14"/>
      <c r="BH833" s="14"/>
      <c r="BI833" s="14"/>
    </row>
    <row r="834">
      <c r="A834" s="14"/>
      <c r="B834" s="14"/>
      <c r="C834" s="14"/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4"/>
      <c r="AX834" s="18"/>
      <c r="AY834" s="14"/>
      <c r="AZ834" s="14"/>
      <c r="BA834" s="14"/>
      <c r="BB834" s="14"/>
      <c r="BC834" s="19"/>
      <c r="BD834" s="14"/>
      <c r="BE834" s="14"/>
      <c r="BF834" s="14"/>
      <c r="BG834" s="14"/>
      <c r="BH834" s="14"/>
      <c r="BI834" s="14"/>
    </row>
    <row r="835">
      <c r="A835" s="14"/>
      <c r="B835" s="14"/>
      <c r="C835" s="14"/>
      <c r="D835" s="15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4"/>
      <c r="AX835" s="18"/>
      <c r="AY835" s="14"/>
      <c r="AZ835" s="14"/>
      <c r="BA835" s="14"/>
      <c r="BB835" s="14"/>
      <c r="BC835" s="19"/>
      <c r="BD835" s="14"/>
      <c r="BE835" s="14"/>
      <c r="BF835" s="14"/>
      <c r="BG835" s="14"/>
      <c r="BH835" s="14"/>
      <c r="BI835" s="14"/>
    </row>
    <row r="836">
      <c r="A836" s="14"/>
      <c r="B836" s="14"/>
      <c r="C836" s="14"/>
      <c r="D836" s="15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4"/>
      <c r="AX836" s="18"/>
      <c r="AY836" s="14"/>
      <c r="AZ836" s="14"/>
      <c r="BA836" s="14"/>
      <c r="BB836" s="14"/>
      <c r="BC836" s="19"/>
      <c r="BD836" s="14"/>
      <c r="BE836" s="14"/>
      <c r="BF836" s="14"/>
      <c r="BG836" s="14"/>
      <c r="BH836" s="14"/>
      <c r="BI836" s="14"/>
    </row>
    <row r="837">
      <c r="A837" s="14"/>
      <c r="B837" s="14"/>
      <c r="C837" s="14"/>
      <c r="D837" s="15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4"/>
      <c r="AX837" s="18"/>
      <c r="AY837" s="14"/>
      <c r="AZ837" s="14"/>
      <c r="BA837" s="14"/>
      <c r="BB837" s="14"/>
      <c r="BC837" s="19"/>
      <c r="BD837" s="14"/>
      <c r="BE837" s="14"/>
      <c r="BF837" s="14"/>
      <c r="BG837" s="14"/>
      <c r="BH837" s="14"/>
      <c r="BI837" s="14"/>
    </row>
    <row r="838">
      <c r="A838" s="14"/>
      <c r="B838" s="14"/>
      <c r="C838" s="14"/>
      <c r="D838" s="15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4"/>
      <c r="AX838" s="18"/>
      <c r="AY838" s="14"/>
      <c r="AZ838" s="14"/>
      <c r="BA838" s="14"/>
      <c r="BB838" s="14"/>
      <c r="BC838" s="19"/>
      <c r="BD838" s="14"/>
      <c r="BE838" s="14"/>
      <c r="BF838" s="14"/>
      <c r="BG838" s="14"/>
      <c r="BH838" s="14"/>
      <c r="BI838" s="14"/>
    </row>
    <row r="839">
      <c r="A839" s="14"/>
      <c r="B839" s="14"/>
      <c r="C839" s="14"/>
      <c r="D839" s="15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4"/>
      <c r="AX839" s="18"/>
      <c r="AY839" s="14"/>
      <c r="AZ839" s="14"/>
      <c r="BA839" s="14"/>
      <c r="BB839" s="14"/>
      <c r="BC839" s="19"/>
      <c r="BD839" s="14"/>
      <c r="BE839" s="14"/>
      <c r="BF839" s="14"/>
      <c r="BG839" s="14"/>
      <c r="BH839" s="14"/>
      <c r="BI839" s="14"/>
    </row>
    <row r="840">
      <c r="A840" s="14"/>
      <c r="B840" s="14"/>
      <c r="C840" s="14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4"/>
      <c r="AX840" s="18"/>
      <c r="AY840" s="14"/>
      <c r="AZ840" s="14"/>
      <c r="BA840" s="14"/>
      <c r="BB840" s="14"/>
      <c r="BC840" s="19"/>
      <c r="BD840" s="14"/>
      <c r="BE840" s="14"/>
      <c r="BF840" s="14"/>
      <c r="BG840" s="14"/>
      <c r="BH840" s="14"/>
      <c r="BI840" s="14"/>
    </row>
    <row r="841">
      <c r="A841" s="14"/>
      <c r="B841" s="14"/>
      <c r="C841" s="14"/>
      <c r="D841" s="15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4"/>
      <c r="AX841" s="18"/>
      <c r="AY841" s="14"/>
      <c r="AZ841" s="14"/>
      <c r="BA841" s="14"/>
      <c r="BB841" s="14"/>
      <c r="BC841" s="19"/>
      <c r="BD841" s="14"/>
      <c r="BE841" s="14"/>
      <c r="BF841" s="14"/>
      <c r="BG841" s="14"/>
      <c r="BH841" s="14"/>
      <c r="BI841" s="14"/>
    </row>
    <row r="842">
      <c r="A842" s="14"/>
      <c r="B842" s="14"/>
      <c r="C842" s="14"/>
      <c r="D842" s="15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4"/>
      <c r="AX842" s="18"/>
      <c r="AY842" s="14"/>
      <c r="AZ842" s="14"/>
      <c r="BA842" s="14"/>
      <c r="BB842" s="14"/>
      <c r="BC842" s="19"/>
      <c r="BD842" s="14"/>
      <c r="BE842" s="14"/>
      <c r="BF842" s="14"/>
      <c r="BG842" s="14"/>
      <c r="BH842" s="14"/>
      <c r="BI842" s="14"/>
    </row>
    <row r="843">
      <c r="A843" s="14"/>
      <c r="B843" s="14"/>
      <c r="C843" s="14"/>
      <c r="D843" s="15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4"/>
      <c r="AX843" s="18"/>
      <c r="AY843" s="14"/>
      <c r="AZ843" s="14"/>
      <c r="BA843" s="14"/>
      <c r="BB843" s="14"/>
      <c r="BC843" s="19"/>
      <c r="BD843" s="14"/>
      <c r="BE843" s="14"/>
      <c r="BF843" s="14"/>
      <c r="BG843" s="14"/>
      <c r="BH843" s="14"/>
      <c r="BI843" s="14"/>
    </row>
    <row r="844">
      <c r="A844" s="14"/>
      <c r="B844" s="14"/>
      <c r="C844" s="14"/>
      <c r="D844" s="15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4"/>
      <c r="AX844" s="18"/>
      <c r="AY844" s="14"/>
      <c r="AZ844" s="14"/>
      <c r="BA844" s="14"/>
      <c r="BB844" s="14"/>
      <c r="BC844" s="19"/>
      <c r="BD844" s="14"/>
      <c r="BE844" s="14"/>
      <c r="BF844" s="14"/>
      <c r="BG844" s="14"/>
      <c r="BH844" s="14"/>
      <c r="BI844" s="14"/>
    </row>
    <row r="845">
      <c r="A845" s="14"/>
      <c r="B845" s="14"/>
      <c r="C845" s="14"/>
      <c r="D845" s="15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4"/>
      <c r="AX845" s="18"/>
      <c r="AY845" s="14"/>
      <c r="AZ845" s="14"/>
      <c r="BA845" s="14"/>
      <c r="BB845" s="14"/>
      <c r="BC845" s="19"/>
      <c r="BD845" s="14"/>
      <c r="BE845" s="14"/>
      <c r="BF845" s="14"/>
      <c r="BG845" s="14"/>
      <c r="BH845" s="14"/>
      <c r="BI845" s="14"/>
    </row>
    <row r="846">
      <c r="A846" s="14"/>
      <c r="B846" s="14"/>
      <c r="C846" s="14"/>
      <c r="D846" s="15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4"/>
      <c r="AX846" s="18"/>
      <c r="AY846" s="14"/>
      <c r="AZ846" s="14"/>
      <c r="BA846" s="14"/>
      <c r="BB846" s="14"/>
      <c r="BC846" s="19"/>
      <c r="BD846" s="14"/>
      <c r="BE846" s="14"/>
      <c r="BF846" s="14"/>
      <c r="BG846" s="14"/>
      <c r="BH846" s="14"/>
      <c r="BI846" s="14"/>
    </row>
    <row r="847">
      <c r="A847" s="14"/>
      <c r="B847" s="14"/>
      <c r="C847" s="14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4"/>
      <c r="AX847" s="18"/>
      <c r="AY847" s="14"/>
      <c r="AZ847" s="14"/>
      <c r="BA847" s="14"/>
      <c r="BB847" s="14"/>
      <c r="BC847" s="19"/>
      <c r="BD847" s="14"/>
      <c r="BE847" s="14"/>
      <c r="BF847" s="14"/>
      <c r="BG847" s="14"/>
      <c r="BH847" s="14"/>
      <c r="BI847" s="14"/>
    </row>
    <row r="848">
      <c r="A848" s="14"/>
      <c r="B848" s="14"/>
      <c r="C848" s="14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4"/>
      <c r="AX848" s="18"/>
      <c r="AY848" s="14"/>
      <c r="AZ848" s="14"/>
      <c r="BA848" s="14"/>
      <c r="BB848" s="14"/>
      <c r="BC848" s="19"/>
      <c r="BD848" s="14"/>
      <c r="BE848" s="14"/>
      <c r="BF848" s="14"/>
      <c r="BG848" s="14"/>
      <c r="BH848" s="14"/>
      <c r="BI848" s="14"/>
    </row>
    <row r="849">
      <c r="A849" s="14"/>
      <c r="B849" s="14"/>
      <c r="C849" s="14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4"/>
      <c r="AX849" s="18"/>
      <c r="AY849" s="14"/>
      <c r="AZ849" s="14"/>
      <c r="BA849" s="14"/>
      <c r="BB849" s="14"/>
      <c r="BC849" s="19"/>
      <c r="BD849" s="14"/>
      <c r="BE849" s="14"/>
      <c r="BF849" s="14"/>
      <c r="BG849" s="14"/>
      <c r="BH849" s="14"/>
      <c r="BI849" s="14"/>
    </row>
    <row r="850">
      <c r="A850" s="14"/>
      <c r="B850" s="14"/>
      <c r="C850" s="14"/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4"/>
      <c r="AX850" s="18"/>
      <c r="AY850" s="14"/>
      <c r="AZ850" s="14"/>
      <c r="BA850" s="14"/>
      <c r="BB850" s="14"/>
      <c r="BC850" s="19"/>
      <c r="BD850" s="14"/>
      <c r="BE850" s="14"/>
      <c r="BF850" s="14"/>
      <c r="BG850" s="14"/>
      <c r="BH850" s="14"/>
      <c r="BI850" s="14"/>
    </row>
    <row r="851">
      <c r="A851" s="14"/>
      <c r="B851" s="14"/>
      <c r="C851" s="14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4"/>
      <c r="AX851" s="18"/>
      <c r="AY851" s="14"/>
      <c r="AZ851" s="14"/>
      <c r="BA851" s="14"/>
      <c r="BB851" s="14"/>
      <c r="BC851" s="19"/>
      <c r="BD851" s="14"/>
      <c r="BE851" s="14"/>
      <c r="BF851" s="14"/>
      <c r="BG851" s="14"/>
      <c r="BH851" s="14"/>
      <c r="BI851" s="14"/>
    </row>
    <row r="852">
      <c r="A852" s="14"/>
      <c r="B852" s="14"/>
      <c r="C852" s="14"/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4"/>
      <c r="AX852" s="18"/>
      <c r="AY852" s="14"/>
      <c r="AZ852" s="14"/>
      <c r="BA852" s="14"/>
      <c r="BB852" s="14"/>
      <c r="BC852" s="19"/>
      <c r="BD852" s="14"/>
      <c r="BE852" s="14"/>
      <c r="BF852" s="14"/>
      <c r="BG852" s="14"/>
      <c r="BH852" s="14"/>
      <c r="BI852" s="14"/>
    </row>
    <row r="853">
      <c r="A853" s="14"/>
      <c r="B853" s="14"/>
      <c r="C853" s="14"/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4"/>
      <c r="AX853" s="18"/>
      <c r="AY853" s="14"/>
      <c r="AZ853" s="14"/>
      <c r="BA853" s="14"/>
      <c r="BB853" s="14"/>
      <c r="BC853" s="19"/>
      <c r="BD853" s="14"/>
      <c r="BE853" s="14"/>
      <c r="BF853" s="14"/>
      <c r="BG853" s="14"/>
      <c r="BH853" s="14"/>
      <c r="BI853" s="14"/>
    </row>
    <row r="854">
      <c r="A854" s="14"/>
      <c r="B854" s="14"/>
      <c r="C854" s="14"/>
      <c r="D854" s="15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4"/>
      <c r="AX854" s="18"/>
      <c r="AY854" s="14"/>
      <c r="AZ854" s="14"/>
      <c r="BA854" s="14"/>
      <c r="BB854" s="14"/>
      <c r="BC854" s="19"/>
      <c r="BD854" s="14"/>
      <c r="BE854" s="14"/>
      <c r="BF854" s="14"/>
      <c r="BG854" s="14"/>
      <c r="BH854" s="14"/>
      <c r="BI854" s="14"/>
    </row>
    <row r="855">
      <c r="A855" s="14"/>
      <c r="B855" s="14"/>
      <c r="C855" s="14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4"/>
      <c r="AX855" s="18"/>
      <c r="AY855" s="14"/>
      <c r="AZ855" s="14"/>
      <c r="BA855" s="14"/>
      <c r="BB855" s="14"/>
      <c r="BC855" s="19"/>
      <c r="BD855" s="14"/>
      <c r="BE855" s="14"/>
      <c r="BF855" s="14"/>
      <c r="BG855" s="14"/>
      <c r="BH855" s="14"/>
      <c r="BI855" s="14"/>
    </row>
    <row r="856">
      <c r="A856" s="14"/>
      <c r="B856" s="14"/>
      <c r="C856" s="14"/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4"/>
      <c r="AX856" s="18"/>
      <c r="AY856" s="14"/>
      <c r="AZ856" s="14"/>
      <c r="BA856" s="14"/>
      <c r="BB856" s="14"/>
      <c r="BC856" s="19"/>
      <c r="BD856" s="14"/>
      <c r="BE856" s="14"/>
      <c r="BF856" s="14"/>
      <c r="BG856" s="14"/>
      <c r="BH856" s="14"/>
      <c r="BI856" s="14"/>
    </row>
    <row r="857">
      <c r="A857" s="14"/>
      <c r="B857" s="14"/>
      <c r="C857" s="14"/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4"/>
      <c r="AX857" s="18"/>
      <c r="AY857" s="14"/>
      <c r="AZ857" s="14"/>
      <c r="BA857" s="14"/>
      <c r="BB857" s="14"/>
      <c r="BC857" s="19"/>
      <c r="BD857" s="14"/>
      <c r="BE857" s="14"/>
      <c r="BF857" s="14"/>
      <c r="BG857" s="14"/>
      <c r="BH857" s="14"/>
      <c r="BI857" s="14"/>
    </row>
    <row r="858">
      <c r="A858" s="14"/>
      <c r="B858" s="14"/>
      <c r="C858" s="14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4"/>
      <c r="AX858" s="18"/>
      <c r="AY858" s="14"/>
      <c r="AZ858" s="14"/>
      <c r="BA858" s="14"/>
      <c r="BB858" s="14"/>
      <c r="BC858" s="19"/>
      <c r="BD858" s="14"/>
      <c r="BE858" s="14"/>
      <c r="BF858" s="14"/>
      <c r="BG858" s="14"/>
      <c r="BH858" s="14"/>
      <c r="BI858" s="14"/>
    </row>
    <row r="859">
      <c r="A859" s="14"/>
      <c r="B859" s="14"/>
      <c r="C859" s="14"/>
      <c r="D859" s="15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4"/>
      <c r="AX859" s="18"/>
      <c r="AY859" s="14"/>
      <c r="AZ859" s="14"/>
      <c r="BA859" s="14"/>
      <c r="BB859" s="14"/>
      <c r="BC859" s="19"/>
      <c r="BD859" s="14"/>
      <c r="BE859" s="14"/>
      <c r="BF859" s="14"/>
      <c r="BG859" s="14"/>
      <c r="BH859" s="14"/>
      <c r="BI859" s="14"/>
    </row>
    <row r="860">
      <c r="A860" s="14"/>
      <c r="B860" s="14"/>
      <c r="C860" s="14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4"/>
      <c r="AX860" s="18"/>
      <c r="AY860" s="14"/>
      <c r="AZ860" s="14"/>
      <c r="BA860" s="14"/>
      <c r="BB860" s="14"/>
      <c r="BC860" s="19"/>
      <c r="BD860" s="14"/>
      <c r="BE860" s="14"/>
      <c r="BF860" s="14"/>
      <c r="BG860" s="14"/>
      <c r="BH860" s="14"/>
      <c r="BI860" s="14"/>
    </row>
    <row r="861">
      <c r="A861" s="14"/>
      <c r="B861" s="14"/>
      <c r="C861" s="14"/>
      <c r="D861" s="15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4"/>
      <c r="AX861" s="18"/>
      <c r="AY861" s="14"/>
      <c r="AZ861" s="14"/>
      <c r="BA861" s="14"/>
      <c r="BB861" s="14"/>
      <c r="BC861" s="19"/>
      <c r="BD861" s="14"/>
      <c r="BE861" s="14"/>
      <c r="BF861" s="14"/>
      <c r="BG861" s="14"/>
      <c r="BH861" s="14"/>
      <c r="BI861" s="14"/>
    </row>
    <row r="862">
      <c r="A862" s="14"/>
      <c r="B862" s="14"/>
      <c r="C862" s="14"/>
      <c r="D862" s="15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4"/>
      <c r="AX862" s="18"/>
      <c r="AY862" s="14"/>
      <c r="AZ862" s="14"/>
      <c r="BA862" s="14"/>
      <c r="BB862" s="14"/>
      <c r="BC862" s="19"/>
      <c r="BD862" s="14"/>
      <c r="BE862" s="14"/>
      <c r="BF862" s="14"/>
      <c r="BG862" s="14"/>
      <c r="BH862" s="14"/>
      <c r="BI862" s="14"/>
    </row>
    <row r="863">
      <c r="A863" s="14"/>
      <c r="B863" s="14"/>
      <c r="C863" s="14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4"/>
      <c r="AX863" s="18"/>
      <c r="AY863" s="14"/>
      <c r="AZ863" s="14"/>
      <c r="BA863" s="14"/>
      <c r="BB863" s="14"/>
      <c r="BC863" s="19"/>
      <c r="BD863" s="14"/>
      <c r="BE863" s="14"/>
      <c r="BF863" s="14"/>
      <c r="BG863" s="14"/>
      <c r="BH863" s="14"/>
      <c r="BI863" s="14"/>
    </row>
    <row r="864">
      <c r="A864" s="14"/>
      <c r="B864" s="14"/>
      <c r="C864" s="14"/>
      <c r="D864" s="15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4"/>
      <c r="AX864" s="18"/>
      <c r="AY864" s="14"/>
      <c r="AZ864" s="14"/>
      <c r="BA864" s="14"/>
      <c r="BB864" s="14"/>
      <c r="BC864" s="19"/>
      <c r="BD864" s="14"/>
      <c r="BE864" s="14"/>
      <c r="BF864" s="14"/>
      <c r="BG864" s="14"/>
      <c r="BH864" s="14"/>
      <c r="BI864" s="14"/>
    </row>
    <row r="865">
      <c r="A865" s="14"/>
      <c r="B865" s="14"/>
      <c r="C865" s="14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4"/>
      <c r="AX865" s="18"/>
      <c r="AY865" s="14"/>
      <c r="AZ865" s="14"/>
      <c r="BA865" s="14"/>
      <c r="BB865" s="14"/>
      <c r="BC865" s="19"/>
      <c r="BD865" s="14"/>
      <c r="BE865" s="14"/>
      <c r="BF865" s="14"/>
      <c r="BG865" s="14"/>
      <c r="BH865" s="14"/>
      <c r="BI865" s="14"/>
    </row>
    <row r="866">
      <c r="A866" s="14"/>
      <c r="B866" s="14"/>
      <c r="C866" s="14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4"/>
      <c r="AX866" s="18"/>
      <c r="AY866" s="14"/>
      <c r="AZ866" s="14"/>
      <c r="BA866" s="14"/>
      <c r="BB866" s="14"/>
      <c r="BC866" s="19"/>
      <c r="BD866" s="14"/>
      <c r="BE866" s="14"/>
      <c r="BF866" s="14"/>
      <c r="BG866" s="14"/>
      <c r="BH866" s="14"/>
      <c r="BI866" s="14"/>
    </row>
    <row r="867">
      <c r="A867" s="14"/>
      <c r="B867" s="14"/>
      <c r="C867" s="14"/>
      <c r="D867" s="15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4"/>
      <c r="AX867" s="18"/>
      <c r="AY867" s="14"/>
      <c r="AZ867" s="14"/>
      <c r="BA867" s="14"/>
      <c r="BB867" s="14"/>
      <c r="BC867" s="19"/>
      <c r="BD867" s="14"/>
      <c r="BE867" s="14"/>
      <c r="BF867" s="14"/>
      <c r="BG867" s="14"/>
      <c r="BH867" s="14"/>
      <c r="BI867" s="14"/>
    </row>
    <row r="868">
      <c r="A868" s="14"/>
      <c r="B868" s="14"/>
      <c r="C868" s="14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4"/>
      <c r="AX868" s="18"/>
      <c r="AY868" s="14"/>
      <c r="AZ868" s="14"/>
      <c r="BA868" s="14"/>
      <c r="BB868" s="14"/>
      <c r="BC868" s="19"/>
      <c r="BD868" s="14"/>
      <c r="BE868" s="14"/>
      <c r="BF868" s="14"/>
      <c r="BG868" s="14"/>
      <c r="BH868" s="14"/>
      <c r="BI868" s="14"/>
    </row>
    <row r="869">
      <c r="A869" s="14"/>
      <c r="B869" s="14"/>
      <c r="C869" s="14"/>
      <c r="D869" s="15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4"/>
      <c r="AX869" s="18"/>
      <c r="AY869" s="14"/>
      <c r="AZ869" s="14"/>
      <c r="BA869" s="14"/>
      <c r="BB869" s="14"/>
      <c r="BC869" s="19"/>
      <c r="BD869" s="14"/>
      <c r="BE869" s="14"/>
      <c r="BF869" s="14"/>
      <c r="BG869" s="14"/>
      <c r="BH869" s="14"/>
      <c r="BI869" s="14"/>
    </row>
    <row r="870">
      <c r="A870" s="14"/>
      <c r="B870" s="14"/>
      <c r="C870" s="14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4"/>
      <c r="AX870" s="18"/>
      <c r="AY870" s="14"/>
      <c r="AZ870" s="14"/>
      <c r="BA870" s="14"/>
      <c r="BB870" s="14"/>
      <c r="BC870" s="19"/>
      <c r="BD870" s="14"/>
      <c r="BE870" s="14"/>
      <c r="BF870" s="14"/>
      <c r="BG870" s="14"/>
      <c r="BH870" s="14"/>
      <c r="BI870" s="14"/>
    </row>
    <row r="871">
      <c r="A871" s="14"/>
      <c r="B871" s="14"/>
      <c r="C871" s="14"/>
      <c r="D871" s="15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4"/>
      <c r="AX871" s="18"/>
      <c r="AY871" s="14"/>
      <c r="AZ871" s="14"/>
      <c r="BA871" s="14"/>
      <c r="BB871" s="14"/>
      <c r="BC871" s="19"/>
      <c r="BD871" s="14"/>
      <c r="BE871" s="14"/>
      <c r="BF871" s="14"/>
      <c r="BG871" s="14"/>
      <c r="BH871" s="14"/>
      <c r="BI871" s="14"/>
    </row>
    <row r="872">
      <c r="A872" s="14"/>
      <c r="B872" s="14"/>
      <c r="C872" s="14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4"/>
      <c r="AX872" s="18"/>
      <c r="AY872" s="14"/>
      <c r="AZ872" s="14"/>
      <c r="BA872" s="14"/>
      <c r="BB872" s="14"/>
      <c r="BC872" s="19"/>
      <c r="BD872" s="14"/>
      <c r="BE872" s="14"/>
      <c r="BF872" s="14"/>
      <c r="BG872" s="14"/>
      <c r="BH872" s="14"/>
      <c r="BI872" s="14"/>
    </row>
    <row r="873">
      <c r="A873" s="14"/>
      <c r="B873" s="14"/>
      <c r="C873" s="14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4"/>
      <c r="AX873" s="18"/>
      <c r="AY873" s="14"/>
      <c r="AZ873" s="14"/>
      <c r="BA873" s="14"/>
      <c r="BB873" s="14"/>
      <c r="BC873" s="19"/>
      <c r="BD873" s="14"/>
      <c r="BE873" s="14"/>
      <c r="BF873" s="14"/>
      <c r="BG873" s="14"/>
      <c r="BH873" s="14"/>
      <c r="BI873" s="14"/>
    </row>
    <row r="874">
      <c r="A874" s="14"/>
      <c r="B874" s="14"/>
      <c r="C874" s="14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4"/>
      <c r="AX874" s="18"/>
      <c r="AY874" s="14"/>
      <c r="AZ874" s="14"/>
      <c r="BA874" s="14"/>
      <c r="BB874" s="14"/>
      <c r="BC874" s="19"/>
      <c r="BD874" s="14"/>
      <c r="BE874" s="14"/>
      <c r="BF874" s="14"/>
      <c r="BG874" s="14"/>
      <c r="BH874" s="14"/>
      <c r="BI874" s="14"/>
    </row>
    <row r="875">
      <c r="A875" s="14"/>
      <c r="B875" s="14"/>
      <c r="C875" s="14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4"/>
      <c r="AX875" s="18"/>
      <c r="AY875" s="14"/>
      <c r="AZ875" s="14"/>
      <c r="BA875" s="14"/>
      <c r="BB875" s="14"/>
      <c r="BC875" s="19"/>
      <c r="BD875" s="14"/>
      <c r="BE875" s="14"/>
      <c r="BF875" s="14"/>
      <c r="BG875" s="14"/>
      <c r="BH875" s="14"/>
      <c r="BI875" s="14"/>
    </row>
    <row r="876">
      <c r="A876" s="14"/>
      <c r="B876" s="14"/>
      <c r="C876" s="14"/>
      <c r="D876" s="15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4"/>
      <c r="AX876" s="18"/>
      <c r="AY876" s="14"/>
      <c r="AZ876" s="14"/>
      <c r="BA876" s="14"/>
      <c r="BB876" s="14"/>
      <c r="BC876" s="19"/>
      <c r="BD876" s="14"/>
      <c r="BE876" s="14"/>
      <c r="BF876" s="14"/>
      <c r="BG876" s="14"/>
      <c r="BH876" s="14"/>
      <c r="BI876" s="14"/>
    </row>
    <row r="877">
      <c r="A877" s="14"/>
      <c r="B877" s="14"/>
      <c r="C877" s="14"/>
      <c r="D877" s="15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4"/>
      <c r="AX877" s="18"/>
      <c r="AY877" s="14"/>
      <c r="AZ877" s="14"/>
      <c r="BA877" s="14"/>
      <c r="BB877" s="14"/>
      <c r="BC877" s="19"/>
      <c r="BD877" s="14"/>
      <c r="BE877" s="14"/>
      <c r="BF877" s="14"/>
      <c r="BG877" s="14"/>
      <c r="BH877" s="14"/>
      <c r="BI877" s="14"/>
    </row>
    <row r="878">
      <c r="A878" s="14"/>
      <c r="B878" s="14"/>
      <c r="C878" s="14"/>
      <c r="D878" s="15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4"/>
      <c r="AX878" s="18"/>
      <c r="AY878" s="14"/>
      <c r="AZ878" s="14"/>
      <c r="BA878" s="14"/>
      <c r="BB878" s="14"/>
      <c r="BC878" s="19"/>
      <c r="BD878" s="14"/>
      <c r="BE878" s="14"/>
      <c r="BF878" s="14"/>
      <c r="BG878" s="14"/>
      <c r="BH878" s="14"/>
      <c r="BI878" s="14"/>
    </row>
    <row r="879">
      <c r="A879" s="14"/>
      <c r="B879" s="14"/>
      <c r="C879" s="14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4"/>
      <c r="AX879" s="18"/>
      <c r="AY879" s="14"/>
      <c r="AZ879" s="14"/>
      <c r="BA879" s="14"/>
      <c r="BB879" s="14"/>
      <c r="BC879" s="19"/>
      <c r="BD879" s="14"/>
      <c r="BE879" s="14"/>
      <c r="BF879" s="14"/>
      <c r="BG879" s="14"/>
      <c r="BH879" s="14"/>
      <c r="BI879" s="14"/>
    </row>
    <row r="880">
      <c r="A880" s="14"/>
      <c r="B880" s="14"/>
      <c r="C880" s="14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4"/>
      <c r="AX880" s="18"/>
      <c r="AY880" s="14"/>
      <c r="AZ880" s="14"/>
      <c r="BA880" s="14"/>
      <c r="BB880" s="14"/>
      <c r="BC880" s="19"/>
      <c r="BD880" s="14"/>
      <c r="BE880" s="14"/>
      <c r="BF880" s="14"/>
      <c r="BG880" s="14"/>
      <c r="BH880" s="14"/>
      <c r="BI880" s="14"/>
    </row>
    <row r="881">
      <c r="A881" s="14"/>
      <c r="B881" s="14"/>
      <c r="C881" s="14"/>
      <c r="D881" s="15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4"/>
      <c r="AX881" s="18"/>
      <c r="AY881" s="14"/>
      <c r="AZ881" s="14"/>
      <c r="BA881" s="14"/>
      <c r="BB881" s="14"/>
      <c r="BC881" s="19"/>
      <c r="BD881" s="14"/>
      <c r="BE881" s="14"/>
      <c r="BF881" s="14"/>
      <c r="BG881" s="14"/>
      <c r="BH881" s="14"/>
      <c r="BI881" s="14"/>
    </row>
    <row r="882">
      <c r="A882" s="14"/>
      <c r="B882" s="14"/>
      <c r="C882" s="14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4"/>
      <c r="AX882" s="18"/>
      <c r="AY882" s="14"/>
      <c r="AZ882" s="14"/>
      <c r="BA882" s="14"/>
      <c r="BB882" s="14"/>
      <c r="BC882" s="19"/>
      <c r="BD882" s="14"/>
      <c r="BE882" s="14"/>
      <c r="BF882" s="14"/>
      <c r="BG882" s="14"/>
      <c r="BH882" s="14"/>
      <c r="BI882" s="14"/>
    </row>
    <row r="883">
      <c r="A883" s="14"/>
      <c r="B883" s="14"/>
      <c r="C883" s="14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4"/>
      <c r="AX883" s="18"/>
      <c r="AY883" s="14"/>
      <c r="AZ883" s="14"/>
      <c r="BA883" s="14"/>
      <c r="BB883" s="14"/>
      <c r="BC883" s="19"/>
      <c r="BD883" s="14"/>
      <c r="BE883" s="14"/>
      <c r="BF883" s="14"/>
      <c r="BG883" s="14"/>
      <c r="BH883" s="14"/>
      <c r="BI883" s="14"/>
    </row>
    <row r="884">
      <c r="A884" s="14"/>
      <c r="B884" s="14"/>
      <c r="C884" s="14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4"/>
      <c r="AX884" s="18"/>
      <c r="AY884" s="14"/>
      <c r="AZ884" s="14"/>
      <c r="BA884" s="14"/>
      <c r="BB884" s="14"/>
      <c r="BC884" s="19"/>
      <c r="BD884" s="14"/>
      <c r="BE884" s="14"/>
      <c r="BF884" s="14"/>
      <c r="BG884" s="14"/>
      <c r="BH884" s="14"/>
      <c r="BI884" s="14"/>
    </row>
    <row r="885">
      <c r="A885" s="14"/>
      <c r="B885" s="14"/>
      <c r="C885" s="14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4"/>
      <c r="AX885" s="18"/>
      <c r="AY885" s="14"/>
      <c r="AZ885" s="14"/>
      <c r="BA885" s="14"/>
      <c r="BB885" s="14"/>
      <c r="BC885" s="19"/>
      <c r="BD885" s="14"/>
      <c r="BE885" s="14"/>
      <c r="BF885" s="14"/>
      <c r="BG885" s="14"/>
      <c r="BH885" s="14"/>
      <c r="BI885" s="14"/>
    </row>
    <row r="886">
      <c r="A886" s="14"/>
      <c r="B886" s="14"/>
      <c r="C886" s="14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4"/>
      <c r="AX886" s="18"/>
      <c r="AY886" s="14"/>
      <c r="AZ886" s="14"/>
      <c r="BA886" s="14"/>
      <c r="BB886" s="14"/>
      <c r="BC886" s="19"/>
      <c r="BD886" s="14"/>
      <c r="BE886" s="14"/>
      <c r="BF886" s="14"/>
      <c r="BG886" s="14"/>
      <c r="BH886" s="14"/>
      <c r="BI886" s="14"/>
    </row>
    <row r="887">
      <c r="A887" s="14"/>
      <c r="B887" s="14"/>
      <c r="C887" s="14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4"/>
      <c r="AX887" s="18"/>
      <c r="AY887" s="14"/>
      <c r="AZ887" s="14"/>
      <c r="BA887" s="14"/>
      <c r="BB887" s="14"/>
      <c r="BC887" s="19"/>
      <c r="BD887" s="14"/>
      <c r="BE887" s="14"/>
      <c r="BF887" s="14"/>
      <c r="BG887" s="14"/>
      <c r="BH887" s="14"/>
      <c r="BI887" s="14"/>
    </row>
    <row r="888">
      <c r="A888" s="14"/>
      <c r="B888" s="14"/>
      <c r="C888" s="14"/>
      <c r="D888" s="15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4"/>
      <c r="AX888" s="18"/>
      <c r="AY888" s="14"/>
      <c r="AZ888" s="14"/>
      <c r="BA888" s="14"/>
      <c r="BB888" s="14"/>
      <c r="BC888" s="19"/>
      <c r="BD888" s="14"/>
      <c r="BE888" s="14"/>
      <c r="BF888" s="14"/>
      <c r="BG888" s="14"/>
      <c r="BH888" s="14"/>
      <c r="BI888" s="14"/>
    </row>
    <row r="889">
      <c r="A889" s="14"/>
      <c r="B889" s="14"/>
      <c r="C889" s="14"/>
      <c r="D889" s="15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4"/>
      <c r="AX889" s="18"/>
      <c r="AY889" s="14"/>
      <c r="AZ889" s="14"/>
      <c r="BA889" s="14"/>
      <c r="BB889" s="14"/>
      <c r="BC889" s="19"/>
      <c r="BD889" s="14"/>
      <c r="BE889" s="14"/>
      <c r="BF889" s="14"/>
      <c r="BG889" s="14"/>
      <c r="BH889" s="14"/>
      <c r="BI889" s="14"/>
    </row>
    <row r="890">
      <c r="A890" s="14"/>
      <c r="B890" s="14"/>
      <c r="C890" s="14"/>
      <c r="D890" s="15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4"/>
      <c r="AX890" s="18"/>
      <c r="AY890" s="14"/>
      <c r="AZ890" s="14"/>
      <c r="BA890" s="14"/>
      <c r="BB890" s="14"/>
      <c r="BC890" s="19"/>
      <c r="BD890" s="14"/>
      <c r="BE890" s="14"/>
      <c r="BF890" s="14"/>
      <c r="BG890" s="14"/>
      <c r="BH890" s="14"/>
      <c r="BI890" s="14"/>
    </row>
    <row r="891">
      <c r="A891" s="14"/>
      <c r="B891" s="14"/>
      <c r="C891" s="14"/>
      <c r="D891" s="15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4"/>
      <c r="AX891" s="18"/>
      <c r="AY891" s="14"/>
      <c r="AZ891" s="14"/>
      <c r="BA891" s="14"/>
      <c r="BB891" s="14"/>
      <c r="BC891" s="19"/>
      <c r="BD891" s="14"/>
      <c r="BE891" s="14"/>
      <c r="BF891" s="14"/>
      <c r="BG891" s="14"/>
      <c r="BH891" s="14"/>
      <c r="BI891" s="14"/>
    </row>
    <row r="892">
      <c r="A892" s="14"/>
      <c r="B892" s="14"/>
      <c r="C892" s="14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4"/>
      <c r="AX892" s="18"/>
      <c r="AY892" s="14"/>
      <c r="AZ892" s="14"/>
      <c r="BA892" s="14"/>
      <c r="BB892" s="14"/>
      <c r="BC892" s="19"/>
      <c r="BD892" s="14"/>
      <c r="BE892" s="14"/>
      <c r="BF892" s="14"/>
      <c r="BG892" s="14"/>
      <c r="BH892" s="14"/>
      <c r="BI892" s="14"/>
    </row>
    <row r="893">
      <c r="A893" s="14"/>
      <c r="B893" s="14"/>
      <c r="C893" s="14"/>
      <c r="D893" s="15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4"/>
      <c r="AX893" s="18"/>
      <c r="AY893" s="14"/>
      <c r="AZ893" s="14"/>
      <c r="BA893" s="14"/>
      <c r="BB893" s="14"/>
      <c r="BC893" s="19"/>
      <c r="BD893" s="14"/>
      <c r="BE893" s="14"/>
      <c r="BF893" s="14"/>
      <c r="BG893" s="14"/>
      <c r="BH893" s="14"/>
      <c r="BI893" s="14"/>
    </row>
    <row r="894">
      <c r="A894" s="14"/>
      <c r="B894" s="14"/>
      <c r="C894" s="14"/>
      <c r="D894" s="15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4"/>
      <c r="AX894" s="18"/>
      <c r="AY894" s="14"/>
      <c r="AZ894" s="14"/>
      <c r="BA894" s="14"/>
      <c r="BB894" s="14"/>
      <c r="BC894" s="19"/>
      <c r="BD894" s="14"/>
      <c r="BE894" s="14"/>
      <c r="BF894" s="14"/>
      <c r="BG894" s="14"/>
      <c r="BH894" s="14"/>
      <c r="BI894" s="14"/>
    </row>
    <row r="895">
      <c r="A895" s="14"/>
      <c r="B895" s="14"/>
      <c r="C895" s="14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4"/>
      <c r="AX895" s="18"/>
      <c r="AY895" s="14"/>
      <c r="AZ895" s="14"/>
      <c r="BA895" s="14"/>
      <c r="BB895" s="14"/>
      <c r="BC895" s="19"/>
      <c r="BD895" s="14"/>
      <c r="BE895" s="14"/>
      <c r="BF895" s="14"/>
      <c r="BG895" s="14"/>
      <c r="BH895" s="14"/>
      <c r="BI895" s="14"/>
    </row>
    <row r="896">
      <c r="A896" s="14"/>
      <c r="B896" s="14"/>
      <c r="C896" s="14"/>
      <c r="D896" s="15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4"/>
      <c r="AX896" s="18"/>
      <c r="AY896" s="14"/>
      <c r="AZ896" s="14"/>
      <c r="BA896" s="14"/>
      <c r="BB896" s="14"/>
      <c r="BC896" s="19"/>
      <c r="BD896" s="14"/>
      <c r="BE896" s="14"/>
      <c r="BF896" s="14"/>
      <c r="BG896" s="14"/>
      <c r="BH896" s="14"/>
      <c r="BI896" s="14"/>
    </row>
    <row r="897">
      <c r="A897" s="14"/>
      <c r="B897" s="14"/>
      <c r="C897" s="14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4"/>
      <c r="AX897" s="18"/>
      <c r="AY897" s="14"/>
      <c r="AZ897" s="14"/>
      <c r="BA897" s="14"/>
      <c r="BB897" s="14"/>
      <c r="BC897" s="19"/>
      <c r="BD897" s="14"/>
      <c r="BE897" s="14"/>
      <c r="BF897" s="14"/>
      <c r="BG897" s="14"/>
      <c r="BH897" s="14"/>
      <c r="BI897" s="14"/>
    </row>
    <row r="898">
      <c r="A898" s="14"/>
      <c r="B898" s="14"/>
      <c r="C898" s="14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4"/>
      <c r="AX898" s="18"/>
      <c r="AY898" s="14"/>
      <c r="AZ898" s="14"/>
      <c r="BA898" s="14"/>
      <c r="BB898" s="14"/>
      <c r="BC898" s="19"/>
      <c r="BD898" s="14"/>
      <c r="BE898" s="14"/>
      <c r="BF898" s="14"/>
      <c r="BG898" s="14"/>
      <c r="BH898" s="14"/>
      <c r="BI898" s="14"/>
    </row>
    <row r="899">
      <c r="A899" s="14"/>
      <c r="B899" s="14"/>
      <c r="C899" s="14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4"/>
      <c r="AX899" s="18"/>
      <c r="AY899" s="14"/>
      <c r="AZ899" s="14"/>
      <c r="BA899" s="14"/>
      <c r="BB899" s="14"/>
      <c r="BC899" s="19"/>
      <c r="BD899" s="14"/>
      <c r="BE899" s="14"/>
      <c r="BF899" s="14"/>
      <c r="BG899" s="14"/>
      <c r="BH899" s="14"/>
      <c r="BI899" s="14"/>
    </row>
    <row r="900">
      <c r="A900" s="14"/>
      <c r="B900" s="14"/>
      <c r="C900" s="14"/>
      <c r="D900" s="15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4"/>
      <c r="AX900" s="18"/>
      <c r="AY900" s="14"/>
      <c r="AZ900" s="14"/>
      <c r="BA900" s="14"/>
      <c r="BB900" s="14"/>
      <c r="BC900" s="19"/>
      <c r="BD900" s="14"/>
      <c r="BE900" s="14"/>
      <c r="BF900" s="14"/>
      <c r="BG900" s="14"/>
      <c r="BH900" s="14"/>
      <c r="BI900" s="14"/>
    </row>
    <row r="901">
      <c r="A901" s="14"/>
      <c r="B901" s="14"/>
      <c r="C901" s="14"/>
      <c r="D901" s="15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4"/>
      <c r="AX901" s="18"/>
      <c r="AY901" s="14"/>
      <c r="AZ901" s="14"/>
      <c r="BA901" s="14"/>
      <c r="BB901" s="14"/>
      <c r="BC901" s="19"/>
      <c r="BD901" s="14"/>
      <c r="BE901" s="14"/>
      <c r="BF901" s="14"/>
      <c r="BG901" s="14"/>
      <c r="BH901" s="14"/>
      <c r="BI901" s="14"/>
    </row>
    <row r="902">
      <c r="A902" s="14"/>
      <c r="B902" s="14"/>
      <c r="C902" s="14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4"/>
      <c r="AX902" s="18"/>
      <c r="AY902" s="14"/>
      <c r="AZ902" s="14"/>
      <c r="BA902" s="14"/>
      <c r="BB902" s="14"/>
      <c r="BC902" s="19"/>
      <c r="BD902" s="14"/>
      <c r="BE902" s="14"/>
      <c r="BF902" s="14"/>
      <c r="BG902" s="14"/>
      <c r="BH902" s="14"/>
      <c r="BI902" s="14"/>
    </row>
    <row r="903">
      <c r="A903" s="14"/>
      <c r="B903" s="14"/>
      <c r="C903" s="14"/>
      <c r="D903" s="15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4"/>
      <c r="AX903" s="18"/>
      <c r="AY903" s="14"/>
      <c r="AZ903" s="14"/>
      <c r="BA903" s="14"/>
      <c r="BB903" s="14"/>
      <c r="BC903" s="19"/>
      <c r="BD903" s="14"/>
      <c r="BE903" s="14"/>
      <c r="BF903" s="14"/>
      <c r="BG903" s="14"/>
      <c r="BH903" s="14"/>
      <c r="BI903" s="14"/>
    </row>
    <row r="904">
      <c r="A904" s="14"/>
      <c r="B904" s="14"/>
      <c r="C904" s="14"/>
      <c r="D904" s="15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4"/>
      <c r="AX904" s="18"/>
      <c r="AY904" s="14"/>
      <c r="AZ904" s="14"/>
      <c r="BA904" s="14"/>
      <c r="BB904" s="14"/>
      <c r="BC904" s="19"/>
      <c r="BD904" s="14"/>
      <c r="BE904" s="14"/>
      <c r="BF904" s="14"/>
      <c r="BG904" s="14"/>
      <c r="BH904" s="14"/>
      <c r="BI904" s="14"/>
    </row>
    <row r="905">
      <c r="A905" s="14"/>
      <c r="B905" s="14"/>
      <c r="C905" s="14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4"/>
      <c r="AX905" s="18"/>
      <c r="AY905" s="14"/>
      <c r="AZ905" s="14"/>
      <c r="BA905" s="14"/>
      <c r="BB905" s="14"/>
      <c r="BC905" s="19"/>
      <c r="BD905" s="14"/>
      <c r="BE905" s="14"/>
      <c r="BF905" s="14"/>
      <c r="BG905" s="14"/>
      <c r="BH905" s="14"/>
      <c r="BI905" s="14"/>
    </row>
    <row r="906">
      <c r="A906" s="14"/>
      <c r="B906" s="14"/>
      <c r="C906" s="14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4"/>
      <c r="AX906" s="18"/>
      <c r="AY906" s="14"/>
      <c r="AZ906" s="14"/>
      <c r="BA906" s="14"/>
      <c r="BB906" s="14"/>
      <c r="BC906" s="19"/>
      <c r="BD906" s="14"/>
      <c r="BE906" s="14"/>
      <c r="BF906" s="14"/>
      <c r="BG906" s="14"/>
      <c r="BH906" s="14"/>
      <c r="BI906" s="14"/>
    </row>
    <row r="907">
      <c r="A907" s="14"/>
      <c r="B907" s="14"/>
      <c r="C907" s="14"/>
      <c r="D907" s="15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4"/>
      <c r="AX907" s="18"/>
      <c r="AY907" s="14"/>
      <c r="AZ907" s="14"/>
      <c r="BA907" s="14"/>
      <c r="BB907" s="14"/>
      <c r="BC907" s="19"/>
      <c r="BD907" s="14"/>
      <c r="BE907" s="14"/>
      <c r="BF907" s="14"/>
      <c r="BG907" s="14"/>
      <c r="BH907" s="14"/>
      <c r="BI907" s="14"/>
    </row>
    <row r="908">
      <c r="A908" s="14"/>
      <c r="B908" s="14"/>
      <c r="C908" s="14"/>
      <c r="D908" s="15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4"/>
      <c r="AX908" s="18"/>
      <c r="AY908" s="14"/>
      <c r="AZ908" s="14"/>
      <c r="BA908" s="14"/>
      <c r="BB908" s="14"/>
      <c r="BC908" s="19"/>
      <c r="BD908" s="14"/>
      <c r="BE908" s="14"/>
      <c r="BF908" s="14"/>
      <c r="BG908" s="14"/>
      <c r="BH908" s="14"/>
      <c r="BI908" s="14"/>
    </row>
    <row r="909">
      <c r="A909" s="14"/>
      <c r="B909" s="14"/>
      <c r="C909" s="14"/>
      <c r="D909" s="15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4"/>
      <c r="AX909" s="18"/>
      <c r="AY909" s="14"/>
      <c r="AZ909" s="14"/>
      <c r="BA909" s="14"/>
      <c r="BB909" s="14"/>
      <c r="BC909" s="19"/>
      <c r="BD909" s="14"/>
      <c r="BE909" s="14"/>
      <c r="BF909" s="14"/>
      <c r="BG909" s="14"/>
      <c r="BH909" s="14"/>
      <c r="BI909" s="14"/>
    </row>
    <row r="910">
      <c r="A910" s="14"/>
      <c r="B910" s="14"/>
      <c r="C910" s="14"/>
      <c r="D910" s="15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4"/>
      <c r="AX910" s="18"/>
      <c r="AY910" s="14"/>
      <c r="AZ910" s="14"/>
      <c r="BA910" s="14"/>
      <c r="BB910" s="14"/>
      <c r="BC910" s="19"/>
      <c r="BD910" s="14"/>
      <c r="BE910" s="14"/>
      <c r="BF910" s="14"/>
      <c r="BG910" s="14"/>
      <c r="BH910" s="14"/>
      <c r="BI910" s="14"/>
    </row>
    <row r="911">
      <c r="A911" s="14"/>
      <c r="B911" s="14"/>
      <c r="C911" s="14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4"/>
      <c r="AX911" s="18"/>
      <c r="AY911" s="14"/>
      <c r="AZ911" s="14"/>
      <c r="BA911" s="14"/>
      <c r="BB911" s="14"/>
      <c r="BC911" s="19"/>
      <c r="BD911" s="14"/>
      <c r="BE911" s="14"/>
      <c r="BF911" s="14"/>
      <c r="BG911" s="14"/>
      <c r="BH911" s="14"/>
      <c r="BI911" s="14"/>
    </row>
    <row r="912">
      <c r="A912" s="14"/>
      <c r="B912" s="14"/>
      <c r="C912" s="14"/>
      <c r="D912" s="15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4"/>
      <c r="AX912" s="18"/>
      <c r="AY912" s="14"/>
      <c r="AZ912" s="14"/>
      <c r="BA912" s="14"/>
      <c r="BB912" s="14"/>
      <c r="BC912" s="19"/>
      <c r="BD912" s="14"/>
      <c r="BE912" s="14"/>
      <c r="BF912" s="14"/>
      <c r="BG912" s="14"/>
      <c r="BH912" s="14"/>
      <c r="BI912" s="14"/>
    </row>
    <row r="913">
      <c r="A913" s="14"/>
      <c r="B913" s="14"/>
      <c r="C913" s="14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4"/>
      <c r="AX913" s="18"/>
      <c r="AY913" s="14"/>
      <c r="AZ913" s="14"/>
      <c r="BA913" s="14"/>
      <c r="BB913" s="14"/>
      <c r="BC913" s="19"/>
      <c r="BD913" s="14"/>
      <c r="BE913" s="14"/>
      <c r="BF913" s="14"/>
      <c r="BG913" s="14"/>
      <c r="BH913" s="14"/>
      <c r="BI913" s="14"/>
    </row>
    <row r="914">
      <c r="A914" s="14"/>
      <c r="B914" s="14"/>
      <c r="C914" s="14"/>
      <c r="D914" s="15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4"/>
      <c r="AX914" s="18"/>
      <c r="AY914" s="14"/>
      <c r="AZ914" s="14"/>
      <c r="BA914" s="14"/>
      <c r="BB914" s="14"/>
      <c r="BC914" s="19"/>
      <c r="BD914" s="14"/>
      <c r="BE914" s="14"/>
      <c r="BF914" s="14"/>
      <c r="BG914" s="14"/>
      <c r="BH914" s="14"/>
      <c r="BI914" s="14"/>
    </row>
    <row r="915">
      <c r="A915" s="14"/>
      <c r="B915" s="14"/>
      <c r="C915" s="14"/>
      <c r="D915" s="15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4"/>
      <c r="AX915" s="18"/>
      <c r="AY915" s="14"/>
      <c r="AZ915" s="14"/>
      <c r="BA915" s="14"/>
      <c r="BB915" s="14"/>
      <c r="BC915" s="19"/>
      <c r="BD915" s="14"/>
      <c r="BE915" s="14"/>
      <c r="BF915" s="14"/>
      <c r="BG915" s="14"/>
      <c r="BH915" s="14"/>
      <c r="BI915" s="14"/>
    </row>
    <row r="916">
      <c r="A916" s="14"/>
      <c r="B916" s="14"/>
      <c r="C916" s="14"/>
      <c r="D916" s="15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4"/>
      <c r="AX916" s="18"/>
      <c r="AY916" s="14"/>
      <c r="AZ916" s="14"/>
      <c r="BA916" s="14"/>
      <c r="BB916" s="14"/>
      <c r="BC916" s="19"/>
      <c r="BD916" s="14"/>
      <c r="BE916" s="14"/>
      <c r="BF916" s="14"/>
      <c r="BG916" s="14"/>
      <c r="BH916" s="14"/>
      <c r="BI916" s="14"/>
    </row>
    <row r="917">
      <c r="A917" s="14"/>
      <c r="B917" s="14"/>
      <c r="C917" s="14"/>
      <c r="D917" s="15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4"/>
      <c r="AX917" s="18"/>
      <c r="AY917" s="14"/>
      <c r="AZ917" s="14"/>
      <c r="BA917" s="14"/>
      <c r="BB917" s="14"/>
      <c r="BC917" s="19"/>
      <c r="BD917" s="14"/>
      <c r="BE917" s="14"/>
      <c r="BF917" s="14"/>
      <c r="BG917" s="14"/>
      <c r="BH917" s="14"/>
      <c r="BI917" s="14"/>
    </row>
    <row r="918">
      <c r="A918" s="14"/>
      <c r="B918" s="14"/>
      <c r="C918" s="14"/>
      <c r="D918" s="15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4"/>
      <c r="AX918" s="18"/>
      <c r="AY918" s="14"/>
      <c r="AZ918" s="14"/>
      <c r="BA918" s="14"/>
      <c r="BB918" s="14"/>
      <c r="BC918" s="19"/>
      <c r="BD918" s="14"/>
      <c r="BE918" s="14"/>
      <c r="BF918" s="14"/>
      <c r="BG918" s="14"/>
      <c r="BH918" s="14"/>
      <c r="BI918" s="14"/>
    </row>
    <row r="919">
      <c r="A919" s="14"/>
      <c r="B919" s="14"/>
      <c r="C919" s="14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4"/>
      <c r="AX919" s="18"/>
      <c r="AY919" s="14"/>
      <c r="AZ919" s="14"/>
      <c r="BA919" s="14"/>
      <c r="BB919" s="14"/>
      <c r="BC919" s="19"/>
      <c r="BD919" s="14"/>
      <c r="BE919" s="14"/>
      <c r="BF919" s="14"/>
      <c r="BG919" s="14"/>
      <c r="BH919" s="14"/>
      <c r="BI919" s="14"/>
    </row>
    <row r="920">
      <c r="A920" s="14"/>
      <c r="B920" s="14"/>
      <c r="C920" s="14"/>
      <c r="D920" s="15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4"/>
      <c r="AX920" s="18"/>
      <c r="AY920" s="14"/>
      <c r="AZ920" s="14"/>
      <c r="BA920" s="14"/>
      <c r="BB920" s="14"/>
      <c r="BC920" s="19"/>
      <c r="BD920" s="14"/>
      <c r="BE920" s="14"/>
      <c r="BF920" s="14"/>
      <c r="BG920" s="14"/>
      <c r="BH920" s="14"/>
      <c r="BI920" s="14"/>
    </row>
    <row r="921">
      <c r="A921" s="14"/>
      <c r="B921" s="14"/>
      <c r="C921" s="14"/>
      <c r="D921" s="15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4"/>
      <c r="AX921" s="18"/>
      <c r="AY921" s="14"/>
      <c r="AZ921" s="14"/>
      <c r="BA921" s="14"/>
      <c r="BB921" s="14"/>
      <c r="BC921" s="19"/>
      <c r="BD921" s="14"/>
      <c r="BE921" s="14"/>
      <c r="BF921" s="14"/>
      <c r="BG921" s="14"/>
      <c r="BH921" s="14"/>
      <c r="BI921" s="14"/>
    </row>
    <row r="922">
      <c r="A922" s="14"/>
      <c r="B922" s="14"/>
      <c r="C922" s="14"/>
      <c r="D922" s="15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4"/>
      <c r="AX922" s="18"/>
      <c r="AY922" s="14"/>
      <c r="AZ922" s="14"/>
      <c r="BA922" s="14"/>
      <c r="BB922" s="14"/>
      <c r="BC922" s="19"/>
      <c r="BD922" s="14"/>
      <c r="BE922" s="14"/>
      <c r="BF922" s="14"/>
      <c r="BG922" s="14"/>
      <c r="BH922" s="14"/>
      <c r="BI922" s="14"/>
    </row>
    <row r="923">
      <c r="A923" s="14"/>
      <c r="B923" s="14"/>
      <c r="C923" s="14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4"/>
      <c r="AX923" s="18"/>
      <c r="AY923" s="14"/>
      <c r="AZ923" s="14"/>
      <c r="BA923" s="14"/>
      <c r="BB923" s="14"/>
      <c r="BC923" s="19"/>
      <c r="BD923" s="14"/>
      <c r="BE923" s="14"/>
      <c r="BF923" s="14"/>
      <c r="BG923" s="14"/>
      <c r="BH923" s="14"/>
      <c r="BI923" s="14"/>
    </row>
    <row r="924">
      <c r="A924" s="14"/>
      <c r="B924" s="14"/>
      <c r="C924" s="14"/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4"/>
      <c r="AX924" s="18"/>
      <c r="AY924" s="14"/>
      <c r="AZ924" s="14"/>
      <c r="BA924" s="14"/>
      <c r="BB924" s="14"/>
      <c r="BC924" s="19"/>
      <c r="BD924" s="14"/>
      <c r="BE924" s="14"/>
      <c r="BF924" s="14"/>
      <c r="BG924" s="14"/>
      <c r="BH924" s="14"/>
      <c r="BI924" s="14"/>
    </row>
    <row r="925">
      <c r="A925" s="14"/>
      <c r="B925" s="14"/>
      <c r="C925" s="14"/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4"/>
      <c r="AX925" s="18"/>
      <c r="AY925" s="14"/>
      <c r="AZ925" s="14"/>
      <c r="BA925" s="14"/>
      <c r="BB925" s="14"/>
      <c r="BC925" s="19"/>
      <c r="BD925" s="14"/>
      <c r="BE925" s="14"/>
      <c r="BF925" s="14"/>
      <c r="BG925" s="14"/>
      <c r="BH925" s="14"/>
      <c r="BI925" s="14"/>
    </row>
    <row r="926">
      <c r="A926" s="14"/>
      <c r="B926" s="14"/>
      <c r="C926" s="14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4"/>
      <c r="AX926" s="18"/>
      <c r="AY926" s="14"/>
      <c r="AZ926" s="14"/>
      <c r="BA926" s="14"/>
      <c r="BB926" s="14"/>
      <c r="BC926" s="19"/>
      <c r="BD926" s="14"/>
      <c r="BE926" s="14"/>
      <c r="BF926" s="14"/>
      <c r="BG926" s="14"/>
      <c r="BH926" s="14"/>
      <c r="BI926" s="14"/>
    </row>
    <row r="927">
      <c r="A927" s="14"/>
      <c r="B927" s="14"/>
      <c r="C927" s="14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4"/>
      <c r="AX927" s="18"/>
      <c r="AY927" s="14"/>
      <c r="AZ927" s="14"/>
      <c r="BA927" s="14"/>
      <c r="BB927" s="14"/>
      <c r="BC927" s="19"/>
      <c r="BD927" s="14"/>
      <c r="BE927" s="14"/>
      <c r="BF927" s="14"/>
      <c r="BG927" s="14"/>
      <c r="BH927" s="14"/>
      <c r="BI927" s="14"/>
    </row>
    <row r="928">
      <c r="A928" s="14"/>
      <c r="B928" s="14"/>
      <c r="C928" s="14"/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4"/>
      <c r="AX928" s="18"/>
      <c r="AY928" s="14"/>
      <c r="AZ928" s="14"/>
      <c r="BA928" s="14"/>
      <c r="BB928" s="14"/>
      <c r="BC928" s="19"/>
      <c r="BD928" s="14"/>
      <c r="BE928" s="14"/>
      <c r="BF928" s="14"/>
      <c r="BG928" s="14"/>
      <c r="BH928" s="14"/>
      <c r="BI928" s="14"/>
    </row>
    <row r="929">
      <c r="A929" s="14"/>
      <c r="B929" s="14"/>
      <c r="C929" s="14"/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4"/>
      <c r="AX929" s="18"/>
      <c r="AY929" s="14"/>
      <c r="AZ929" s="14"/>
      <c r="BA929" s="14"/>
      <c r="BB929" s="14"/>
      <c r="BC929" s="19"/>
      <c r="BD929" s="14"/>
      <c r="BE929" s="14"/>
      <c r="BF929" s="14"/>
      <c r="BG929" s="14"/>
      <c r="BH929" s="14"/>
      <c r="BI929" s="14"/>
    </row>
    <row r="930">
      <c r="A930" s="14"/>
      <c r="B930" s="14"/>
      <c r="C930" s="14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4"/>
      <c r="AX930" s="18"/>
      <c r="AY930" s="14"/>
      <c r="AZ930" s="14"/>
      <c r="BA930" s="14"/>
      <c r="BB930" s="14"/>
      <c r="BC930" s="19"/>
      <c r="BD930" s="14"/>
      <c r="BE930" s="14"/>
      <c r="BF930" s="14"/>
      <c r="BG930" s="14"/>
      <c r="BH930" s="14"/>
      <c r="BI930" s="14"/>
    </row>
    <row r="931">
      <c r="A931" s="14"/>
      <c r="B931" s="14"/>
      <c r="C931" s="14"/>
      <c r="D931" s="15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4"/>
      <c r="AX931" s="18"/>
      <c r="AY931" s="14"/>
      <c r="AZ931" s="14"/>
      <c r="BA931" s="14"/>
      <c r="BB931" s="14"/>
      <c r="BC931" s="19"/>
      <c r="BD931" s="14"/>
      <c r="BE931" s="14"/>
      <c r="BF931" s="14"/>
      <c r="BG931" s="14"/>
      <c r="BH931" s="14"/>
      <c r="BI931" s="14"/>
    </row>
    <row r="932">
      <c r="A932" s="14"/>
      <c r="B932" s="14"/>
      <c r="C932" s="14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4"/>
      <c r="AX932" s="18"/>
      <c r="AY932" s="14"/>
      <c r="AZ932" s="14"/>
      <c r="BA932" s="14"/>
      <c r="BB932" s="14"/>
      <c r="BC932" s="19"/>
      <c r="BD932" s="14"/>
      <c r="BE932" s="14"/>
      <c r="BF932" s="14"/>
      <c r="BG932" s="14"/>
      <c r="BH932" s="14"/>
      <c r="BI932" s="14"/>
    </row>
    <row r="933">
      <c r="A933" s="14"/>
      <c r="B933" s="14"/>
      <c r="C933" s="14"/>
      <c r="D933" s="15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4"/>
      <c r="AX933" s="18"/>
      <c r="AY933" s="14"/>
      <c r="AZ933" s="14"/>
      <c r="BA933" s="14"/>
      <c r="BB933" s="14"/>
      <c r="BC933" s="19"/>
      <c r="BD933" s="14"/>
      <c r="BE933" s="14"/>
      <c r="BF933" s="14"/>
      <c r="BG933" s="14"/>
      <c r="BH933" s="14"/>
      <c r="BI933" s="14"/>
    </row>
    <row r="934">
      <c r="A934" s="14"/>
      <c r="B934" s="14"/>
      <c r="C934" s="14"/>
      <c r="D934" s="15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4"/>
      <c r="AX934" s="18"/>
      <c r="AY934" s="14"/>
      <c r="AZ934" s="14"/>
      <c r="BA934" s="14"/>
      <c r="BB934" s="14"/>
      <c r="BC934" s="19"/>
      <c r="BD934" s="14"/>
      <c r="BE934" s="14"/>
      <c r="BF934" s="14"/>
      <c r="BG934" s="14"/>
      <c r="BH934" s="14"/>
      <c r="BI934" s="14"/>
    </row>
    <row r="935">
      <c r="A935" s="14"/>
      <c r="B935" s="14"/>
      <c r="C935" s="14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4"/>
      <c r="AX935" s="18"/>
      <c r="AY935" s="14"/>
      <c r="AZ935" s="14"/>
      <c r="BA935" s="14"/>
      <c r="BB935" s="14"/>
      <c r="BC935" s="19"/>
      <c r="BD935" s="14"/>
      <c r="BE935" s="14"/>
      <c r="BF935" s="14"/>
      <c r="BG935" s="14"/>
      <c r="BH935" s="14"/>
      <c r="BI935" s="14"/>
    </row>
    <row r="936">
      <c r="A936" s="14"/>
      <c r="B936" s="14"/>
      <c r="C936" s="14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4"/>
      <c r="AX936" s="18"/>
      <c r="AY936" s="14"/>
      <c r="AZ936" s="14"/>
      <c r="BA936" s="14"/>
      <c r="BB936" s="14"/>
      <c r="BC936" s="19"/>
      <c r="BD936" s="14"/>
      <c r="BE936" s="14"/>
      <c r="BF936" s="14"/>
      <c r="BG936" s="14"/>
      <c r="BH936" s="14"/>
      <c r="BI936" s="14"/>
    </row>
    <row r="937">
      <c r="A937" s="14"/>
      <c r="B937" s="14"/>
      <c r="C937" s="14"/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4"/>
      <c r="AX937" s="18"/>
      <c r="AY937" s="14"/>
      <c r="AZ937" s="14"/>
      <c r="BA937" s="14"/>
      <c r="BB937" s="14"/>
      <c r="BC937" s="19"/>
      <c r="BD937" s="14"/>
      <c r="BE937" s="14"/>
      <c r="BF937" s="14"/>
      <c r="BG937" s="14"/>
      <c r="BH937" s="14"/>
      <c r="BI937" s="14"/>
    </row>
    <row r="938">
      <c r="A938" s="14"/>
      <c r="B938" s="14"/>
      <c r="C938" s="14"/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4"/>
      <c r="AX938" s="18"/>
      <c r="AY938" s="14"/>
      <c r="AZ938" s="14"/>
      <c r="BA938" s="14"/>
      <c r="BB938" s="14"/>
      <c r="BC938" s="19"/>
      <c r="BD938" s="14"/>
      <c r="BE938" s="14"/>
      <c r="BF938" s="14"/>
      <c r="BG938" s="14"/>
      <c r="BH938" s="14"/>
      <c r="BI938" s="14"/>
    </row>
    <row r="939">
      <c r="A939" s="14"/>
      <c r="B939" s="14"/>
      <c r="C939" s="14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4"/>
      <c r="AX939" s="18"/>
      <c r="AY939" s="14"/>
      <c r="AZ939" s="14"/>
      <c r="BA939" s="14"/>
      <c r="BB939" s="14"/>
      <c r="BC939" s="19"/>
      <c r="BD939" s="14"/>
      <c r="BE939" s="14"/>
      <c r="BF939" s="14"/>
      <c r="BG939" s="14"/>
      <c r="BH939" s="14"/>
      <c r="BI939" s="14"/>
    </row>
    <row r="940">
      <c r="A940" s="14"/>
      <c r="B940" s="14"/>
      <c r="C940" s="14"/>
      <c r="D940" s="15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4"/>
      <c r="AX940" s="18"/>
      <c r="AY940" s="14"/>
      <c r="AZ940" s="14"/>
      <c r="BA940" s="14"/>
      <c r="BB940" s="14"/>
      <c r="BC940" s="19"/>
      <c r="BD940" s="14"/>
      <c r="BE940" s="14"/>
      <c r="BF940" s="14"/>
      <c r="BG940" s="14"/>
      <c r="BH940" s="14"/>
      <c r="BI940" s="14"/>
    </row>
    <row r="941">
      <c r="A941" s="14"/>
      <c r="B941" s="14"/>
      <c r="C941" s="14"/>
      <c r="D941" s="15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4"/>
      <c r="AX941" s="18"/>
      <c r="AY941" s="14"/>
      <c r="AZ941" s="14"/>
      <c r="BA941" s="14"/>
      <c r="BB941" s="14"/>
      <c r="BC941" s="19"/>
      <c r="BD941" s="14"/>
      <c r="BE941" s="14"/>
      <c r="BF941" s="14"/>
      <c r="BG941" s="14"/>
      <c r="BH941" s="14"/>
      <c r="BI941" s="14"/>
    </row>
    <row r="942">
      <c r="A942" s="14"/>
      <c r="B942" s="14"/>
      <c r="C942" s="14"/>
      <c r="D942" s="15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4"/>
      <c r="AX942" s="18"/>
      <c r="AY942" s="14"/>
      <c r="AZ942" s="14"/>
      <c r="BA942" s="14"/>
      <c r="BB942" s="14"/>
      <c r="BC942" s="19"/>
      <c r="BD942" s="14"/>
      <c r="BE942" s="14"/>
      <c r="BF942" s="14"/>
      <c r="BG942" s="14"/>
      <c r="BH942" s="14"/>
      <c r="BI942" s="14"/>
    </row>
    <row r="943">
      <c r="A943" s="14"/>
      <c r="B943" s="14"/>
      <c r="C943" s="14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4"/>
      <c r="AX943" s="18"/>
      <c r="AY943" s="14"/>
      <c r="AZ943" s="14"/>
      <c r="BA943" s="14"/>
      <c r="BB943" s="14"/>
      <c r="BC943" s="19"/>
      <c r="BD943" s="14"/>
      <c r="BE943" s="14"/>
      <c r="BF943" s="14"/>
      <c r="BG943" s="14"/>
      <c r="BH943" s="14"/>
      <c r="BI943" s="14"/>
    </row>
    <row r="944">
      <c r="A944" s="14"/>
      <c r="B944" s="14"/>
      <c r="C944" s="14"/>
      <c r="D944" s="15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4"/>
      <c r="AX944" s="18"/>
      <c r="AY944" s="14"/>
      <c r="AZ944" s="14"/>
      <c r="BA944" s="14"/>
      <c r="BB944" s="14"/>
      <c r="BC944" s="19"/>
      <c r="BD944" s="14"/>
      <c r="BE944" s="14"/>
      <c r="BF944" s="14"/>
      <c r="BG944" s="14"/>
      <c r="BH944" s="14"/>
      <c r="BI944" s="14"/>
    </row>
    <row r="945">
      <c r="A945" s="14"/>
      <c r="B945" s="14"/>
      <c r="C945" s="14"/>
      <c r="D945" s="15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4"/>
      <c r="AX945" s="18"/>
      <c r="AY945" s="14"/>
      <c r="AZ945" s="14"/>
      <c r="BA945" s="14"/>
      <c r="BB945" s="14"/>
      <c r="BC945" s="19"/>
      <c r="BD945" s="14"/>
      <c r="BE945" s="14"/>
      <c r="BF945" s="14"/>
      <c r="BG945" s="14"/>
      <c r="BH945" s="14"/>
      <c r="BI945" s="14"/>
    </row>
    <row r="946">
      <c r="A946" s="14"/>
      <c r="B946" s="14"/>
      <c r="C946" s="14"/>
      <c r="D946" s="15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4"/>
      <c r="AX946" s="18"/>
      <c r="AY946" s="14"/>
      <c r="AZ946" s="14"/>
      <c r="BA946" s="14"/>
      <c r="BB946" s="14"/>
      <c r="BC946" s="19"/>
      <c r="BD946" s="14"/>
      <c r="BE946" s="14"/>
      <c r="BF946" s="14"/>
      <c r="BG946" s="14"/>
      <c r="BH946" s="14"/>
      <c r="BI946" s="14"/>
    </row>
    <row r="947">
      <c r="A947" s="14"/>
      <c r="B947" s="14"/>
      <c r="C947" s="14"/>
      <c r="D947" s="15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4"/>
      <c r="AX947" s="18"/>
      <c r="AY947" s="14"/>
      <c r="AZ947" s="14"/>
      <c r="BA947" s="14"/>
      <c r="BB947" s="14"/>
      <c r="BC947" s="19"/>
      <c r="BD947" s="14"/>
      <c r="BE947" s="14"/>
      <c r="BF947" s="14"/>
      <c r="BG947" s="14"/>
      <c r="BH947" s="14"/>
      <c r="BI947" s="14"/>
    </row>
    <row r="948">
      <c r="A948" s="14"/>
      <c r="B948" s="14"/>
      <c r="C948" s="14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4"/>
      <c r="AX948" s="18"/>
      <c r="AY948" s="14"/>
      <c r="AZ948" s="14"/>
      <c r="BA948" s="14"/>
      <c r="BB948" s="14"/>
      <c r="BC948" s="19"/>
      <c r="BD948" s="14"/>
      <c r="BE948" s="14"/>
      <c r="BF948" s="14"/>
      <c r="BG948" s="14"/>
      <c r="BH948" s="14"/>
      <c r="BI948" s="14"/>
    </row>
    <row r="949">
      <c r="A949" s="14"/>
      <c r="B949" s="14"/>
      <c r="C949" s="14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4"/>
      <c r="AX949" s="18"/>
      <c r="AY949" s="14"/>
      <c r="AZ949" s="14"/>
      <c r="BA949" s="14"/>
      <c r="BB949" s="14"/>
      <c r="BC949" s="19"/>
      <c r="BD949" s="14"/>
      <c r="BE949" s="14"/>
      <c r="BF949" s="14"/>
      <c r="BG949" s="14"/>
      <c r="BH949" s="14"/>
      <c r="BI949" s="14"/>
    </row>
    <row r="950">
      <c r="A950" s="14"/>
      <c r="B950" s="14"/>
      <c r="C950" s="14"/>
      <c r="D950" s="15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4"/>
      <c r="AX950" s="18"/>
      <c r="AY950" s="14"/>
      <c r="AZ950" s="14"/>
      <c r="BA950" s="14"/>
      <c r="BB950" s="14"/>
      <c r="BC950" s="19"/>
      <c r="BD950" s="14"/>
      <c r="BE950" s="14"/>
      <c r="BF950" s="14"/>
      <c r="BG950" s="14"/>
      <c r="BH950" s="14"/>
      <c r="BI950" s="14"/>
    </row>
    <row r="951">
      <c r="A951" s="14"/>
      <c r="B951" s="14"/>
      <c r="C951" s="14"/>
      <c r="D951" s="15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4"/>
      <c r="AX951" s="18"/>
      <c r="AY951" s="14"/>
      <c r="AZ951" s="14"/>
      <c r="BA951" s="14"/>
      <c r="BB951" s="14"/>
      <c r="BC951" s="19"/>
      <c r="BD951" s="14"/>
      <c r="BE951" s="14"/>
      <c r="BF951" s="14"/>
      <c r="BG951" s="14"/>
      <c r="BH951" s="14"/>
      <c r="BI951" s="14"/>
    </row>
    <row r="952">
      <c r="A952" s="14"/>
      <c r="B952" s="14"/>
      <c r="C952" s="14"/>
      <c r="D952" s="15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4"/>
      <c r="AX952" s="18"/>
      <c r="AY952" s="14"/>
      <c r="AZ952" s="14"/>
      <c r="BA952" s="14"/>
      <c r="BB952" s="14"/>
      <c r="BC952" s="19"/>
      <c r="BD952" s="14"/>
      <c r="BE952" s="14"/>
      <c r="BF952" s="14"/>
      <c r="BG952" s="14"/>
      <c r="BH952" s="14"/>
      <c r="BI952" s="14"/>
    </row>
    <row r="953">
      <c r="A953" s="14"/>
      <c r="B953" s="14"/>
      <c r="C953" s="14"/>
      <c r="D953" s="15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4"/>
      <c r="AX953" s="18"/>
      <c r="AY953" s="14"/>
      <c r="AZ953" s="14"/>
      <c r="BA953" s="14"/>
      <c r="BB953" s="14"/>
      <c r="BC953" s="19"/>
      <c r="BD953" s="14"/>
      <c r="BE953" s="14"/>
      <c r="BF953" s="14"/>
      <c r="BG953" s="14"/>
      <c r="BH953" s="14"/>
      <c r="BI953" s="14"/>
    </row>
    <row r="954">
      <c r="A954" s="14"/>
      <c r="B954" s="14"/>
      <c r="C954" s="14"/>
      <c r="D954" s="15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4"/>
      <c r="AX954" s="18"/>
      <c r="AY954" s="14"/>
      <c r="AZ954" s="14"/>
      <c r="BA954" s="14"/>
      <c r="BB954" s="14"/>
      <c r="BC954" s="19"/>
      <c r="BD954" s="14"/>
      <c r="BE954" s="14"/>
      <c r="BF954" s="14"/>
      <c r="BG954" s="14"/>
      <c r="BH954" s="14"/>
      <c r="BI954" s="14"/>
    </row>
    <row r="955">
      <c r="A955" s="14"/>
      <c r="B955" s="14"/>
      <c r="C955" s="14"/>
      <c r="D955" s="15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4"/>
      <c r="AX955" s="18"/>
      <c r="AY955" s="14"/>
      <c r="AZ955" s="14"/>
      <c r="BA955" s="14"/>
      <c r="BB955" s="14"/>
      <c r="BC955" s="19"/>
      <c r="BD955" s="14"/>
      <c r="BE955" s="14"/>
      <c r="BF955" s="14"/>
      <c r="BG955" s="14"/>
      <c r="BH955" s="14"/>
      <c r="BI955" s="14"/>
    </row>
    <row r="956">
      <c r="A956" s="14"/>
      <c r="B956" s="14"/>
      <c r="C956" s="14"/>
      <c r="D956" s="15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4"/>
      <c r="AX956" s="18"/>
      <c r="AY956" s="14"/>
      <c r="AZ956" s="14"/>
      <c r="BA956" s="14"/>
      <c r="BB956" s="14"/>
      <c r="BC956" s="19"/>
      <c r="BD956" s="14"/>
      <c r="BE956" s="14"/>
      <c r="BF956" s="14"/>
      <c r="BG956" s="14"/>
      <c r="BH956" s="14"/>
      <c r="BI956" s="14"/>
    </row>
    <row r="957">
      <c r="A957" s="14"/>
      <c r="B957" s="14"/>
      <c r="C957" s="14"/>
      <c r="D957" s="15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4"/>
      <c r="AX957" s="18"/>
      <c r="AY957" s="14"/>
      <c r="AZ957" s="14"/>
      <c r="BA957" s="14"/>
      <c r="BB957" s="14"/>
      <c r="BC957" s="19"/>
      <c r="BD957" s="14"/>
      <c r="BE957" s="14"/>
      <c r="BF957" s="14"/>
      <c r="BG957" s="14"/>
      <c r="BH957" s="14"/>
      <c r="BI957" s="14"/>
    </row>
    <row r="958">
      <c r="A958" s="14"/>
      <c r="B958" s="14"/>
      <c r="C958" s="14"/>
      <c r="D958" s="15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4"/>
      <c r="AX958" s="18"/>
      <c r="AY958" s="14"/>
      <c r="AZ958" s="14"/>
      <c r="BA958" s="14"/>
      <c r="BB958" s="14"/>
      <c r="BC958" s="19"/>
      <c r="BD958" s="14"/>
      <c r="BE958" s="14"/>
      <c r="BF958" s="14"/>
      <c r="BG958" s="14"/>
      <c r="BH958" s="14"/>
      <c r="BI958" s="14"/>
    </row>
    <row r="959">
      <c r="A959" s="14"/>
      <c r="B959" s="14"/>
      <c r="C959" s="14"/>
      <c r="D959" s="15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4"/>
      <c r="AX959" s="18"/>
      <c r="AY959" s="14"/>
      <c r="AZ959" s="14"/>
      <c r="BA959" s="14"/>
      <c r="BB959" s="14"/>
      <c r="BC959" s="19"/>
      <c r="BD959" s="14"/>
      <c r="BE959" s="14"/>
      <c r="BF959" s="14"/>
      <c r="BG959" s="14"/>
      <c r="BH959" s="14"/>
      <c r="BI959" s="14"/>
    </row>
    <row r="960">
      <c r="A960" s="14"/>
      <c r="B960" s="14"/>
      <c r="C960" s="14"/>
      <c r="D960" s="15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4"/>
      <c r="AX960" s="18"/>
      <c r="AY960" s="14"/>
      <c r="AZ960" s="14"/>
      <c r="BA960" s="14"/>
      <c r="BB960" s="14"/>
      <c r="BC960" s="19"/>
      <c r="BD960" s="14"/>
      <c r="BE960" s="14"/>
      <c r="BF960" s="14"/>
      <c r="BG960" s="14"/>
      <c r="BH960" s="14"/>
      <c r="BI960" s="14"/>
    </row>
    <row r="961">
      <c r="A961" s="14"/>
      <c r="B961" s="14"/>
      <c r="C961" s="14"/>
      <c r="D961" s="15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4"/>
      <c r="AX961" s="18"/>
      <c r="AY961" s="14"/>
      <c r="AZ961" s="14"/>
      <c r="BA961" s="14"/>
      <c r="BB961" s="14"/>
      <c r="BC961" s="19"/>
      <c r="BD961" s="14"/>
      <c r="BE961" s="14"/>
      <c r="BF961" s="14"/>
      <c r="BG961" s="14"/>
      <c r="BH961" s="14"/>
      <c r="BI961" s="14"/>
    </row>
    <row r="962">
      <c r="A962" s="14"/>
      <c r="B962" s="14"/>
      <c r="C962" s="14"/>
      <c r="D962" s="15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4"/>
      <c r="AX962" s="18"/>
      <c r="AY962" s="14"/>
      <c r="AZ962" s="14"/>
      <c r="BA962" s="14"/>
      <c r="BB962" s="14"/>
      <c r="BC962" s="19"/>
      <c r="BD962" s="14"/>
      <c r="BE962" s="14"/>
      <c r="BF962" s="14"/>
      <c r="BG962" s="14"/>
      <c r="BH962" s="14"/>
      <c r="BI962" s="14"/>
    </row>
    <row r="963">
      <c r="A963" s="14"/>
      <c r="B963" s="14"/>
      <c r="C963" s="14"/>
      <c r="D963" s="15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4"/>
      <c r="AX963" s="18"/>
      <c r="AY963" s="14"/>
      <c r="AZ963" s="14"/>
      <c r="BA963" s="14"/>
      <c r="BB963" s="14"/>
      <c r="BC963" s="19"/>
      <c r="BD963" s="14"/>
      <c r="BE963" s="14"/>
      <c r="BF963" s="14"/>
      <c r="BG963" s="14"/>
      <c r="BH963" s="14"/>
      <c r="BI963" s="14"/>
    </row>
    <row r="964">
      <c r="A964" s="14"/>
      <c r="B964" s="14"/>
      <c r="C964" s="14"/>
      <c r="D964" s="15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4"/>
      <c r="AX964" s="18"/>
      <c r="AY964" s="14"/>
      <c r="AZ964" s="14"/>
      <c r="BA964" s="14"/>
      <c r="BB964" s="14"/>
      <c r="BC964" s="19"/>
      <c r="BD964" s="14"/>
      <c r="BE964" s="14"/>
      <c r="BF964" s="14"/>
      <c r="BG964" s="14"/>
      <c r="BH964" s="14"/>
      <c r="BI964" s="14"/>
    </row>
    <row r="965">
      <c r="A965" s="14"/>
      <c r="B965" s="14"/>
      <c r="C965" s="14"/>
      <c r="D965" s="15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4"/>
      <c r="AX965" s="18"/>
      <c r="AY965" s="14"/>
      <c r="AZ965" s="14"/>
      <c r="BA965" s="14"/>
      <c r="BB965" s="14"/>
      <c r="BC965" s="19"/>
      <c r="BD965" s="14"/>
      <c r="BE965" s="14"/>
      <c r="BF965" s="14"/>
      <c r="BG965" s="14"/>
      <c r="BH965" s="14"/>
      <c r="BI965" s="14"/>
    </row>
    <row r="966">
      <c r="A966" s="14"/>
      <c r="B966" s="14"/>
      <c r="C966" s="14"/>
      <c r="D966" s="15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4"/>
      <c r="AX966" s="18"/>
      <c r="AY966" s="14"/>
      <c r="AZ966" s="14"/>
      <c r="BA966" s="14"/>
      <c r="BB966" s="14"/>
      <c r="BC966" s="19"/>
      <c r="BD966" s="14"/>
      <c r="BE966" s="14"/>
      <c r="BF966" s="14"/>
      <c r="BG966" s="14"/>
      <c r="BH966" s="14"/>
      <c r="BI966" s="14"/>
    </row>
    <row r="967">
      <c r="A967" s="14"/>
      <c r="B967" s="14"/>
      <c r="C967" s="14"/>
      <c r="D967" s="15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4"/>
      <c r="AX967" s="18"/>
      <c r="AY967" s="14"/>
      <c r="AZ967" s="14"/>
      <c r="BA967" s="14"/>
      <c r="BB967" s="14"/>
      <c r="BC967" s="19"/>
      <c r="BD967" s="14"/>
      <c r="BE967" s="14"/>
      <c r="BF967" s="14"/>
      <c r="BG967" s="14"/>
      <c r="BH967" s="14"/>
      <c r="BI967" s="14"/>
    </row>
    <row r="968">
      <c r="A968" s="14"/>
      <c r="B968" s="14"/>
      <c r="C968" s="14"/>
      <c r="D968" s="15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4"/>
      <c r="AX968" s="18"/>
      <c r="AY968" s="14"/>
      <c r="AZ968" s="14"/>
      <c r="BA968" s="14"/>
      <c r="BB968" s="14"/>
      <c r="BC968" s="19"/>
      <c r="BD968" s="14"/>
      <c r="BE968" s="14"/>
      <c r="BF968" s="14"/>
      <c r="BG968" s="14"/>
      <c r="BH968" s="14"/>
      <c r="BI968" s="14"/>
    </row>
    <row r="969">
      <c r="A969" s="14"/>
      <c r="B969" s="14"/>
      <c r="C969" s="14"/>
      <c r="D969" s="15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4"/>
      <c r="AX969" s="18"/>
      <c r="AY969" s="14"/>
      <c r="AZ969" s="14"/>
      <c r="BA969" s="14"/>
      <c r="BB969" s="14"/>
      <c r="BC969" s="19"/>
      <c r="BD969" s="14"/>
      <c r="BE969" s="14"/>
      <c r="BF969" s="14"/>
      <c r="BG969" s="14"/>
      <c r="BH969" s="14"/>
      <c r="BI969" s="14"/>
    </row>
    <row r="970">
      <c r="A970" s="14"/>
      <c r="B970" s="14"/>
      <c r="C970" s="14"/>
      <c r="D970" s="15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4"/>
      <c r="AX970" s="18"/>
      <c r="AY970" s="14"/>
      <c r="AZ970" s="14"/>
      <c r="BA970" s="14"/>
      <c r="BB970" s="14"/>
      <c r="BC970" s="19"/>
      <c r="BD970" s="14"/>
      <c r="BE970" s="14"/>
      <c r="BF970" s="14"/>
      <c r="BG970" s="14"/>
      <c r="BH970" s="14"/>
      <c r="BI970" s="14"/>
    </row>
    <row r="971">
      <c r="A971" s="14"/>
      <c r="B971" s="14"/>
      <c r="C971" s="14"/>
      <c r="D971" s="15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4"/>
      <c r="AX971" s="18"/>
      <c r="AY971" s="14"/>
      <c r="AZ971" s="14"/>
      <c r="BA971" s="14"/>
      <c r="BB971" s="14"/>
      <c r="BC971" s="19"/>
      <c r="BD971" s="14"/>
      <c r="BE971" s="14"/>
      <c r="BF971" s="14"/>
      <c r="BG971" s="14"/>
      <c r="BH971" s="14"/>
      <c r="BI971" s="14"/>
    </row>
    <row r="972">
      <c r="A972" s="14"/>
      <c r="B972" s="14"/>
      <c r="C972" s="14"/>
      <c r="D972" s="15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4"/>
      <c r="AX972" s="18"/>
      <c r="AY972" s="14"/>
      <c r="AZ972" s="14"/>
      <c r="BA972" s="14"/>
      <c r="BB972" s="14"/>
      <c r="BC972" s="19"/>
      <c r="BD972" s="14"/>
      <c r="BE972" s="14"/>
      <c r="BF972" s="14"/>
      <c r="BG972" s="14"/>
      <c r="BH972" s="14"/>
      <c r="BI972" s="14"/>
    </row>
    <row r="973">
      <c r="A973" s="14"/>
      <c r="B973" s="14"/>
      <c r="C973" s="14"/>
      <c r="D973" s="15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4"/>
      <c r="AX973" s="18"/>
      <c r="AY973" s="14"/>
      <c r="AZ973" s="14"/>
      <c r="BA973" s="14"/>
      <c r="BB973" s="14"/>
      <c r="BC973" s="19"/>
      <c r="BD973" s="14"/>
      <c r="BE973" s="14"/>
      <c r="BF973" s="14"/>
      <c r="BG973" s="14"/>
      <c r="BH973" s="14"/>
      <c r="BI973" s="14"/>
    </row>
    <row r="974">
      <c r="A974" s="14"/>
      <c r="B974" s="14"/>
      <c r="C974" s="14"/>
      <c r="D974" s="15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4"/>
      <c r="AX974" s="18"/>
      <c r="AY974" s="14"/>
      <c r="AZ974" s="14"/>
      <c r="BA974" s="14"/>
      <c r="BB974" s="14"/>
      <c r="BC974" s="19"/>
      <c r="BD974" s="14"/>
      <c r="BE974" s="14"/>
      <c r="BF974" s="14"/>
      <c r="BG974" s="14"/>
      <c r="BH974" s="14"/>
      <c r="BI974" s="14"/>
    </row>
    <row r="975">
      <c r="A975" s="14"/>
      <c r="B975" s="14"/>
      <c r="C975" s="14"/>
      <c r="D975" s="15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4"/>
      <c r="AX975" s="18"/>
      <c r="AY975" s="14"/>
      <c r="AZ975" s="14"/>
      <c r="BA975" s="14"/>
      <c r="BB975" s="14"/>
      <c r="BC975" s="19"/>
      <c r="BD975" s="14"/>
      <c r="BE975" s="14"/>
      <c r="BF975" s="14"/>
      <c r="BG975" s="14"/>
      <c r="BH975" s="14"/>
      <c r="BI975" s="14"/>
    </row>
    <row r="976">
      <c r="A976" s="14"/>
      <c r="B976" s="14"/>
      <c r="C976" s="14"/>
      <c r="D976" s="15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4"/>
      <c r="AX976" s="18"/>
      <c r="AY976" s="14"/>
      <c r="AZ976" s="14"/>
      <c r="BA976" s="14"/>
      <c r="BB976" s="14"/>
      <c r="BC976" s="19"/>
      <c r="BD976" s="14"/>
      <c r="BE976" s="14"/>
      <c r="BF976" s="14"/>
      <c r="BG976" s="14"/>
      <c r="BH976" s="14"/>
      <c r="BI976" s="14"/>
    </row>
    <row r="977">
      <c r="A977" s="14"/>
      <c r="B977" s="14"/>
      <c r="C977" s="14"/>
      <c r="D977" s="15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4"/>
      <c r="AX977" s="18"/>
      <c r="AY977" s="14"/>
      <c r="AZ977" s="14"/>
      <c r="BA977" s="14"/>
      <c r="BB977" s="14"/>
      <c r="BC977" s="19"/>
      <c r="BD977" s="14"/>
      <c r="BE977" s="14"/>
      <c r="BF977" s="14"/>
      <c r="BG977" s="14"/>
      <c r="BH977" s="14"/>
      <c r="BI977" s="14"/>
    </row>
    <row r="978">
      <c r="A978" s="14"/>
      <c r="B978" s="14"/>
      <c r="C978" s="14"/>
      <c r="D978" s="15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4"/>
      <c r="AX978" s="18"/>
      <c r="AY978" s="14"/>
      <c r="AZ978" s="14"/>
      <c r="BA978" s="14"/>
      <c r="BB978" s="14"/>
      <c r="BC978" s="19"/>
      <c r="BD978" s="14"/>
      <c r="BE978" s="14"/>
      <c r="BF978" s="14"/>
      <c r="BG978" s="14"/>
      <c r="BH978" s="14"/>
      <c r="BI978" s="14"/>
    </row>
    <row r="979">
      <c r="A979" s="14"/>
      <c r="B979" s="14"/>
      <c r="C979" s="14"/>
      <c r="D979" s="15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4"/>
      <c r="AX979" s="18"/>
      <c r="AY979" s="14"/>
      <c r="AZ979" s="14"/>
      <c r="BA979" s="14"/>
      <c r="BB979" s="14"/>
      <c r="BC979" s="19"/>
      <c r="BD979" s="14"/>
      <c r="BE979" s="14"/>
      <c r="BF979" s="14"/>
      <c r="BG979" s="14"/>
      <c r="BH979" s="14"/>
      <c r="BI979" s="14"/>
    </row>
    <row r="980">
      <c r="A980" s="14"/>
      <c r="B980" s="14"/>
      <c r="C980" s="14"/>
      <c r="D980" s="15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4"/>
      <c r="AX980" s="18"/>
      <c r="AY980" s="14"/>
      <c r="AZ980" s="14"/>
      <c r="BA980" s="14"/>
      <c r="BB980" s="14"/>
      <c r="BC980" s="19"/>
      <c r="BD980" s="14"/>
      <c r="BE980" s="14"/>
      <c r="BF980" s="14"/>
      <c r="BG980" s="14"/>
      <c r="BH980" s="14"/>
      <c r="BI980" s="14"/>
    </row>
    <row r="981">
      <c r="A981" s="14"/>
      <c r="B981" s="14"/>
      <c r="C981" s="14"/>
      <c r="D981" s="15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4"/>
      <c r="AX981" s="18"/>
      <c r="AY981" s="14"/>
      <c r="AZ981" s="14"/>
      <c r="BA981" s="14"/>
      <c r="BB981" s="14"/>
      <c r="BC981" s="19"/>
      <c r="BD981" s="14"/>
      <c r="BE981" s="14"/>
      <c r="BF981" s="14"/>
      <c r="BG981" s="14"/>
      <c r="BH981" s="14"/>
      <c r="BI981" s="14"/>
    </row>
    <row r="982">
      <c r="A982" s="14"/>
      <c r="B982" s="14"/>
      <c r="C982" s="14"/>
      <c r="D982" s="15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4"/>
      <c r="AX982" s="18"/>
      <c r="AY982" s="14"/>
      <c r="AZ982" s="14"/>
      <c r="BA982" s="14"/>
      <c r="BB982" s="14"/>
      <c r="BC982" s="19"/>
      <c r="BD982" s="14"/>
      <c r="BE982" s="14"/>
      <c r="BF982" s="14"/>
      <c r="BG982" s="14"/>
      <c r="BH982" s="14"/>
      <c r="BI982" s="14"/>
    </row>
    <row r="983">
      <c r="A983" s="14"/>
      <c r="B983" s="14"/>
      <c r="C983" s="14"/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4"/>
      <c r="AX983" s="18"/>
      <c r="AY983" s="14"/>
      <c r="AZ983" s="14"/>
      <c r="BA983" s="14"/>
      <c r="BB983" s="14"/>
      <c r="BC983" s="19"/>
      <c r="BD983" s="14"/>
      <c r="BE983" s="14"/>
      <c r="BF983" s="14"/>
      <c r="BG983" s="14"/>
      <c r="BH983" s="14"/>
      <c r="BI983" s="14"/>
    </row>
    <row r="984">
      <c r="A984" s="14"/>
      <c r="B984" s="14"/>
      <c r="C984" s="14"/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4"/>
      <c r="AX984" s="18"/>
      <c r="AY984" s="14"/>
      <c r="AZ984" s="14"/>
      <c r="BA984" s="14"/>
      <c r="BB984" s="14"/>
      <c r="BC984" s="19"/>
      <c r="BD984" s="14"/>
      <c r="BE984" s="14"/>
      <c r="BF984" s="14"/>
      <c r="BG984" s="14"/>
      <c r="BH984" s="14"/>
      <c r="BI984" s="14"/>
    </row>
    <row r="985">
      <c r="A985" s="14"/>
      <c r="B985" s="14"/>
      <c r="C985" s="14"/>
      <c r="D985" s="15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4"/>
      <c r="AX985" s="18"/>
      <c r="AY985" s="14"/>
      <c r="AZ985" s="14"/>
      <c r="BA985" s="14"/>
      <c r="BB985" s="14"/>
      <c r="BC985" s="19"/>
      <c r="BD985" s="14"/>
      <c r="BE985" s="14"/>
      <c r="BF985" s="14"/>
      <c r="BG985" s="14"/>
      <c r="BH985" s="14"/>
      <c r="BI985" s="14"/>
    </row>
    <row r="986">
      <c r="A986" s="14"/>
      <c r="B986" s="14"/>
      <c r="C986" s="14"/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4"/>
      <c r="AX986" s="18"/>
      <c r="AY986" s="14"/>
      <c r="AZ986" s="14"/>
      <c r="BA986" s="14"/>
      <c r="BB986" s="14"/>
      <c r="BC986" s="19"/>
      <c r="BD986" s="14"/>
      <c r="BE986" s="14"/>
      <c r="BF986" s="14"/>
      <c r="BG986" s="14"/>
      <c r="BH986" s="14"/>
      <c r="BI986" s="14"/>
    </row>
    <row r="987">
      <c r="A987" s="14"/>
      <c r="B987" s="14"/>
      <c r="C987" s="14"/>
      <c r="D987" s="15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4"/>
      <c r="AX987" s="18"/>
      <c r="AY987" s="14"/>
      <c r="AZ987" s="14"/>
      <c r="BA987" s="14"/>
      <c r="BB987" s="14"/>
      <c r="BC987" s="19"/>
      <c r="BD987" s="14"/>
      <c r="BE987" s="14"/>
      <c r="BF987" s="14"/>
      <c r="BG987" s="14"/>
      <c r="BH987" s="14"/>
      <c r="BI987" s="14"/>
    </row>
    <row r="988">
      <c r="A988" s="14"/>
      <c r="B988" s="14"/>
      <c r="C988" s="14"/>
      <c r="D988" s="15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4"/>
      <c r="AX988" s="18"/>
      <c r="AY988" s="14"/>
      <c r="AZ988" s="14"/>
      <c r="BA988" s="14"/>
      <c r="BB988" s="14"/>
      <c r="BC988" s="19"/>
      <c r="BD988" s="14"/>
      <c r="BE988" s="14"/>
      <c r="BF988" s="14"/>
      <c r="BG988" s="14"/>
      <c r="BH988" s="14"/>
      <c r="BI988" s="14"/>
    </row>
    <row r="989">
      <c r="A989" s="14"/>
      <c r="B989" s="14"/>
      <c r="C989" s="14"/>
      <c r="D989" s="15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4"/>
      <c r="AX989" s="18"/>
      <c r="AY989" s="14"/>
      <c r="AZ989" s="14"/>
      <c r="BA989" s="14"/>
      <c r="BB989" s="14"/>
      <c r="BC989" s="19"/>
      <c r="BD989" s="14"/>
      <c r="BE989" s="14"/>
      <c r="BF989" s="14"/>
      <c r="BG989" s="14"/>
      <c r="BH989" s="14"/>
      <c r="BI989" s="14"/>
    </row>
    <row r="990">
      <c r="A990" s="14"/>
      <c r="B990" s="14"/>
      <c r="C990" s="14"/>
      <c r="D990" s="15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4"/>
      <c r="AX990" s="18"/>
      <c r="AY990" s="14"/>
      <c r="AZ990" s="14"/>
      <c r="BA990" s="14"/>
      <c r="BB990" s="14"/>
      <c r="BC990" s="19"/>
      <c r="BD990" s="14"/>
      <c r="BE990" s="14"/>
      <c r="BF990" s="14"/>
      <c r="BG990" s="14"/>
      <c r="BH990" s="14"/>
      <c r="BI990" s="14"/>
    </row>
    <row r="991">
      <c r="A991" s="14"/>
      <c r="B991" s="14"/>
      <c r="C991" s="14"/>
      <c r="D991" s="15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4"/>
      <c r="AX991" s="18"/>
      <c r="AY991" s="14"/>
      <c r="AZ991" s="14"/>
      <c r="BA991" s="14"/>
      <c r="BB991" s="14"/>
      <c r="BC991" s="19"/>
      <c r="BD991" s="14"/>
      <c r="BE991" s="14"/>
      <c r="BF991" s="14"/>
      <c r="BG991" s="14"/>
      <c r="BH991" s="14"/>
      <c r="BI991" s="14"/>
    </row>
    <row r="992">
      <c r="A992" s="14"/>
      <c r="B992" s="14"/>
      <c r="C992" s="14"/>
      <c r="D992" s="15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4"/>
      <c r="AX992" s="18"/>
      <c r="AY992" s="14"/>
      <c r="AZ992" s="14"/>
      <c r="BA992" s="14"/>
      <c r="BB992" s="14"/>
      <c r="BC992" s="19"/>
      <c r="BD992" s="14"/>
      <c r="BE992" s="14"/>
      <c r="BF992" s="14"/>
      <c r="BG992" s="14"/>
      <c r="BH992" s="14"/>
      <c r="BI992" s="14"/>
    </row>
    <row r="993">
      <c r="A993" s="14"/>
      <c r="B993" s="14"/>
      <c r="C993" s="14"/>
      <c r="D993" s="15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4"/>
      <c r="AX993" s="18"/>
      <c r="AY993" s="14"/>
      <c r="AZ993" s="14"/>
      <c r="BA993" s="14"/>
      <c r="BB993" s="14"/>
      <c r="BC993" s="19"/>
      <c r="BD993" s="14"/>
      <c r="BE993" s="14"/>
      <c r="BF993" s="14"/>
      <c r="BG993" s="14"/>
      <c r="BH993" s="14"/>
      <c r="BI993" s="14"/>
    </row>
    <row r="994">
      <c r="A994" s="14"/>
      <c r="B994" s="14"/>
      <c r="C994" s="14"/>
      <c r="D994" s="15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4"/>
      <c r="AX994" s="18"/>
      <c r="AY994" s="14"/>
      <c r="AZ994" s="14"/>
      <c r="BA994" s="14"/>
      <c r="BB994" s="14"/>
      <c r="BC994" s="19"/>
      <c r="BD994" s="14"/>
      <c r="BE994" s="14"/>
      <c r="BF994" s="14"/>
      <c r="BG994" s="14"/>
      <c r="BH994" s="14"/>
      <c r="BI994" s="14"/>
    </row>
    <row r="995">
      <c r="A995" s="14"/>
      <c r="B995" s="14"/>
      <c r="C995" s="14"/>
      <c r="D995" s="15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4"/>
      <c r="AX995" s="18"/>
      <c r="AY995" s="14"/>
      <c r="AZ995" s="14"/>
      <c r="BA995" s="14"/>
      <c r="BB995" s="14"/>
      <c r="BC995" s="19"/>
      <c r="BD995" s="14"/>
      <c r="BE995" s="14"/>
      <c r="BF995" s="14"/>
      <c r="BG995" s="14"/>
      <c r="BH995" s="14"/>
      <c r="BI995" s="14"/>
    </row>
    <row r="996">
      <c r="A996" s="14"/>
      <c r="B996" s="14"/>
      <c r="C996" s="14"/>
      <c r="D996" s="15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4"/>
      <c r="AX996" s="18"/>
      <c r="AY996" s="14"/>
      <c r="AZ996" s="14"/>
      <c r="BA996" s="14"/>
      <c r="BB996" s="14"/>
      <c r="BC996" s="19"/>
      <c r="BD996" s="14"/>
      <c r="BE996" s="14"/>
      <c r="BF996" s="14"/>
      <c r="BG996" s="14"/>
      <c r="BH996" s="14"/>
      <c r="BI996" s="14"/>
    </row>
    <row r="997">
      <c r="A997" s="14"/>
      <c r="B997" s="14"/>
      <c r="C997" s="14"/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4"/>
      <c r="AX997" s="18"/>
      <c r="AY997" s="14"/>
      <c r="AZ997" s="14"/>
      <c r="BA997" s="14"/>
      <c r="BB997" s="14"/>
      <c r="BC997" s="19"/>
      <c r="BD997" s="14"/>
      <c r="BE997" s="14"/>
      <c r="BF997" s="14"/>
      <c r="BG997" s="14"/>
      <c r="BH997" s="14"/>
      <c r="BI997" s="14"/>
    </row>
    <row r="998">
      <c r="A998" s="14"/>
      <c r="B998" s="14"/>
      <c r="C998" s="14"/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4"/>
      <c r="AX998" s="18"/>
      <c r="AY998" s="14"/>
      <c r="AZ998" s="14"/>
      <c r="BA998" s="14"/>
      <c r="BB998" s="14"/>
      <c r="BC998" s="19"/>
      <c r="BD998" s="14"/>
      <c r="BE998" s="14"/>
      <c r="BF998" s="14"/>
      <c r="BG998" s="14"/>
      <c r="BH998" s="14"/>
      <c r="BI998" s="14"/>
    </row>
    <row r="999">
      <c r="A999" s="14"/>
      <c r="B999" s="14"/>
      <c r="C999" s="14"/>
      <c r="D999" s="15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4"/>
      <c r="AX999" s="18"/>
      <c r="AY999" s="14"/>
      <c r="AZ999" s="14"/>
      <c r="BA999" s="14"/>
      <c r="BB999" s="14"/>
      <c r="BC999" s="19"/>
      <c r="BD999" s="14"/>
      <c r="BE999" s="14"/>
      <c r="BF999" s="14"/>
      <c r="BG999" s="14"/>
      <c r="BH999" s="14"/>
      <c r="BI999" s="14"/>
    </row>
    <row r="1000">
      <c r="A1000" s="14"/>
      <c r="B1000" s="14"/>
      <c r="C1000" s="14"/>
      <c r="D1000" s="1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4"/>
      <c r="AX1000" s="18"/>
      <c r="AY1000" s="14"/>
      <c r="AZ1000" s="14"/>
      <c r="BA1000" s="14"/>
      <c r="BB1000" s="14"/>
      <c r="BC1000" s="19"/>
      <c r="BD1000" s="14"/>
      <c r="BE1000" s="14"/>
      <c r="BF1000" s="14"/>
      <c r="BG1000" s="14"/>
      <c r="BH1000" s="14"/>
      <c r="BI1000" s="14"/>
    </row>
    <row r="1001">
      <c r="A1001" s="14"/>
      <c r="B1001" s="14"/>
      <c r="C1001" s="14"/>
      <c r="D1001" s="15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4"/>
      <c r="AX1001" s="18"/>
      <c r="AY1001" s="14"/>
      <c r="AZ1001" s="14"/>
      <c r="BA1001" s="14"/>
      <c r="BB1001" s="14"/>
      <c r="BC1001" s="19"/>
      <c r="BD1001" s="14"/>
      <c r="BE1001" s="14"/>
      <c r="BF1001" s="14"/>
      <c r="BG1001" s="14"/>
      <c r="BH1001" s="14"/>
      <c r="BI1001" s="14"/>
    </row>
    <row r="1002">
      <c r="A1002" s="14"/>
      <c r="B1002" s="14"/>
      <c r="C1002" s="14"/>
      <c r="D1002" s="15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4"/>
      <c r="AX1002" s="18"/>
      <c r="AY1002" s="14"/>
      <c r="AZ1002" s="14"/>
      <c r="BA1002" s="14"/>
      <c r="BB1002" s="14"/>
      <c r="BC1002" s="19"/>
      <c r="BD1002" s="14"/>
      <c r="BE1002" s="14"/>
      <c r="BF1002" s="14"/>
      <c r="BG1002" s="14"/>
      <c r="BH1002" s="14"/>
      <c r="BI1002" s="14"/>
    </row>
    <row r="1003">
      <c r="A1003" s="14"/>
      <c r="B1003" s="14"/>
      <c r="C1003" s="14"/>
      <c r="D1003" s="15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4"/>
      <c r="AX1003" s="18"/>
      <c r="AY1003" s="14"/>
      <c r="AZ1003" s="14"/>
      <c r="BA1003" s="14"/>
      <c r="BB1003" s="14"/>
      <c r="BC1003" s="19"/>
      <c r="BD1003" s="14"/>
      <c r="BE1003" s="14"/>
      <c r="BF1003" s="14"/>
      <c r="BG1003" s="14"/>
      <c r="BH1003" s="14"/>
      <c r="BI1003" s="14"/>
    </row>
    <row r="1004">
      <c r="A1004" s="14"/>
      <c r="B1004" s="14"/>
      <c r="C1004" s="14"/>
      <c r="D1004" s="15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4"/>
      <c r="AX1004" s="18"/>
      <c r="AY1004" s="14"/>
      <c r="AZ1004" s="14"/>
      <c r="BA1004" s="14"/>
      <c r="BB1004" s="14"/>
      <c r="BC1004" s="19"/>
      <c r="BD1004" s="14"/>
      <c r="BE1004" s="14"/>
      <c r="BF1004" s="14"/>
      <c r="BG1004" s="14"/>
      <c r="BH1004" s="14"/>
      <c r="BI1004" s="14"/>
    </row>
    <row r="1005">
      <c r="A1005" s="14"/>
      <c r="B1005" s="14"/>
      <c r="C1005" s="14"/>
      <c r="D1005" s="15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4"/>
      <c r="AX1005" s="18"/>
      <c r="AY1005" s="14"/>
      <c r="AZ1005" s="14"/>
      <c r="BA1005" s="14"/>
      <c r="BB1005" s="14"/>
      <c r="BC1005" s="19"/>
      <c r="BD1005" s="14"/>
      <c r="BE1005" s="14"/>
      <c r="BF1005" s="14"/>
      <c r="BG1005" s="14"/>
      <c r="BH1005" s="14"/>
      <c r="BI1005" s="14"/>
    </row>
  </sheetData>
  <mergeCells count="31">
    <mergeCell ref="AO10:AQ10"/>
    <mergeCell ref="AR10:AT10"/>
    <mergeCell ref="N54:AV54"/>
    <mergeCell ref="N55:AV55"/>
    <mergeCell ref="N59:AV59"/>
    <mergeCell ref="A9:A11"/>
    <mergeCell ref="B9:C11"/>
    <mergeCell ref="D9:D11"/>
    <mergeCell ref="E9:AT9"/>
    <mergeCell ref="AU9:AY9"/>
    <mergeCell ref="E10:G10"/>
    <mergeCell ref="H10:J10"/>
    <mergeCell ref="A2:B4"/>
    <mergeCell ref="C2:U2"/>
    <mergeCell ref="V2:AV2"/>
    <mergeCell ref="C3:U3"/>
    <mergeCell ref="V3:AV3"/>
    <mergeCell ref="C4:U4"/>
    <mergeCell ref="V4:AV4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V10:AW10"/>
    <mergeCell ref="AX10:AY10"/>
  </mergeCells>
  <conditionalFormatting sqref="E12:AY51">
    <cfRule type="cellIs" dxfId="0" priority="1" operator="lessThan">
      <formula>80</formula>
    </cfRule>
  </conditionalFormatting>
  <printOptions horizontalCentered="1"/>
  <pageMargins bottom="0.4724409448818898" footer="0.0" header="0.0" left="0.4724409448818898" right="0.4724409448818898" top="0.4724409448818898"/>
  <pageSetup paperSize="9" scale="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6.75"/>
    <col customWidth="1" min="3" max="3" width="13.0"/>
    <col customWidth="1" min="4" max="4" width="8.13"/>
    <col customWidth="1" min="5" max="5" width="6.25"/>
    <col customWidth="1" min="6" max="6" width="7.25"/>
    <col customWidth="1" min="7" max="15" width="6.88"/>
    <col customWidth="1" min="16" max="16" width="5.63"/>
    <col customWidth="1" min="17" max="17" width="8.5"/>
    <col customWidth="1" min="18" max="18" width="6.38"/>
    <col customWidth="1" min="19" max="19" width="7.0"/>
    <col customWidth="1" min="20" max="20" width="6.88"/>
    <col customWidth="1" min="21" max="21" width="9.5"/>
    <col customWidth="1" min="22" max="22" width="6.13"/>
    <col customWidth="1" min="23" max="23" width="6.75"/>
    <col customWidth="1" min="24" max="24" width="5.13"/>
    <col customWidth="1" min="25" max="25" width="6.13"/>
    <col customWidth="1" min="26" max="26" width="30.75"/>
    <col customWidth="1" min="27" max="27" width="4.13"/>
    <col customWidth="1" min="28" max="35" width="8.0"/>
  </cols>
  <sheetData>
    <row r="1" ht="3.75" customHeight="1"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3.75" customHeight="1"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ht="3.75" customHeight="1"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3.75" customHeight="1"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ht="3.75" customHeight="1"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ht="3.75" customHeight="1"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ht="3.75" customHeight="1"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ht="19.5" customHeight="1">
      <c r="A8" s="155" t="s">
        <v>13</v>
      </c>
      <c r="B8" s="156" t="s">
        <v>74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2"/>
      <c r="Q8" s="156" t="s">
        <v>17</v>
      </c>
      <c r="R8" s="2"/>
      <c r="S8" s="157" t="s">
        <v>23</v>
      </c>
      <c r="T8" s="157" t="s">
        <v>75</v>
      </c>
      <c r="U8" s="157" t="s">
        <v>76</v>
      </c>
      <c r="V8" s="158" t="s">
        <v>77</v>
      </c>
      <c r="W8" s="47"/>
      <c r="X8" s="158" t="s">
        <v>78</v>
      </c>
      <c r="Y8" s="47"/>
      <c r="Z8" s="157" t="s">
        <v>79</v>
      </c>
      <c r="AA8" s="52"/>
      <c r="AB8" s="52"/>
      <c r="AC8" s="52"/>
      <c r="AD8" s="52"/>
      <c r="AE8" s="52"/>
      <c r="AF8" s="52"/>
      <c r="AG8" s="52"/>
      <c r="AH8" s="52"/>
      <c r="AI8" s="52"/>
    </row>
    <row r="9" ht="69.75" customHeight="1">
      <c r="A9" s="54"/>
      <c r="B9" s="159" t="str">
        <f>IF('Pengetahuan (rincian)'!E10="","",'Pengetahuan (rincian)'!E10)</f>
        <v>Memahami konsep dasar basis data</v>
      </c>
      <c r="C9" s="159" t="str">
        <f>IF('Pengetahuan (rincian)'!H10="","",'Pengetahuan (rincian)'!H10)</f>
        <v>Mendeskripsikan Model Data dan Hubungan Antar Entitas</v>
      </c>
      <c r="D9" s="159" t="str">
        <f>IF('Pengetahuan (rincian)'!K10="","",'Pengetahuan (rincian)'!K10)</f>
        <v>Mengimplementasikan Relasi Data </v>
      </c>
      <c r="E9" s="159" t="str">
        <f>IF('Pengetahuan (rincian)'!N10="","",'Pengetahuan (rincian)'!N10)</f>
        <v/>
      </c>
      <c r="F9" s="159" t="str">
        <f>IF('Pengetahuan (rincian)'!Q10="","",'Pengetahuan (rincian)'!Q10)</f>
        <v/>
      </c>
      <c r="G9" s="159" t="str">
        <f>IF('Pengetahuan (rincian)'!T10="","",'Pengetahuan (rincian)'!T10)</f>
        <v/>
      </c>
      <c r="H9" s="159" t="str">
        <f>IF('Pengetahuan (rincian)'!W10="","",'Pengetahuan (rincian)'!W10)</f>
        <v/>
      </c>
      <c r="I9" s="159" t="str">
        <f>IF('Pengetahuan (rincian)'!Z10="","",'Pengetahuan (rincian)'!Z10)</f>
        <v/>
      </c>
      <c r="J9" s="159" t="str">
        <f>IF('Pengetahuan (rincian)'!AC10="","",'Pengetahuan (rincian)'!AC10)</f>
        <v/>
      </c>
      <c r="K9" s="159" t="str">
        <f>IF('Pengetahuan (rincian)'!AF10="","",'Pengetahuan (rincian)'!AF10)</f>
        <v/>
      </c>
      <c r="L9" s="159" t="str">
        <f>IF('Pengetahuan (rincian)'!AI10="","",'Pengetahuan (rincian)'!AI10)</f>
        <v/>
      </c>
      <c r="M9" s="159" t="str">
        <f>IF('Pengetahuan (rincian)'!AL10="","",'Pengetahuan (rincian)'!AL10)</f>
        <v/>
      </c>
      <c r="N9" s="159" t="str">
        <f>IF('Pengetahuan (rincian)'!AO10="","",'Pengetahuan (rincian)'!AO10)</f>
        <v/>
      </c>
      <c r="O9" s="159" t="str">
        <f>IF('Pengetahuan (rincian)'!AR10="","",'Pengetahuan (rincian)'!AR10)</f>
        <v/>
      </c>
      <c r="P9" s="160" t="s">
        <v>18</v>
      </c>
      <c r="Q9" s="160" t="s">
        <v>80</v>
      </c>
      <c r="R9" s="160" t="s">
        <v>81</v>
      </c>
      <c r="S9" s="54"/>
      <c r="T9" s="54"/>
      <c r="U9" s="54"/>
      <c r="V9" s="55"/>
      <c r="W9" s="56"/>
      <c r="X9" s="55"/>
      <c r="Y9" s="56"/>
      <c r="Z9" s="54"/>
      <c r="AA9" s="52"/>
      <c r="AB9" s="52"/>
      <c r="AC9" s="52"/>
      <c r="AD9" s="52"/>
      <c r="AE9" s="52"/>
      <c r="AF9" s="52"/>
      <c r="AG9" s="52"/>
      <c r="AH9" s="52"/>
      <c r="AI9" s="52"/>
    </row>
    <row r="10" ht="19.5" customHeight="1">
      <c r="A10" s="61"/>
      <c r="B10" s="161" t="s">
        <v>23</v>
      </c>
      <c r="C10" s="161" t="s">
        <v>23</v>
      </c>
      <c r="D10" s="161" t="s">
        <v>23</v>
      </c>
      <c r="E10" s="161" t="s">
        <v>23</v>
      </c>
      <c r="F10" s="161" t="s">
        <v>23</v>
      </c>
      <c r="G10" s="161" t="s">
        <v>23</v>
      </c>
      <c r="H10" s="161" t="s">
        <v>23</v>
      </c>
      <c r="I10" s="161" t="s">
        <v>23</v>
      </c>
      <c r="J10" s="161" t="s">
        <v>23</v>
      </c>
      <c r="K10" s="161" t="s">
        <v>23</v>
      </c>
      <c r="L10" s="161" t="s">
        <v>23</v>
      </c>
      <c r="M10" s="161" t="s">
        <v>23</v>
      </c>
      <c r="N10" s="161" t="s">
        <v>23</v>
      </c>
      <c r="O10" s="161" t="s">
        <v>23</v>
      </c>
      <c r="P10" s="161"/>
      <c r="Q10" s="161" t="s">
        <v>23</v>
      </c>
      <c r="R10" s="161" t="s">
        <v>23</v>
      </c>
      <c r="S10" s="61"/>
      <c r="T10" s="61"/>
      <c r="U10" s="61"/>
      <c r="V10" s="62"/>
      <c r="W10" s="63"/>
      <c r="X10" s="62"/>
      <c r="Y10" s="63"/>
      <c r="Z10" s="61"/>
      <c r="AA10" s="52"/>
      <c r="AB10" s="52"/>
      <c r="AC10" s="52"/>
      <c r="AD10" s="52"/>
      <c r="AE10" s="52"/>
      <c r="AF10" s="52"/>
      <c r="AG10" s="52"/>
      <c r="AH10" s="52"/>
      <c r="AI10" s="52"/>
    </row>
    <row r="11" ht="39.75" customHeight="1">
      <c r="A11" s="6">
        <v>1.0</v>
      </c>
      <c r="B11" s="162">
        <f>IF('Pengetahuan (rincian)'!G12="","",'Pengetahuan (rincian)'!G12)</f>
        <v>90</v>
      </c>
      <c r="C11" s="162">
        <f>IF('Pengetahuan (rincian)'!J12="","",'Pengetahuan (rincian)'!J12)</f>
        <v>80</v>
      </c>
      <c r="D11" s="162">
        <f>IF('Pengetahuan (rincian)'!M12="","",'Pengetahuan (rincian)'!M12)</f>
        <v>90</v>
      </c>
      <c r="E11" s="162" t="str">
        <f>IF('Pengetahuan (rincian)'!P12="","",'Pengetahuan (rincian)'!P12)</f>
        <v/>
      </c>
      <c r="F11" s="162" t="str">
        <f>IF('Pengetahuan (rincian)'!S12="","",'Pengetahuan (rincian)'!S12)</f>
        <v/>
      </c>
      <c r="G11" s="162" t="str">
        <f>IF('Pengetahuan (rincian)'!V12="","",'Pengetahuan (rincian)'!V12)</f>
        <v/>
      </c>
      <c r="H11" s="162" t="str">
        <f>IF('Pengetahuan (rincian)'!Y12="","",'Pengetahuan (rincian)'!Y12)</f>
        <v/>
      </c>
      <c r="I11" s="162" t="str">
        <f>IF('Pengetahuan (rincian)'!AB12="","",'Pengetahuan (rincian)'!AB12)</f>
        <v/>
      </c>
      <c r="J11" s="162" t="str">
        <f>IF('Pengetahuan (rincian)'!AE12="","",'Pengetahuan (rincian)'!AE12)</f>
        <v/>
      </c>
      <c r="K11" s="162" t="str">
        <f>IF('Pengetahuan (rincian)'!AH12="","",'Pengetahuan (rincian)'!AH12)</f>
        <v/>
      </c>
      <c r="L11" s="162" t="str">
        <f>IF('Pengetahuan (rincian)'!AK12="","",'Pengetahuan (rincian)'!AK12)</f>
        <v/>
      </c>
      <c r="M11" s="162" t="str">
        <f>IF('Pengetahuan (rincian)'!AN12="","",'Pengetahuan (rincian)'!AN12)</f>
        <v/>
      </c>
      <c r="N11" s="162" t="str">
        <f>IF('Pengetahuan (rincian)'!AQ12="","",'Pengetahuan (rincian)'!AQ12)</f>
        <v/>
      </c>
      <c r="O11" s="162" t="str">
        <f>IF('Pengetahuan (rincian)'!AT12="","",'Pengetahuan (rincian)'!AT12)</f>
        <v/>
      </c>
      <c r="P11" s="162">
        <f t="shared" ref="P11:P50" si="1">IF(B11="","",ROUND(AVERAGE(B11:O11),0))</f>
        <v>87</v>
      </c>
      <c r="Q11" s="162">
        <f>IF('Pengetahuan (rincian)'!AV12="","",ROUND(MAX('Pengetahuan (rincian)'!AV12:AW12),0))</f>
        <v>80</v>
      </c>
      <c r="R11" s="163">
        <f>IF('Pengetahuan (rincian)'!AX12="","",ROUND(MAX('Pengetahuan (rincian)'!AX12:AY12),0))</f>
        <v>90</v>
      </c>
      <c r="S11" s="163">
        <f t="shared" ref="S11:S50" si="2">IF(P11="","",ROUND((3*P11+Q11+R11)/5,0))</f>
        <v>86</v>
      </c>
      <c r="T11" s="164">
        <f t="shared" ref="T11:T50" si="3">IF(S11="","",IF(S11&gt;=96,4,IF(S11&gt;=91,3.66,IF(S11&gt;=86,3.33,IF(S11&gt;=81,3,IF(S11&gt;=75,2.66,IF(S11&gt;=70,2.33,IF(S11&gt;=65,2,IF(S11&gt;=60,1.66,IF(S11&gt;=55,1.33,1))))))))))</f>
        <v>3.33</v>
      </c>
      <c r="U11" s="165" t="str">
        <f t="shared" ref="U11:U50" si="4">IF(T11="","",IF(T11=4,"A",IF(T11=3.66,"A-",IF(T11=3.33,"B+",IF(T11=3,"B",IF(T11=2.66,"B-",IF(T11=2.33,"C+",IF(T11=2,"C",IF(T11=1.66,"C-",IF(T11=1.33,"D+","D"))))))))))</f>
        <v>B+</v>
      </c>
      <c r="V11" s="165">
        <f t="shared" ref="V11:V50" si="5">MAX(B11:G11)</f>
        <v>90</v>
      </c>
      <c r="W11" s="166" t="str">
        <f t="shared" ref="W11:W50" si="6">INDEX($B$9:$O$9,1,MATCH(MAX(B11:O11),B11:O11,0))</f>
        <v>Memahami konsep dasar basis data</v>
      </c>
      <c r="X11" s="167">
        <f t="shared" ref="X11:X50" si="7">MIN(B11:O11)</f>
        <v>80</v>
      </c>
      <c r="Y11" s="166" t="str">
        <f t="shared" ref="Y11:Y50" si="8">INDEX($B$9:$O$9,1,MATCH(MIN(B11:O11),B11:O11,0))</f>
        <v>Mendeskripsikan Model Data dan Hubungan Antar Entitas</v>
      </c>
      <c r="Z11" s="168" t="str">
        <f t="shared" ref="Z11:Z50" si="9">IF(OR(U11="C+",U11="C",U11="C-",U11="D+",U11="D"),CONCATENATE("Belum memahami sebagian besar kompetensi, terutama kurang dalam ",Y11),IF(OR(U11="A",U11="A-"),CONCATENATE("Sudah memahami seluruh kompetensi, terutama sangat baik dalam ",W11),IF(OR(U11="B+",U11="B",U11="B-"),CONCATENATE(IF(X11&lt;80,CONCATENATE("Sudah memahami sebagian besar kompetensi, terutama dalam ",W11,", namun dalam ",Y11," perlu ditingkatkan"),CONCATENATE("Sudah memahami seluruh kompetensi, terutama dalam ",W11)),""))))</f>
        <v>Sudah memahami seluruh kompetensi, terutama dalam Memahami konsep dasar basis data</v>
      </c>
      <c r="AA11" s="52"/>
      <c r="AB11" s="52"/>
      <c r="AC11" s="52"/>
      <c r="AD11" s="52"/>
      <c r="AE11" s="52"/>
      <c r="AF11" s="52"/>
      <c r="AG11" s="52"/>
      <c r="AH11" s="52"/>
      <c r="AI11" s="52"/>
    </row>
    <row r="12" ht="39.75" customHeight="1">
      <c r="A12" s="6">
        <v>2.0</v>
      </c>
      <c r="B12" s="162">
        <f>IF('Pengetahuan (rincian)'!G13="","",'Pengetahuan (rincian)'!G13)</f>
        <v>90</v>
      </c>
      <c r="C12" s="162">
        <f>IF('Pengetahuan (rincian)'!J13="","",'Pengetahuan (rincian)'!J13)</f>
        <v>80</v>
      </c>
      <c r="D12" s="162">
        <f>IF('Pengetahuan (rincian)'!M13="","",'Pengetahuan (rincian)'!M13)</f>
        <v>90</v>
      </c>
      <c r="E12" s="162" t="str">
        <f>IF('Pengetahuan (rincian)'!P13="","",'Pengetahuan (rincian)'!P13)</f>
        <v/>
      </c>
      <c r="F12" s="162" t="str">
        <f>IF('Pengetahuan (rincian)'!S13="","",'Pengetahuan (rincian)'!S13)</f>
        <v/>
      </c>
      <c r="G12" s="162" t="str">
        <f>IF('Pengetahuan (rincian)'!V13="","",'Pengetahuan (rincian)'!V13)</f>
        <v/>
      </c>
      <c r="H12" s="162" t="str">
        <f>IF('Pengetahuan (rincian)'!Y13="","",'Pengetahuan (rincian)'!Y13)</f>
        <v/>
      </c>
      <c r="I12" s="162" t="str">
        <f>IF('Pengetahuan (rincian)'!AB13="","",'Pengetahuan (rincian)'!AB13)</f>
        <v/>
      </c>
      <c r="J12" s="162" t="str">
        <f>IF('Pengetahuan (rincian)'!AE13="","",'Pengetahuan (rincian)'!AE13)</f>
        <v/>
      </c>
      <c r="K12" s="162" t="str">
        <f>IF('Pengetahuan (rincian)'!AH13="","",'Pengetahuan (rincian)'!AH13)</f>
        <v/>
      </c>
      <c r="L12" s="162" t="str">
        <f>IF('Pengetahuan (rincian)'!AK13="","",'Pengetahuan (rincian)'!AK13)</f>
        <v/>
      </c>
      <c r="M12" s="162" t="str">
        <f>IF('Pengetahuan (rincian)'!AN13="","",'Pengetahuan (rincian)'!AN13)</f>
        <v/>
      </c>
      <c r="N12" s="162" t="str">
        <f>IF('Pengetahuan (rincian)'!AQ13="","",'Pengetahuan (rincian)'!AQ13)</f>
        <v/>
      </c>
      <c r="O12" s="162" t="str">
        <f>IF('Pengetahuan (rincian)'!AT13="","",'Pengetahuan (rincian)'!AT13)</f>
        <v/>
      </c>
      <c r="P12" s="162">
        <f t="shared" si="1"/>
        <v>87</v>
      </c>
      <c r="Q12" s="162">
        <f>IF('Pengetahuan (rincian)'!AV13="","",ROUND(MAX('Pengetahuan (rincian)'!AV13:AW13),0))</f>
        <v>80</v>
      </c>
      <c r="R12" s="163">
        <f>IF('Pengetahuan (rincian)'!AX13="","",ROUND(MAX('Pengetahuan (rincian)'!AX13:AY13),0))</f>
        <v>90</v>
      </c>
      <c r="S12" s="163">
        <f t="shared" si="2"/>
        <v>86</v>
      </c>
      <c r="T12" s="164">
        <f t="shared" si="3"/>
        <v>3.33</v>
      </c>
      <c r="U12" s="165" t="str">
        <f t="shared" si="4"/>
        <v>B+</v>
      </c>
      <c r="V12" s="165">
        <f t="shared" si="5"/>
        <v>90</v>
      </c>
      <c r="W12" s="166" t="str">
        <f t="shared" si="6"/>
        <v>Memahami konsep dasar basis data</v>
      </c>
      <c r="X12" s="167">
        <f t="shared" si="7"/>
        <v>80</v>
      </c>
      <c r="Y12" s="166" t="str">
        <f t="shared" si="8"/>
        <v>Mendeskripsikan Model Data dan Hubungan Antar Entitas</v>
      </c>
      <c r="Z12" s="168" t="str">
        <f t="shared" si="9"/>
        <v>Sudah memahami seluruh kompetensi, terutama dalam Memahami konsep dasar basis data</v>
      </c>
      <c r="AA12" s="52"/>
      <c r="AB12" s="52"/>
      <c r="AC12" s="52"/>
      <c r="AD12" s="52"/>
      <c r="AE12" s="52"/>
      <c r="AF12" s="52"/>
      <c r="AG12" s="52"/>
      <c r="AH12" s="52"/>
      <c r="AI12" s="52"/>
    </row>
    <row r="13" ht="39.75" customHeight="1">
      <c r="A13" s="6">
        <v>3.0</v>
      </c>
      <c r="B13" s="162">
        <f>IF('Pengetahuan (rincian)'!G14="","",'Pengetahuan (rincian)'!G14)</f>
        <v>92</v>
      </c>
      <c r="C13" s="162">
        <f>IF('Pengetahuan (rincian)'!J14="","",'Pengetahuan (rincian)'!J14)</f>
        <v>95</v>
      </c>
      <c r="D13" s="162">
        <f>IF('Pengetahuan (rincian)'!M14="","",'Pengetahuan (rincian)'!M14)</f>
        <v>92</v>
      </c>
      <c r="E13" s="162" t="str">
        <f>IF('Pengetahuan (rincian)'!P14="","",'Pengetahuan (rincian)'!P14)</f>
        <v/>
      </c>
      <c r="F13" s="162" t="str">
        <f>IF('Pengetahuan (rincian)'!S14="","",'Pengetahuan (rincian)'!S14)</f>
        <v/>
      </c>
      <c r="G13" s="162" t="str">
        <f>IF('Pengetahuan (rincian)'!V14="","",'Pengetahuan (rincian)'!V14)</f>
        <v/>
      </c>
      <c r="H13" s="162" t="str">
        <f>IF('Pengetahuan (rincian)'!Y14="","",'Pengetahuan (rincian)'!Y14)</f>
        <v/>
      </c>
      <c r="I13" s="162" t="str">
        <f>IF('Pengetahuan (rincian)'!AB14="","",'Pengetahuan (rincian)'!AB14)</f>
        <v/>
      </c>
      <c r="J13" s="162" t="str">
        <f>IF('Pengetahuan (rincian)'!AE14="","",'Pengetahuan (rincian)'!AE14)</f>
        <v/>
      </c>
      <c r="K13" s="162" t="str">
        <f>IF('Pengetahuan (rincian)'!AH14="","",'Pengetahuan (rincian)'!AH14)</f>
        <v/>
      </c>
      <c r="L13" s="162" t="str">
        <f>IF('Pengetahuan (rincian)'!AK14="","",'Pengetahuan (rincian)'!AK14)</f>
        <v/>
      </c>
      <c r="M13" s="162" t="str">
        <f>IF('Pengetahuan (rincian)'!AN14="","",'Pengetahuan (rincian)'!AN14)</f>
        <v/>
      </c>
      <c r="N13" s="162" t="str">
        <f>IF('Pengetahuan (rincian)'!AQ14="","",'Pengetahuan (rincian)'!AQ14)</f>
        <v/>
      </c>
      <c r="O13" s="162" t="str">
        <f>IF('Pengetahuan (rincian)'!AT14="","",'Pengetahuan (rincian)'!AT14)</f>
        <v/>
      </c>
      <c r="P13" s="162">
        <f t="shared" si="1"/>
        <v>93</v>
      </c>
      <c r="Q13" s="162">
        <f>IF('Pengetahuan (rincian)'!AV14="","",ROUND(MAX('Pengetahuan (rincian)'!AV14:AW14),0))</f>
        <v>95</v>
      </c>
      <c r="R13" s="163">
        <f>IF('Pengetahuan (rincian)'!AX14="","",ROUND(MAX('Pengetahuan (rincian)'!AX14:AY14),0))</f>
        <v>92</v>
      </c>
      <c r="S13" s="163">
        <f t="shared" si="2"/>
        <v>93</v>
      </c>
      <c r="T13" s="164">
        <f t="shared" si="3"/>
        <v>3.66</v>
      </c>
      <c r="U13" s="165" t="str">
        <f t="shared" si="4"/>
        <v>A-</v>
      </c>
      <c r="V13" s="165">
        <f t="shared" si="5"/>
        <v>95</v>
      </c>
      <c r="W13" s="166" t="str">
        <f t="shared" si="6"/>
        <v>Mendeskripsikan Model Data dan Hubungan Antar Entitas</v>
      </c>
      <c r="X13" s="167">
        <f t="shared" si="7"/>
        <v>92</v>
      </c>
      <c r="Y13" s="166" t="str">
        <f t="shared" si="8"/>
        <v>Memahami konsep dasar basis data</v>
      </c>
      <c r="Z13" s="168" t="str">
        <f t="shared" si="9"/>
        <v>Sudah memahami seluruh kompetensi, terutama sangat baik dalam Mendeskripsikan Model Data dan Hubungan Antar Entitas</v>
      </c>
      <c r="AA13" s="52"/>
      <c r="AB13" s="52"/>
      <c r="AC13" s="52"/>
      <c r="AD13" s="52"/>
      <c r="AE13" s="52"/>
      <c r="AF13" s="52"/>
      <c r="AG13" s="52"/>
      <c r="AH13" s="52"/>
      <c r="AI13" s="52"/>
    </row>
    <row r="14" ht="39.75" customHeight="1">
      <c r="A14" s="6">
        <v>4.0</v>
      </c>
      <c r="B14" s="162">
        <f>IF('Pengetahuan (rincian)'!G15="","",'Pengetahuan (rincian)'!G15)</f>
        <v>95</v>
      </c>
      <c r="C14" s="162">
        <f>IF('Pengetahuan (rincian)'!J15="","",'Pengetahuan (rincian)'!J15)</f>
        <v>93</v>
      </c>
      <c r="D14" s="162">
        <f>IF('Pengetahuan (rincian)'!M15="","",'Pengetahuan (rincian)'!M15)</f>
        <v>95</v>
      </c>
      <c r="E14" s="162" t="str">
        <f>IF('Pengetahuan (rincian)'!P15="","",'Pengetahuan (rincian)'!P15)</f>
        <v/>
      </c>
      <c r="F14" s="162" t="str">
        <f>IF('Pengetahuan (rincian)'!S15="","",'Pengetahuan (rincian)'!S15)</f>
        <v/>
      </c>
      <c r="G14" s="162" t="str">
        <f>IF('Pengetahuan (rincian)'!V15="","",'Pengetahuan (rincian)'!V15)</f>
        <v/>
      </c>
      <c r="H14" s="162" t="str">
        <f>IF('Pengetahuan (rincian)'!Y15="","",'Pengetahuan (rincian)'!Y15)</f>
        <v/>
      </c>
      <c r="I14" s="162" t="str">
        <f>IF('Pengetahuan (rincian)'!AB15="","",'Pengetahuan (rincian)'!AB15)</f>
        <v/>
      </c>
      <c r="J14" s="162" t="str">
        <f>IF('Pengetahuan (rincian)'!AE15="","",'Pengetahuan (rincian)'!AE15)</f>
        <v/>
      </c>
      <c r="K14" s="162" t="str">
        <f>IF('Pengetahuan (rincian)'!AH15="","",'Pengetahuan (rincian)'!AH15)</f>
        <v/>
      </c>
      <c r="L14" s="162" t="str">
        <f>IF('Pengetahuan (rincian)'!AK15="","",'Pengetahuan (rincian)'!AK15)</f>
        <v/>
      </c>
      <c r="M14" s="162" t="str">
        <f>IF('Pengetahuan (rincian)'!AN15="","",'Pengetahuan (rincian)'!AN15)</f>
        <v/>
      </c>
      <c r="N14" s="162" t="str">
        <f>IF('Pengetahuan (rincian)'!AQ15="","",'Pengetahuan (rincian)'!AQ15)</f>
        <v/>
      </c>
      <c r="O14" s="162" t="str">
        <f>IF('Pengetahuan (rincian)'!AT15="","",'Pengetahuan (rincian)'!AT15)</f>
        <v/>
      </c>
      <c r="P14" s="162">
        <f t="shared" si="1"/>
        <v>94</v>
      </c>
      <c r="Q14" s="162">
        <f>IF('Pengetahuan (rincian)'!AV15="","",ROUND(MAX('Pengetahuan (rincian)'!AV15:AW15),0))</f>
        <v>93</v>
      </c>
      <c r="R14" s="163">
        <f>IF('Pengetahuan (rincian)'!AX15="","",ROUND(MAX('Pengetahuan (rincian)'!AX15:AY15),0))</f>
        <v>95</v>
      </c>
      <c r="S14" s="163">
        <f t="shared" si="2"/>
        <v>94</v>
      </c>
      <c r="T14" s="164">
        <f t="shared" si="3"/>
        <v>3.66</v>
      </c>
      <c r="U14" s="165" t="str">
        <f t="shared" si="4"/>
        <v>A-</v>
      </c>
      <c r="V14" s="165">
        <f t="shared" si="5"/>
        <v>95</v>
      </c>
      <c r="W14" s="166" t="str">
        <f t="shared" si="6"/>
        <v>Memahami konsep dasar basis data</v>
      </c>
      <c r="X14" s="167">
        <f t="shared" si="7"/>
        <v>93</v>
      </c>
      <c r="Y14" s="166" t="str">
        <f t="shared" si="8"/>
        <v>Mendeskripsikan Model Data dan Hubungan Antar Entitas</v>
      </c>
      <c r="Z14" s="168" t="str">
        <f t="shared" si="9"/>
        <v>Sudah memahami seluruh kompetensi, terutama sangat baik dalam Memahami konsep dasar basis data</v>
      </c>
      <c r="AA14" s="52"/>
      <c r="AB14" s="52"/>
      <c r="AC14" s="52"/>
      <c r="AD14" s="52"/>
      <c r="AE14" s="52"/>
      <c r="AF14" s="52"/>
      <c r="AG14" s="52"/>
      <c r="AH14" s="52"/>
      <c r="AI14" s="52"/>
    </row>
    <row r="15" ht="39.75" customHeight="1">
      <c r="A15" s="6">
        <v>5.0</v>
      </c>
      <c r="B15" s="162">
        <f>IF('Pengetahuan (rincian)'!G16="","",'Pengetahuan (rincian)'!G16)</f>
        <v>92</v>
      </c>
      <c r="C15" s="162">
        <f>IF('Pengetahuan (rincian)'!J16="","",'Pengetahuan (rincian)'!J16)</f>
        <v>95</v>
      </c>
      <c r="D15" s="162">
        <f>IF('Pengetahuan (rincian)'!M16="","",'Pengetahuan (rincian)'!M16)</f>
        <v>92</v>
      </c>
      <c r="E15" s="162" t="str">
        <f>IF('Pengetahuan (rincian)'!P16="","",'Pengetahuan (rincian)'!P16)</f>
        <v/>
      </c>
      <c r="F15" s="162" t="str">
        <f>IF('Pengetahuan (rincian)'!S16="","",'Pengetahuan (rincian)'!S16)</f>
        <v/>
      </c>
      <c r="G15" s="162" t="str">
        <f>IF('Pengetahuan (rincian)'!V16="","",'Pengetahuan (rincian)'!V16)</f>
        <v/>
      </c>
      <c r="H15" s="162" t="str">
        <f>IF('Pengetahuan (rincian)'!Y16="","",'Pengetahuan (rincian)'!Y16)</f>
        <v/>
      </c>
      <c r="I15" s="162" t="str">
        <f>IF('Pengetahuan (rincian)'!AB16="","",'Pengetahuan (rincian)'!AB16)</f>
        <v/>
      </c>
      <c r="J15" s="162" t="str">
        <f>IF('Pengetahuan (rincian)'!AE16="","",'Pengetahuan (rincian)'!AE16)</f>
        <v/>
      </c>
      <c r="K15" s="162" t="str">
        <f>IF('Pengetahuan (rincian)'!AH16="","",'Pengetahuan (rincian)'!AH16)</f>
        <v/>
      </c>
      <c r="L15" s="162" t="str">
        <f>IF('Pengetahuan (rincian)'!AK16="","",'Pengetahuan (rincian)'!AK16)</f>
        <v/>
      </c>
      <c r="M15" s="162" t="str">
        <f>IF('Pengetahuan (rincian)'!AN16="","",'Pengetahuan (rincian)'!AN16)</f>
        <v/>
      </c>
      <c r="N15" s="162" t="str">
        <f>IF('Pengetahuan (rincian)'!AQ16="","",'Pengetahuan (rincian)'!AQ16)</f>
        <v/>
      </c>
      <c r="O15" s="162" t="str">
        <f>IF('Pengetahuan (rincian)'!AT16="","",'Pengetahuan (rincian)'!AT16)</f>
        <v/>
      </c>
      <c r="P15" s="162">
        <f t="shared" si="1"/>
        <v>93</v>
      </c>
      <c r="Q15" s="162">
        <f>IF('Pengetahuan (rincian)'!AV16="","",ROUND(MAX('Pengetahuan (rincian)'!AV16:AW16),0))</f>
        <v>95</v>
      </c>
      <c r="R15" s="163">
        <f>IF('Pengetahuan (rincian)'!AX16="","",ROUND(MAX('Pengetahuan (rincian)'!AX16:AY16),0))</f>
        <v>92</v>
      </c>
      <c r="S15" s="163">
        <f t="shared" si="2"/>
        <v>93</v>
      </c>
      <c r="T15" s="164">
        <f t="shared" si="3"/>
        <v>3.66</v>
      </c>
      <c r="U15" s="165" t="str">
        <f t="shared" si="4"/>
        <v>A-</v>
      </c>
      <c r="V15" s="165">
        <f t="shared" si="5"/>
        <v>95</v>
      </c>
      <c r="W15" s="166" t="str">
        <f t="shared" si="6"/>
        <v>Mendeskripsikan Model Data dan Hubungan Antar Entitas</v>
      </c>
      <c r="X15" s="167">
        <f t="shared" si="7"/>
        <v>92</v>
      </c>
      <c r="Y15" s="166" t="str">
        <f t="shared" si="8"/>
        <v>Memahami konsep dasar basis data</v>
      </c>
      <c r="Z15" s="168" t="str">
        <f t="shared" si="9"/>
        <v>Sudah memahami seluruh kompetensi, terutama sangat baik dalam Mendeskripsikan Model Data dan Hubungan Antar Entitas</v>
      </c>
      <c r="AA15" s="52"/>
      <c r="AB15" s="52"/>
      <c r="AC15" s="52"/>
      <c r="AD15" s="52"/>
      <c r="AE15" s="52"/>
      <c r="AF15" s="52"/>
      <c r="AG15" s="52"/>
      <c r="AH15" s="52"/>
      <c r="AI15" s="52"/>
    </row>
    <row r="16" ht="39.75" customHeight="1">
      <c r="A16" s="6">
        <v>6.0</v>
      </c>
      <c r="B16" s="162">
        <f>IF('Pengetahuan (rincian)'!G17="","",'Pengetahuan (rincian)'!G17)</f>
        <v>95</v>
      </c>
      <c r="C16" s="162">
        <f>IF('Pengetahuan (rincian)'!J17="","",'Pengetahuan (rincian)'!J17)</f>
        <v>93</v>
      </c>
      <c r="D16" s="162">
        <f>IF('Pengetahuan (rincian)'!M17="","",'Pengetahuan (rincian)'!M17)</f>
        <v>95</v>
      </c>
      <c r="E16" s="162" t="str">
        <f>IF('Pengetahuan (rincian)'!P17="","",'Pengetahuan (rincian)'!P17)</f>
        <v/>
      </c>
      <c r="F16" s="162" t="str">
        <f>IF('Pengetahuan (rincian)'!S17="","",'Pengetahuan (rincian)'!S17)</f>
        <v/>
      </c>
      <c r="G16" s="162" t="str">
        <f>IF('Pengetahuan (rincian)'!V17="","",'Pengetahuan (rincian)'!V17)</f>
        <v/>
      </c>
      <c r="H16" s="162" t="str">
        <f>IF('Pengetahuan (rincian)'!Y17="","",'Pengetahuan (rincian)'!Y17)</f>
        <v/>
      </c>
      <c r="I16" s="162" t="str">
        <f>IF('Pengetahuan (rincian)'!AB17="","",'Pengetahuan (rincian)'!AB17)</f>
        <v/>
      </c>
      <c r="J16" s="162" t="str">
        <f>IF('Pengetahuan (rincian)'!AE17="","",'Pengetahuan (rincian)'!AE17)</f>
        <v/>
      </c>
      <c r="K16" s="162" t="str">
        <f>IF('Pengetahuan (rincian)'!AH17="","",'Pengetahuan (rincian)'!AH17)</f>
        <v/>
      </c>
      <c r="L16" s="162" t="str">
        <f>IF('Pengetahuan (rincian)'!AK17="","",'Pengetahuan (rincian)'!AK17)</f>
        <v/>
      </c>
      <c r="M16" s="162" t="str">
        <f>IF('Pengetahuan (rincian)'!AN17="","",'Pengetahuan (rincian)'!AN17)</f>
        <v/>
      </c>
      <c r="N16" s="162" t="str">
        <f>IF('Pengetahuan (rincian)'!AQ17="","",'Pengetahuan (rincian)'!AQ17)</f>
        <v/>
      </c>
      <c r="O16" s="162" t="str">
        <f>IF('Pengetahuan (rincian)'!AT17="","",'Pengetahuan (rincian)'!AT17)</f>
        <v/>
      </c>
      <c r="P16" s="162">
        <f t="shared" si="1"/>
        <v>94</v>
      </c>
      <c r="Q16" s="162">
        <f>IF('Pengetahuan (rincian)'!AV17="","",ROUND(MAX('Pengetahuan (rincian)'!AV17:AW17),0))</f>
        <v>93</v>
      </c>
      <c r="R16" s="163">
        <f>IF('Pengetahuan (rincian)'!AX17="","",ROUND(MAX('Pengetahuan (rincian)'!AX17:AY17),0))</f>
        <v>95</v>
      </c>
      <c r="S16" s="163">
        <f t="shared" si="2"/>
        <v>94</v>
      </c>
      <c r="T16" s="164">
        <f t="shared" si="3"/>
        <v>3.66</v>
      </c>
      <c r="U16" s="165" t="str">
        <f t="shared" si="4"/>
        <v>A-</v>
      </c>
      <c r="V16" s="165">
        <f t="shared" si="5"/>
        <v>95</v>
      </c>
      <c r="W16" s="166" t="str">
        <f t="shared" si="6"/>
        <v>Memahami konsep dasar basis data</v>
      </c>
      <c r="X16" s="167">
        <f t="shared" si="7"/>
        <v>93</v>
      </c>
      <c r="Y16" s="166" t="str">
        <f t="shared" si="8"/>
        <v>Mendeskripsikan Model Data dan Hubungan Antar Entitas</v>
      </c>
      <c r="Z16" s="168" t="str">
        <f t="shared" si="9"/>
        <v>Sudah memahami seluruh kompetensi, terutama sangat baik dalam Memahami konsep dasar basis data</v>
      </c>
      <c r="AA16" s="52"/>
      <c r="AB16" s="52"/>
      <c r="AC16" s="52"/>
      <c r="AD16" s="52"/>
      <c r="AE16" s="52"/>
      <c r="AF16" s="52"/>
      <c r="AG16" s="52"/>
      <c r="AH16" s="52"/>
      <c r="AI16" s="52"/>
    </row>
    <row r="17" ht="39.75" customHeight="1">
      <c r="A17" s="6">
        <v>7.0</v>
      </c>
      <c r="B17" s="162">
        <f>IF('Pengetahuan (rincian)'!G18="","",'Pengetahuan (rincian)'!G18)</f>
        <v>90</v>
      </c>
      <c r="C17" s="162">
        <f>IF('Pengetahuan (rincian)'!J18="","",'Pengetahuan (rincian)'!J18)</f>
        <v>95</v>
      </c>
      <c r="D17" s="162">
        <f>IF('Pengetahuan (rincian)'!M18="","",'Pengetahuan (rincian)'!M18)</f>
        <v>90</v>
      </c>
      <c r="E17" s="162" t="str">
        <f>IF('Pengetahuan (rincian)'!P18="","",'Pengetahuan (rincian)'!P18)</f>
        <v/>
      </c>
      <c r="F17" s="162" t="str">
        <f>IF('Pengetahuan (rincian)'!S18="","",'Pengetahuan (rincian)'!S18)</f>
        <v/>
      </c>
      <c r="G17" s="162" t="str">
        <f>IF('Pengetahuan (rincian)'!V18="","",'Pengetahuan (rincian)'!V18)</f>
        <v/>
      </c>
      <c r="H17" s="162" t="str">
        <f>IF('Pengetahuan (rincian)'!Y18="","",'Pengetahuan (rincian)'!Y18)</f>
        <v/>
      </c>
      <c r="I17" s="162" t="str">
        <f>IF('Pengetahuan (rincian)'!AB18="","",'Pengetahuan (rincian)'!AB18)</f>
        <v/>
      </c>
      <c r="J17" s="162" t="str">
        <f>IF('Pengetahuan (rincian)'!AE18="","",'Pengetahuan (rincian)'!AE18)</f>
        <v/>
      </c>
      <c r="K17" s="162" t="str">
        <f>IF('Pengetahuan (rincian)'!AH18="","",'Pengetahuan (rincian)'!AH18)</f>
        <v/>
      </c>
      <c r="L17" s="162" t="str">
        <f>IF('Pengetahuan (rincian)'!AK18="","",'Pengetahuan (rincian)'!AK18)</f>
        <v/>
      </c>
      <c r="M17" s="162" t="str">
        <f>IF('Pengetahuan (rincian)'!AN18="","",'Pengetahuan (rincian)'!AN18)</f>
        <v/>
      </c>
      <c r="N17" s="162" t="str">
        <f>IF('Pengetahuan (rincian)'!AQ18="","",'Pengetahuan (rincian)'!AQ18)</f>
        <v/>
      </c>
      <c r="O17" s="162" t="str">
        <f>IF('Pengetahuan (rincian)'!AT18="","",'Pengetahuan (rincian)'!AT18)</f>
        <v/>
      </c>
      <c r="P17" s="162">
        <f t="shared" si="1"/>
        <v>92</v>
      </c>
      <c r="Q17" s="162">
        <f>IF('Pengetahuan (rincian)'!AV18="","",ROUND(MAX('Pengetahuan (rincian)'!AV18:AW18),0))</f>
        <v>95</v>
      </c>
      <c r="R17" s="163">
        <f>IF('Pengetahuan (rincian)'!AX18="","",ROUND(MAX('Pengetahuan (rincian)'!AX18:AY18),0))</f>
        <v>90</v>
      </c>
      <c r="S17" s="163">
        <f t="shared" si="2"/>
        <v>92</v>
      </c>
      <c r="T17" s="164">
        <f t="shared" si="3"/>
        <v>3.66</v>
      </c>
      <c r="U17" s="165" t="str">
        <f t="shared" si="4"/>
        <v>A-</v>
      </c>
      <c r="V17" s="165">
        <f t="shared" si="5"/>
        <v>95</v>
      </c>
      <c r="W17" s="166" t="str">
        <f t="shared" si="6"/>
        <v>Mendeskripsikan Model Data dan Hubungan Antar Entitas</v>
      </c>
      <c r="X17" s="167">
        <f t="shared" si="7"/>
        <v>90</v>
      </c>
      <c r="Y17" s="166" t="str">
        <f t="shared" si="8"/>
        <v>Memahami konsep dasar basis data</v>
      </c>
      <c r="Z17" s="168" t="str">
        <f t="shared" si="9"/>
        <v>Sudah memahami seluruh kompetensi, terutama sangat baik dalam Mendeskripsikan Model Data dan Hubungan Antar Entitas</v>
      </c>
      <c r="AA17" s="52"/>
      <c r="AB17" s="52"/>
      <c r="AC17" s="52"/>
      <c r="AD17" s="52"/>
      <c r="AE17" s="52"/>
      <c r="AF17" s="52"/>
      <c r="AG17" s="52"/>
      <c r="AH17" s="52"/>
      <c r="AI17" s="52"/>
    </row>
    <row r="18" ht="39.75" customHeight="1">
      <c r="A18" s="6">
        <v>8.0</v>
      </c>
      <c r="B18" s="162">
        <f>IF('Pengetahuan (rincian)'!G19="","",'Pengetahuan (rincian)'!G19)</f>
        <v>88</v>
      </c>
      <c r="C18" s="162">
        <f>IF('Pengetahuan (rincian)'!J19="","",'Pengetahuan (rincian)'!J19)</f>
        <v>95</v>
      </c>
      <c r="D18" s="162">
        <f>IF('Pengetahuan (rincian)'!M19="","",'Pengetahuan (rincian)'!M19)</f>
        <v>88</v>
      </c>
      <c r="E18" s="162" t="str">
        <f>IF('Pengetahuan (rincian)'!P19="","",'Pengetahuan (rincian)'!P19)</f>
        <v/>
      </c>
      <c r="F18" s="162" t="str">
        <f>IF('Pengetahuan (rincian)'!S19="","",'Pengetahuan (rincian)'!S19)</f>
        <v/>
      </c>
      <c r="G18" s="162" t="str">
        <f>IF('Pengetahuan (rincian)'!V19="","",'Pengetahuan (rincian)'!V19)</f>
        <v/>
      </c>
      <c r="H18" s="162" t="str">
        <f>IF('Pengetahuan (rincian)'!Y19="","",'Pengetahuan (rincian)'!Y19)</f>
        <v/>
      </c>
      <c r="I18" s="162" t="str">
        <f>IF('Pengetahuan (rincian)'!AB19="","",'Pengetahuan (rincian)'!AB19)</f>
        <v/>
      </c>
      <c r="J18" s="162" t="str">
        <f>IF('Pengetahuan (rincian)'!AE19="","",'Pengetahuan (rincian)'!AE19)</f>
        <v/>
      </c>
      <c r="K18" s="162" t="str">
        <f>IF('Pengetahuan (rincian)'!AH19="","",'Pengetahuan (rincian)'!AH19)</f>
        <v/>
      </c>
      <c r="L18" s="162" t="str">
        <f>IF('Pengetahuan (rincian)'!AK19="","",'Pengetahuan (rincian)'!AK19)</f>
        <v/>
      </c>
      <c r="M18" s="162" t="str">
        <f>IF('Pengetahuan (rincian)'!AN19="","",'Pengetahuan (rincian)'!AN19)</f>
        <v/>
      </c>
      <c r="N18" s="162" t="str">
        <f>IF('Pengetahuan (rincian)'!AQ19="","",'Pengetahuan (rincian)'!AQ19)</f>
        <v/>
      </c>
      <c r="O18" s="162" t="str">
        <f>IF('Pengetahuan (rincian)'!AT19="","",'Pengetahuan (rincian)'!AT19)</f>
        <v/>
      </c>
      <c r="P18" s="162">
        <f t="shared" si="1"/>
        <v>90</v>
      </c>
      <c r="Q18" s="162">
        <f>IF('Pengetahuan (rincian)'!AV19="","",ROUND(MAX('Pengetahuan (rincian)'!AV19:AW19),0))</f>
        <v>95</v>
      </c>
      <c r="R18" s="163">
        <f>IF('Pengetahuan (rincian)'!AX19="","",ROUND(MAX('Pengetahuan (rincian)'!AX19:AY19),0))</f>
        <v>88</v>
      </c>
      <c r="S18" s="163">
        <f t="shared" si="2"/>
        <v>91</v>
      </c>
      <c r="T18" s="164">
        <f t="shared" si="3"/>
        <v>3.66</v>
      </c>
      <c r="U18" s="165" t="str">
        <f t="shared" si="4"/>
        <v>A-</v>
      </c>
      <c r="V18" s="165">
        <f t="shared" si="5"/>
        <v>95</v>
      </c>
      <c r="W18" s="166" t="str">
        <f t="shared" si="6"/>
        <v>Mendeskripsikan Model Data dan Hubungan Antar Entitas</v>
      </c>
      <c r="X18" s="167">
        <f t="shared" si="7"/>
        <v>88</v>
      </c>
      <c r="Y18" s="166" t="str">
        <f t="shared" si="8"/>
        <v>Memahami konsep dasar basis data</v>
      </c>
      <c r="Z18" s="168" t="str">
        <f t="shared" si="9"/>
        <v>Sudah memahami seluruh kompetensi, terutama sangat baik dalam Mendeskripsikan Model Data dan Hubungan Antar Entitas</v>
      </c>
      <c r="AA18" s="52"/>
      <c r="AB18" s="52"/>
      <c r="AC18" s="52"/>
      <c r="AD18" s="52"/>
      <c r="AE18" s="52"/>
      <c r="AF18" s="52"/>
      <c r="AG18" s="52"/>
      <c r="AH18" s="52"/>
      <c r="AI18" s="52"/>
    </row>
    <row r="19" ht="39.75" customHeight="1">
      <c r="A19" s="6">
        <v>9.0</v>
      </c>
      <c r="B19" s="162">
        <f>IF('Pengetahuan (rincian)'!G20="","",'Pengetahuan (rincian)'!G20)</f>
        <v>88</v>
      </c>
      <c r="C19" s="162">
        <f>IF('Pengetahuan (rincian)'!J20="","",'Pengetahuan (rincian)'!J20)</f>
        <v>95</v>
      </c>
      <c r="D19" s="162">
        <f>IF('Pengetahuan (rincian)'!M20="","",'Pengetahuan (rincian)'!M20)</f>
        <v>88</v>
      </c>
      <c r="E19" s="162" t="str">
        <f>IF('Pengetahuan (rincian)'!P20="","",'Pengetahuan (rincian)'!P20)</f>
        <v/>
      </c>
      <c r="F19" s="162" t="str">
        <f>IF('Pengetahuan (rincian)'!S20="","",'Pengetahuan (rincian)'!S20)</f>
        <v/>
      </c>
      <c r="G19" s="162" t="str">
        <f>IF('Pengetahuan (rincian)'!V20="","",'Pengetahuan (rincian)'!V20)</f>
        <v/>
      </c>
      <c r="H19" s="162" t="str">
        <f>IF('Pengetahuan (rincian)'!Y20="","",'Pengetahuan (rincian)'!Y20)</f>
        <v/>
      </c>
      <c r="I19" s="162" t="str">
        <f>IF('Pengetahuan (rincian)'!AB20="","",'Pengetahuan (rincian)'!AB20)</f>
        <v/>
      </c>
      <c r="J19" s="162" t="str">
        <f>IF('Pengetahuan (rincian)'!AE20="","",'Pengetahuan (rincian)'!AE20)</f>
        <v/>
      </c>
      <c r="K19" s="162" t="str">
        <f>IF('Pengetahuan (rincian)'!AH20="","",'Pengetahuan (rincian)'!AH20)</f>
        <v/>
      </c>
      <c r="L19" s="162" t="str">
        <f>IF('Pengetahuan (rincian)'!AK20="","",'Pengetahuan (rincian)'!AK20)</f>
        <v/>
      </c>
      <c r="M19" s="162" t="str">
        <f>IF('Pengetahuan (rincian)'!AN20="","",'Pengetahuan (rincian)'!AN20)</f>
        <v/>
      </c>
      <c r="N19" s="162" t="str">
        <f>IF('Pengetahuan (rincian)'!AQ20="","",'Pengetahuan (rincian)'!AQ20)</f>
        <v/>
      </c>
      <c r="O19" s="162" t="str">
        <f>IF('Pengetahuan (rincian)'!AT20="","",'Pengetahuan (rincian)'!AT20)</f>
        <v/>
      </c>
      <c r="P19" s="162">
        <f t="shared" si="1"/>
        <v>90</v>
      </c>
      <c r="Q19" s="162">
        <f>IF('Pengetahuan (rincian)'!AV20="","",ROUND(MAX('Pengetahuan (rincian)'!AV20:AW20),0))</f>
        <v>95</v>
      </c>
      <c r="R19" s="163">
        <f>IF('Pengetahuan (rincian)'!AX20="","",ROUND(MAX('Pengetahuan (rincian)'!AX20:AY20),0))</f>
        <v>88</v>
      </c>
      <c r="S19" s="163">
        <f t="shared" si="2"/>
        <v>91</v>
      </c>
      <c r="T19" s="164">
        <f t="shared" si="3"/>
        <v>3.66</v>
      </c>
      <c r="U19" s="165" t="str">
        <f t="shared" si="4"/>
        <v>A-</v>
      </c>
      <c r="V19" s="165">
        <f t="shared" si="5"/>
        <v>95</v>
      </c>
      <c r="W19" s="166" t="str">
        <f t="shared" si="6"/>
        <v>Mendeskripsikan Model Data dan Hubungan Antar Entitas</v>
      </c>
      <c r="X19" s="167">
        <f t="shared" si="7"/>
        <v>88</v>
      </c>
      <c r="Y19" s="166" t="str">
        <f t="shared" si="8"/>
        <v>Memahami konsep dasar basis data</v>
      </c>
      <c r="Z19" s="168" t="str">
        <f t="shared" si="9"/>
        <v>Sudah memahami seluruh kompetensi, terutama sangat baik dalam Mendeskripsikan Model Data dan Hubungan Antar Entitas</v>
      </c>
      <c r="AA19" s="52"/>
      <c r="AB19" s="52"/>
      <c r="AC19" s="52"/>
      <c r="AD19" s="52"/>
      <c r="AE19" s="52"/>
      <c r="AF19" s="52"/>
      <c r="AG19" s="52"/>
      <c r="AH19" s="52"/>
      <c r="AI19" s="52"/>
    </row>
    <row r="20" ht="39.75" customHeight="1">
      <c r="A20" s="6">
        <v>10.0</v>
      </c>
      <c r="B20" s="162">
        <f>IF('Pengetahuan (rincian)'!G21="","",'Pengetahuan (rincian)'!G21)</f>
        <v>95</v>
      </c>
      <c r="C20" s="162">
        <f>IF('Pengetahuan (rincian)'!J21="","",'Pengetahuan (rincian)'!J21)</f>
        <v>90</v>
      </c>
      <c r="D20" s="162">
        <f>IF('Pengetahuan (rincian)'!M21="","",'Pengetahuan (rincian)'!M21)</f>
        <v>95</v>
      </c>
      <c r="E20" s="162" t="str">
        <f>IF('Pengetahuan (rincian)'!P21="","",'Pengetahuan (rincian)'!P21)</f>
        <v/>
      </c>
      <c r="F20" s="162" t="str">
        <f>IF('Pengetahuan (rincian)'!S21="","",'Pengetahuan (rincian)'!S21)</f>
        <v/>
      </c>
      <c r="G20" s="162" t="str">
        <f>IF('Pengetahuan (rincian)'!V21="","",'Pengetahuan (rincian)'!V21)</f>
        <v/>
      </c>
      <c r="H20" s="162" t="str">
        <f>IF('Pengetahuan (rincian)'!Y21="","",'Pengetahuan (rincian)'!Y21)</f>
        <v/>
      </c>
      <c r="I20" s="162" t="str">
        <f>IF('Pengetahuan (rincian)'!AB21="","",'Pengetahuan (rincian)'!AB21)</f>
        <v/>
      </c>
      <c r="J20" s="162" t="str">
        <f>IF('Pengetahuan (rincian)'!AE21="","",'Pengetahuan (rincian)'!AE21)</f>
        <v/>
      </c>
      <c r="K20" s="162" t="str">
        <f>IF('Pengetahuan (rincian)'!AH21="","",'Pengetahuan (rincian)'!AH21)</f>
        <v/>
      </c>
      <c r="L20" s="162" t="str">
        <f>IF('Pengetahuan (rincian)'!AK21="","",'Pengetahuan (rincian)'!AK21)</f>
        <v/>
      </c>
      <c r="M20" s="162" t="str">
        <f>IF('Pengetahuan (rincian)'!AN21="","",'Pengetahuan (rincian)'!AN21)</f>
        <v/>
      </c>
      <c r="N20" s="162" t="str">
        <f>IF('Pengetahuan (rincian)'!AQ21="","",'Pengetahuan (rincian)'!AQ21)</f>
        <v/>
      </c>
      <c r="O20" s="162" t="str">
        <f>IF('Pengetahuan (rincian)'!AT21="","",'Pengetahuan (rincian)'!AT21)</f>
        <v/>
      </c>
      <c r="P20" s="162">
        <f t="shared" si="1"/>
        <v>93</v>
      </c>
      <c r="Q20" s="162">
        <f>IF('Pengetahuan (rincian)'!AV21="","",ROUND(MAX('Pengetahuan (rincian)'!AV21:AW21),0))</f>
        <v>90</v>
      </c>
      <c r="R20" s="163">
        <f>IF('Pengetahuan (rincian)'!AX21="","",ROUND(MAX('Pengetahuan (rincian)'!AX21:AY21),0))</f>
        <v>95</v>
      </c>
      <c r="S20" s="163">
        <f t="shared" si="2"/>
        <v>93</v>
      </c>
      <c r="T20" s="164">
        <f t="shared" si="3"/>
        <v>3.66</v>
      </c>
      <c r="U20" s="165" t="str">
        <f t="shared" si="4"/>
        <v>A-</v>
      </c>
      <c r="V20" s="165">
        <f t="shared" si="5"/>
        <v>95</v>
      </c>
      <c r="W20" s="166" t="str">
        <f t="shared" si="6"/>
        <v>Memahami konsep dasar basis data</v>
      </c>
      <c r="X20" s="167">
        <f t="shared" si="7"/>
        <v>90</v>
      </c>
      <c r="Y20" s="166" t="str">
        <f t="shared" si="8"/>
        <v>Mendeskripsikan Model Data dan Hubungan Antar Entitas</v>
      </c>
      <c r="Z20" s="168" t="str">
        <f t="shared" si="9"/>
        <v>Sudah memahami seluruh kompetensi, terutama sangat baik dalam Memahami konsep dasar basis data</v>
      </c>
      <c r="AA20" s="52"/>
      <c r="AB20" s="52"/>
      <c r="AC20" s="52"/>
      <c r="AD20" s="52"/>
      <c r="AE20" s="52"/>
      <c r="AF20" s="52"/>
      <c r="AG20" s="52"/>
      <c r="AH20" s="52"/>
      <c r="AI20" s="52"/>
    </row>
    <row r="21" ht="39.75" customHeight="1">
      <c r="A21" s="6">
        <v>11.0</v>
      </c>
      <c r="B21" s="162">
        <f>IF('Pengetahuan (rincian)'!G22="","",'Pengetahuan (rincian)'!G22)</f>
        <v>95</v>
      </c>
      <c r="C21" s="162">
        <f>IF('Pengetahuan (rincian)'!J22="","",'Pengetahuan (rincian)'!J22)</f>
        <v>95</v>
      </c>
      <c r="D21" s="162">
        <f>IF('Pengetahuan (rincian)'!M22="","",'Pengetahuan (rincian)'!M22)</f>
        <v>95</v>
      </c>
      <c r="E21" s="162" t="str">
        <f>IF('Pengetahuan (rincian)'!P22="","",'Pengetahuan (rincian)'!P22)</f>
        <v/>
      </c>
      <c r="F21" s="162" t="str">
        <f>IF('Pengetahuan (rincian)'!S22="","",'Pengetahuan (rincian)'!S22)</f>
        <v/>
      </c>
      <c r="G21" s="162" t="str">
        <f>IF('Pengetahuan (rincian)'!V22="","",'Pengetahuan (rincian)'!V22)</f>
        <v/>
      </c>
      <c r="H21" s="162" t="str">
        <f>IF('Pengetahuan (rincian)'!Y22="","",'Pengetahuan (rincian)'!Y22)</f>
        <v/>
      </c>
      <c r="I21" s="162" t="str">
        <f>IF('Pengetahuan (rincian)'!AB22="","",'Pengetahuan (rincian)'!AB22)</f>
        <v/>
      </c>
      <c r="J21" s="162" t="str">
        <f>IF('Pengetahuan (rincian)'!AE22="","",'Pengetahuan (rincian)'!AE22)</f>
        <v/>
      </c>
      <c r="K21" s="162" t="str">
        <f>IF('Pengetahuan (rincian)'!AH22="","",'Pengetahuan (rincian)'!AH22)</f>
        <v/>
      </c>
      <c r="L21" s="162" t="str">
        <f>IF('Pengetahuan (rincian)'!AK22="","",'Pengetahuan (rincian)'!AK22)</f>
        <v/>
      </c>
      <c r="M21" s="162" t="str">
        <f>IF('Pengetahuan (rincian)'!AN22="","",'Pengetahuan (rincian)'!AN22)</f>
        <v/>
      </c>
      <c r="N21" s="162" t="str">
        <f>IF('Pengetahuan (rincian)'!AQ22="","",'Pengetahuan (rincian)'!AQ22)</f>
        <v/>
      </c>
      <c r="O21" s="162" t="str">
        <f>IF('Pengetahuan (rincian)'!AT22="","",'Pengetahuan (rincian)'!AT22)</f>
        <v/>
      </c>
      <c r="P21" s="162">
        <f t="shared" si="1"/>
        <v>95</v>
      </c>
      <c r="Q21" s="162">
        <f>IF('Pengetahuan (rincian)'!AV22="","",ROUND(MAX('Pengetahuan (rincian)'!AV22:AW22),0))</f>
        <v>95</v>
      </c>
      <c r="R21" s="163">
        <f>IF('Pengetahuan (rincian)'!AX22="","",ROUND(MAX('Pengetahuan (rincian)'!AX22:AY22),0))</f>
        <v>95</v>
      </c>
      <c r="S21" s="163">
        <f t="shared" si="2"/>
        <v>95</v>
      </c>
      <c r="T21" s="164">
        <f t="shared" si="3"/>
        <v>3.66</v>
      </c>
      <c r="U21" s="165" t="str">
        <f t="shared" si="4"/>
        <v>A-</v>
      </c>
      <c r="V21" s="165">
        <f t="shared" si="5"/>
        <v>95</v>
      </c>
      <c r="W21" s="166" t="str">
        <f t="shared" si="6"/>
        <v>Memahami konsep dasar basis data</v>
      </c>
      <c r="X21" s="167">
        <f t="shared" si="7"/>
        <v>95</v>
      </c>
      <c r="Y21" s="166" t="str">
        <f t="shared" si="8"/>
        <v>Memahami konsep dasar basis data</v>
      </c>
      <c r="Z21" s="168" t="str">
        <f t="shared" si="9"/>
        <v>Sudah memahami seluruh kompetensi, terutama sangat baik dalam Memahami konsep dasar basis data</v>
      </c>
      <c r="AA21" s="52"/>
      <c r="AB21" s="52"/>
      <c r="AC21" s="52"/>
      <c r="AD21" s="52"/>
      <c r="AE21" s="52"/>
      <c r="AF21" s="52"/>
      <c r="AG21" s="52"/>
      <c r="AH21" s="52"/>
      <c r="AI21" s="52"/>
    </row>
    <row r="22" ht="39.75" customHeight="1">
      <c r="A22" s="6">
        <v>12.0</v>
      </c>
      <c r="B22" s="162">
        <f>IF('Pengetahuan (rincian)'!G23="","",'Pengetahuan (rincian)'!G23)</f>
        <v>95</v>
      </c>
      <c r="C22" s="162">
        <f>IF('Pengetahuan (rincian)'!J23="","",'Pengetahuan (rincian)'!J23)</f>
        <v>90</v>
      </c>
      <c r="D22" s="162">
        <f>IF('Pengetahuan (rincian)'!M23="","",'Pengetahuan (rincian)'!M23)</f>
        <v>95</v>
      </c>
      <c r="E22" s="162" t="str">
        <f>IF('Pengetahuan (rincian)'!P23="","",'Pengetahuan (rincian)'!P23)</f>
        <v/>
      </c>
      <c r="F22" s="162" t="str">
        <f>IF('Pengetahuan (rincian)'!S23="","",'Pengetahuan (rincian)'!S23)</f>
        <v/>
      </c>
      <c r="G22" s="162" t="str">
        <f>IF('Pengetahuan (rincian)'!V23="","",'Pengetahuan (rincian)'!V23)</f>
        <v/>
      </c>
      <c r="H22" s="162" t="str">
        <f>IF('Pengetahuan (rincian)'!Y23="","",'Pengetahuan (rincian)'!Y23)</f>
        <v/>
      </c>
      <c r="I22" s="162" t="str">
        <f>IF('Pengetahuan (rincian)'!AB23="","",'Pengetahuan (rincian)'!AB23)</f>
        <v/>
      </c>
      <c r="J22" s="162" t="str">
        <f>IF('Pengetahuan (rincian)'!AE23="","",'Pengetahuan (rincian)'!AE23)</f>
        <v/>
      </c>
      <c r="K22" s="162" t="str">
        <f>IF('Pengetahuan (rincian)'!AH23="","",'Pengetahuan (rincian)'!AH23)</f>
        <v/>
      </c>
      <c r="L22" s="162" t="str">
        <f>IF('Pengetahuan (rincian)'!AK23="","",'Pengetahuan (rincian)'!AK23)</f>
        <v/>
      </c>
      <c r="M22" s="162" t="str">
        <f>IF('Pengetahuan (rincian)'!AN23="","",'Pengetahuan (rincian)'!AN23)</f>
        <v/>
      </c>
      <c r="N22" s="162" t="str">
        <f>IF('Pengetahuan (rincian)'!AQ23="","",'Pengetahuan (rincian)'!AQ23)</f>
        <v/>
      </c>
      <c r="O22" s="162" t="str">
        <f>IF('Pengetahuan (rincian)'!AT23="","",'Pengetahuan (rincian)'!AT23)</f>
        <v/>
      </c>
      <c r="P22" s="162">
        <f t="shared" si="1"/>
        <v>93</v>
      </c>
      <c r="Q22" s="162">
        <f>IF('Pengetahuan (rincian)'!AV23="","",ROUND(MAX('Pengetahuan (rincian)'!AV23:AW23),0))</f>
        <v>90</v>
      </c>
      <c r="R22" s="163">
        <f>IF('Pengetahuan (rincian)'!AX23="","",ROUND(MAX('Pengetahuan (rincian)'!AX23:AY23),0))</f>
        <v>95</v>
      </c>
      <c r="S22" s="163">
        <f t="shared" si="2"/>
        <v>93</v>
      </c>
      <c r="T22" s="164">
        <f t="shared" si="3"/>
        <v>3.66</v>
      </c>
      <c r="U22" s="165" t="str">
        <f t="shared" si="4"/>
        <v>A-</v>
      </c>
      <c r="V22" s="165">
        <f t="shared" si="5"/>
        <v>95</v>
      </c>
      <c r="W22" s="166" t="str">
        <f t="shared" si="6"/>
        <v>Memahami konsep dasar basis data</v>
      </c>
      <c r="X22" s="167">
        <f t="shared" si="7"/>
        <v>90</v>
      </c>
      <c r="Y22" s="166" t="str">
        <f t="shared" si="8"/>
        <v>Mendeskripsikan Model Data dan Hubungan Antar Entitas</v>
      </c>
      <c r="Z22" s="168" t="str">
        <f t="shared" si="9"/>
        <v>Sudah memahami seluruh kompetensi, terutama sangat baik dalam Memahami konsep dasar basis data</v>
      </c>
      <c r="AA22" s="52"/>
      <c r="AB22" s="52"/>
      <c r="AC22" s="52"/>
      <c r="AD22" s="52"/>
      <c r="AE22" s="52"/>
      <c r="AF22" s="52"/>
      <c r="AG22" s="52"/>
      <c r="AH22" s="52"/>
      <c r="AI22" s="52"/>
    </row>
    <row r="23" ht="39.75" customHeight="1">
      <c r="A23" s="6">
        <v>13.0</v>
      </c>
      <c r="B23" s="162">
        <f>IF('Pengetahuan (rincian)'!G24="","",'Pengetahuan (rincian)'!G24)</f>
        <v>90</v>
      </c>
      <c r="C23" s="162">
        <f>IF('Pengetahuan (rincian)'!J24="","",'Pengetahuan (rincian)'!J24)</f>
        <v>95</v>
      </c>
      <c r="D23" s="162">
        <f>IF('Pengetahuan (rincian)'!M24="","",'Pengetahuan (rincian)'!M24)</f>
        <v>90</v>
      </c>
      <c r="E23" s="162" t="str">
        <f>IF('Pengetahuan (rincian)'!P24="","",'Pengetahuan (rincian)'!P24)</f>
        <v/>
      </c>
      <c r="F23" s="162" t="str">
        <f>IF('Pengetahuan (rincian)'!S24="","",'Pengetahuan (rincian)'!S24)</f>
        <v/>
      </c>
      <c r="G23" s="162" t="str">
        <f>IF('Pengetahuan (rincian)'!V24="","",'Pengetahuan (rincian)'!V24)</f>
        <v/>
      </c>
      <c r="H23" s="162" t="str">
        <f>IF('Pengetahuan (rincian)'!Y24="","",'Pengetahuan (rincian)'!Y24)</f>
        <v/>
      </c>
      <c r="I23" s="162" t="str">
        <f>IF('Pengetahuan (rincian)'!AB24="","",'Pengetahuan (rincian)'!AB24)</f>
        <v/>
      </c>
      <c r="J23" s="162" t="str">
        <f>IF('Pengetahuan (rincian)'!AE24="","",'Pengetahuan (rincian)'!AE24)</f>
        <v/>
      </c>
      <c r="K23" s="162" t="str">
        <f>IF('Pengetahuan (rincian)'!AH24="","",'Pengetahuan (rincian)'!AH24)</f>
        <v/>
      </c>
      <c r="L23" s="162" t="str">
        <f>IF('Pengetahuan (rincian)'!AK24="","",'Pengetahuan (rincian)'!AK24)</f>
        <v/>
      </c>
      <c r="M23" s="162" t="str">
        <f>IF('Pengetahuan (rincian)'!AN24="","",'Pengetahuan (rincian)'!AN24)</f>
        <v/>
      </c>
      <c r="N23" s="162" t="str">
        <f>IF('Pengetahuan (rincian)'!AQ24="","",'Pengetahuan (rincian)'!AQ24)</f>
        <v/>
      </c>
      <c r="O23" s="162" t="str">
        <f>IF('Pengetahuan (rincian)'!AT24="","",'Pengetahuan (rincian)'!AT24)</f>
        <v/>
      </c>
      <c r="P23" s="162">
        <f t="shared" si="1"/>
        <v>92</v>
      </c>
      <c r="Q23" s="162">
        <f>IF('Pengetahuan (rincian)'!AV24="","",ROUND(MAX('Pengetahuan (rincian)'!AV24:AW24),0))</f>
        <v>95</v>
      </c>
      <c r="R23" s="163">
        <f>IF('Pengetahuan (rincian)'!AX24="","",ROUND(MAX('Pengetahuan (rincian)'!AX24:AY24),0))</f>
        <v>90</v>
      </c>
      <c r="S23" s="163">
        <f t="shared" si="2"/>
        <v>92</v>
      </c>
      <c r="T23" s="164">
        <f t="shared" si="3"/>
        <v>3.66</v>
      </c>
      <c r="U23" s="165" t="str">
        <f t="shared" si="4"/>
        <v>A-</v>
      </c>
      <c r="V23" s="165">
        <f t="shared" si="5"/>
        <v>95</v>
      </c>
      <c r="W23" s="166" t="str">
        <f t="shared" si="6"/>
        <v>Mendeskripsikan Model Data dan Hubungan Antar Entitas</v>
      </c>
      <c r="X23" s="167">
        <f t="shared" si="7"/>
        <v>90</v>
      </c>
      <c r="Y23" s="166" t="str">
        <f t="shared" si="8"/>
        <v>Memahami konsep dasar basis data</v>
      </c>
      <c r="Z23" s="168" t="str">
        <f t="shared" si="9"/>
        <v>Sudah memahami seluruh kompetensi, terutama sangat baik dalam Mendeskripsikan Model Data dan Hubungan Antar Entitas</v>
      </c>
      <c r="AA23" s="52"/>
      <c r="AB23" s="52"/>
      <c r="AC23" s="52"/>
      <c r="AD23" s="52"/>
      <c r="AE23" s="52"/>
      <c r="AF23" s="52"/>
      <c r="AG23" s="52"/>
      <c r="AH23" s="52"/>
      <c r="AI23" s="52"/>
    </row>
    <row r="24" ht="39.75" customHeight="1">
      <c r="A24" s="6">
        <v>14.0</v>
      </c>
      <c r="B24" s="162">
        <f>IF('Pengetahuan (rincian)'!G25="","",'Pengetahuan (rincian)'!G25)</f>
        <v>95</v>
      </c>
      <c r="C24" s="162">
        <f>IF('Pengetahuan (rincian)'!J25="","",'Pengetahuan (rincian)'!J25)</f>
        <v>90</v>
      </c>
      <c r="D24" s="162">
        <f>IF('Pengetahuan (rincian)'!M25="","",'Pengetahuan (rincian)'!M25)</f>
        <v>95</v>
      </c>
      <c r="E24" s="162" t="str">
        <f>IF('Pengetahuan (rincian)'!P25="","",'Pengetahuan (rincian)'!P25)</f>
        <v/>
      </c>
      <c r="F24" s="162" t="str">
        <f>IF('Pengetahuan (rincian)'!S25="","",'Pengetahuan (rincian)'!S25)</f>
        <v/>
      </c>
      <c r="G24" s="162" t="str">
        <f>IF('Pengetahuan (rincian)'!V25="","",'Pengetahuan (rincian)'!V25)</f>
        <v/>
      </c>
      <c r="H24" s="162" t="str">
        <f>IF('Pengetahuan (rincian)'!Y25="","",'Pengetahuan (rincian)'!Y25)</f>
        <v/>
      </c>
      <c r="I24" s="162" t="str">
        <f>IF('Pengetahuan (rincian)'!AB25="","",'Pengetahuan (rincian)'!AB25)</f>
        <v/>
      </c>
      <c r="J24" s="162" t="str">
        <f>IF('Pengetahuan (rincian)'!AE25="","",'Pengetahuan (rincian)'!AE25)</f>
        <v/>
      </c>
      <c r="K24" s="162" t="str">
        <f>IF('Pengetahuan (rincian)'!AH25="","",'Pengetahuan (rincian)'!AH25)</f>
        <v/>
      </c>
      <c r="L24" s="162" t="str">
        <f>IF('Pengetahuan (rincian)'!AK25="","",'Pengetahuan (rincian)'!AK25)</f>
        <v/>
      </c>
      <c r="M24" s="162" t="str">
        <f>IF('Pengetahuan (rincian)'!AN25="","",'Pengetahuan (rincian)'!AN25)</f>
        <v/>
      </c>
      <c r="N24" s="162" t="str">
        <f>IF('Pengetahuan (rincian)'!AQ25="","",'Pengetahuan (rincian)'!AQ25)</f>
        <v/>
      </c>
      <c r="O24" s="162" t="str">
        <f>IF('Pengetahuan (rincian)'!AT25="","",'Pengetahuan (rincian)'!AT25)</f>
        <v/>
      </c>
      <c r="P24" s="162">
        <f t="shared" si="1"/>
        <v>93</v>
      </c>
      <c r="Q24" s="162">
        <f>IF('Pengetahuan (rincian)'!AV25="","",ROUND(MAX('Pengetahuan (rincian)'!AV25:AW25),0))</f>
        <v>90</v>
      </c>
      <c r="R24" s="163">
        <f>IF('Pengetahuan (rincian)'!AX25="","",ROUND(MAX('Pengetahuan (rincian)'!AX25:AY25),0))</f>
        <v>95</v>
      </c>
      <c r="S24" s="163">
        <f t="shared" si="2"/>
        <v>93</v>
      </c>
      <c r="T24" s="164">
        <f t="shared" si="3"/>
        <v>3.66</v>
      </c>
      <c r="U24" s="165" t="str">
        <f t="shared" si="4"/>
        <v>A-</v>
      </c>
      <c r="V24" s="165">
        <f t="shared" si="5"/>
        <v>95</v>
      </c>
      <c r="W24" s="166" t="str">
        <f t="shared" si="6"/>
        <v>Memahami konsep dasar basis data</v>
      </c>
      <c r="X24" s="167">
        <f t="shared" si="7"/>
        <v>90</v>
      </c>
      <c r="Y24" s="166" t="str">
        <f t="shared" si="8"/>
        <v>Mendeskripsikan Model Data dan Hubungan Antar Entitas</v>
      </c>
      <c r="Z24" s="168" t="str">
        <f t="shared" si="9"/>
        <v>Sudah memahami seluruh kompetensi, terutama sangat baik dalam Memahami konsep dasar basis data</v>
      </c>
      <c r="AA24" s="52"/>
      <c r="AB24" s="52"/>
      <c r="AC24" s="52"/>
      <c r="AD24" s="52"/>
      <c r="AE24" s="52"/>
      <c r="AF24" s="52"/>
      <c r="AG24" s="52"/>
      <c r="AH24" s="52"/>
      <c r="AI24" s="52"/>
    </row>
    <row r="25" ht="39.75" customHeight="1">
      <c r="A25" s="6">
        <v>15.0</v>
      </c>
      <c r="B25" s="162">
        <f>IF('Pengetahuan (rincian)'!G26="","",'Pengetahuan (rincian)'!G26)</f>
        <v>92</v>
      </c>
      <c r="C25" s="162">
        <f>IF('Pengetahuan (rincian)'!J26="","",'Pengetahuan (rincian)'!J26)</f>
        <v>95</v>
      </c>
      <c r="D25" s="162">
        <f>IF('Pengetahuan (rincian)'!M26="","",'Pengetahuan (rincian)'!M26)</f>
        <v>92</v>
      </c>
      <c r="E25" s="162" t="str">
        <f>IF('Pengetahuan (rincian)'!P26="","",'Pengetahuan (rincian)'!P26)</f>
        <v/>
      </c>
      <c r="F25" s="162" t="str">
        <f>IF('Pengetahuan (rincian)'!S26="","",'Pengetahuan (rincian)'!S26)</f>
        <v/>
      </c>
      <c r="G25" s="162" t="str">
        <f>IF('Pengetahuan (rincian)'!V26="","",'Pengetahuan (rincian)'!V26)</f>
        <v/>
      </c>
      <c r="H25" s="162" t="str">
        <f>IF('Pengetahuan (rincian)'!Y26="","",'Pengetahuan (rincian)'!Y26)</f>
        <v/>
      </c>
      <c r="I25" s="162" t="str">
        <f>IF('Pengetahuan (rincian)'!AB26="","",'Pengetahuan (rincian)'!AB26)</f>
        <v/>
      </c>
      <c r="J25" s="162" t="str">
        <f>IF('Pengetahuan (rincian)'!AE26="","",'Pengetahuan (rincian)'!AE26)</f>
        <v/>
      </c>
      <c r="K25" s="162" t="str">
        <f>IF('Pengetahuan (rincian)'!AH26="","",'Pengetahuan (rincian)'!AH26)</f>
        <v/>
      </c>
      <c r="L25" s="162" t="str">
        <f>IF('Pengetahuan (rincian)'!AK26="","",'Pengetahuan (rincian)'!AK26)</f>
        <v/>
      </c>
      <c r="M25" s="162" t="str">
        <f>IF('Pengetahuan (rincian)'!AN26="","",'Pengetahuan (rincian)'!AN26)</f>
        <v/>
      </c>
      <c r="N25" s="162" t="str">
        <f>IF('Pengetahuan (rincian)'!AQ26="","",'Pengetahuan (rincian)'!AQ26)</f>
        <v/>
      </c>
      <c r="O25" s="162" t="str">
        <f>IF('Pengetahuan (rincian)'!AT26="","",'Pengetahuan (rincian)'!AT26)</f>
        <v/>
      </c>
      <c r="P25" s="162">
        <f t="shared" si="1"/>
        <v>93</v>
      </c>
      <c r="Q25" s="162">
        <f>IF('Pengetahuan (rincian)'!AV26="","",ROUND(MAX('Pengetahuan (rincian)'!AV26:AW26),0))</f>
        <v>95</v>
      </c>
      <c r="R25" s="163">
        <f>IF('Pengetahuan (rincian)'!AX26="","",ROUND(MAX('Pengetahuan (rincian)'!AX26:AY26),0))</f>
        <v>92</v>
      </c>
      <c r="S25" s="163">
        <f t="shared" si="2"/>
        <v>93</v>
      </c>
      <c r="T25" s="164">
        <f t="shared" si="3"/>
        <v>3.66</v>
      </c>
      <c r="U25" s="165" t="str">
        <f t="shared" si="4"/>
        <v>A-</v>
      </c>
      <c r="V25" s="165">
        <f t="shared" si="5"/>
        <v>95</v>
      </c>
      <c r="W25" s="166" t="str">
        <f t="shared" si="6"/>
        <v>Mendeskripsikan Model Data dan Hubungan Antar Entitas</v>
      </c>
      <c r="X25" s="167">
        <f t="shared" si="7"/>
        <v>92</v>
      </c>
      <c r="Y25" s="166" t="str">
        <f t="shared" si="8"/>
        <v>Memahami konsep dasar basis data</v>
      </c>
      <c r="Z25" s="168" t="str">
        <f t="shared" si="9"/>
        <v>Sudah memahami seluruh kompetensi, terutama sangat baik dalam Mendeskripsikan Model Data dan Hubungan Antar Entitas</v>
      </c>
      <c r="AA25" s="52"/>
      <c r="AB25" s="52"/>
      <c r="AC25" s="52"/>
      <c r="AD25" s="52"/>
      <c r="AE25" s="52"/>
      <c r="AF25" s="52"/>
      <c r="AG25" s="52"/>
      <c r="AH25" s="52"/>
      <c r="AI25" s="52"/>
    </row>
    <row r="26" ht="39.75" customHeight="1">
      <c r="A26" s="6">
        <v>16.0</v>
      </c>
      <c r="B26" s="162">
        <f>IF('Pengetahuan (rincian)'!G27="","",'Pengetahuan (rincian)'!G27)</f>
        <v>90</v>
      </c>
      <c r="C26" s="162">
        <f>IF('Pengetahuan (rincian)'!J27="","",'Pengetahuan (rincian)'!J27)</f>
        <v>93</v>
      </c>
      <c r="D26" s="162">
        <f>IF('Pengetahuan (rincian)'!M27="","",'Pengetahuan (rincian)'!M27)</f>
        <v>90</v>
      </c>
      <c r="E26" s="162" t="str">
        <f>IF('Pengetahuan (rincian)'!P27="","",'Pengetahuan (rincian)'!P27)</f>
        <v/>
      </c>
      <c r="F26" s="162" t="str">
        <f>IF('Pengetahuan (rincian)'!S27="","",'Pengetahuan (rincian)'!S27)</f>
        <v/>
      </c>
      <c r="G26" s="162" t="str">
        <f>IF('Pengetahuan (rincian)'!V27="","",'Pengetahuan (rincian)'!V27)</f>
        <v/>
      </c>
      <c r="H26" s="162" t="str">
        <f>IF('Pengetahuan (rincian)'!Y27="","",'Pengetahuan (rincian)'!Y27)</f>
        <v/>
      </c>
      <c r="I26" s="162" t="str">
        <f>IF('Pengetahuan (rincian)'!AB27="","",'Pengetahuan (rincian)'!AB27)</f>
        <v/>
      </c>
      <c r="J26" s="162" t="str">
        <f>IF('Pengetahuan (rincian)'!AE27="","",'Pengetahuan (rincian)'!AE27)</f>
        <v/>
      </c>
      <c r="K26" s="162" t="str">
        <f>IF('Pengetahuan (rincian)'!AH27="","",'Pengetahuan (rincian)'!AH27)</f>
        <v/>
      </c>
      <c r="L26" s="162" t="str">
        <f>IF('Pengetahuan (rincian)'!AK27="","",'Pengetahuan (rincian)'!AK27)</f>
        <v/>
      </c>
      <c r="M26" s="162" t="str">
        <f>IF('Pengetahuan (rincian)'!AN27="","",'Pengetahuan (rincian)'!AN27)</f>
        <v/>
      </c>
      <c r="N26" s="162" t="str">
        <f>IF('Pengetahuan (rincian)'!AQ27="","",'Pengetahuan (rincian)'!AQ27)</f>
        <v/>
      </c>
      <c r="O26" s="162" t="str">
        <f>IF('Pengetahuan (rincian)'!AT27="","",'Pengetahuan (rincian)'!AT27)</f>
        <v/>
      </c>
      <c r="P26" s="162">
        <f t="shared" si="1"/>
        <v>91</v>
      </c>
      <c r="Q26" s="162">
        <f>IF('Pengetahuan (rincian)'!AV27="","",ROUND(MAX('Pengetahuan (rincian)'!AV27:AW27),0))</f>
        <v>93</v>
      </c>
      <c r="R26" s="163">
        <f>IF('Pengetahuan (rincian)'!AX27="","",ROUND(MAX('Pengetahuan (rincian)'!AX27:AY27),0))</f>
        <v>90</v>
      </c>
      <c r="S26" s="163">
        <f t="shared" si="2"/>
        <v>91</v>
      </c>
      <c r="T26" s="164">
        <f t="shared" si="3"/>
        <v>3.66</v>
      </c>
      <c r="U26" s="165" t="str">
        <f t="shared" si="4"/>
        <v>A-</v>
      </c>
      <c r="V26" s="165">
        <f t="shared" si="5"/>
        <v>93</v>
      </c>
      <c r="W26" s="166" t="str">
        <f t="shared" si="6"/>
        <v>Mendeskripsikan Model Data dan Hubungan Antar Entitas</v>
      </c>
      <c r="X26" s="167">
        <f t="shared" si="7"/>
        <v>90</v>
      </c>
      <c r="Y26" s="166" t="str">
        <f t="shared" si="8"/>
        <v>Memahami konsep dasar basis data</v>
      </c>
      <c r="Z26" s="168" t="str">
        <f t="shared" si="9"/>
        <v>Sudah memahami seluruh kompetensi, terutama sangat baik dalam Mendeskripsikan Model Data dan Hubungan Antar Entitas</v>
      </c>
      <c r="AA26" s="52"/>
      <c r="AB26" s="52"/>
      <c r="AC26" s="52"/>
      <c r="AD26" s="52"/>
      <c r="AE26" s="52"/>
      <c r="AF26" s="52"/>
      <c r="AG26" s="52"/>
      <c r="AH26" s="52"/>
      <c r="AI26" s="52"/>
    </row>
    <row r="27" ht="39.75" customHeight="1">
      <c r="A27" s="6">
        <v>17.0</v>
      </c>
      <c r="B27" s="162">
        <f>IF('Pengetahuan (rincian)'!G28="","",'Pengetahuan (rincian)'!G28)</f>
        <v>92</v>
      </c>
      <c r="C27" s="162">
        <f>IF('Pengetahuan (rincian)'!J28="","",'Pengetahuan (rincian)'!J28)</f>
        <v>93</v>
      </c>
      <c r="D27" s="162">
        <f>IF('Pengetahuan (rincian)'!M28="","",'Pengetahuan (rincian)'!M28)</f>
        <v>92</v>
      </c>
      <c r="E27" s="162" t="str">
        <f>IF('Pengetahuan (rincian)'!P28="","",'Pengetahuan (rincian)'!P28)</f>
        <v/>
      </c>
      <c r="F27" s="162" t="str">
        <f>IF('Pengetahuan (rincian)'!S28="","",'Pengetahuan (rincian)'!S28)</f>
        <v/>
      </c>
      <c r="G27" s="162" t="str">
        <f>IF('Pengetahuan (rincian)'!V28="","",'Pengetahuan (rincian)'!V28)</f>
        <v/>
      </c>
      <c r="H27" s="162" t="str">
        <f>IF('Pengetahuan (rincian)'!Y28="","",'Pengetahuan (rincian)'!Y28)</f>
        <v/>
      </c>
      <c r="I27" s="162" t="str">
        <f>IF('Pengetahuan (rincian)'!AB28="","",'Pengetahuan (rincian)'!AB28)</f>
        <v/>
      </c>
      <c r="J27" s="162" t="str">
        <f>IF('Pengetahuan (rincian)'!AE28="","",'Pengetahuan (rincian)'!AE28)</f>
        <v/>
      </c>
      <c r="K27" s="162" t="str">
        <f>IF('Pengetahuan (rincian)'!AH28="","",'Pengetahuan (rincian)'!AH28)</f>
        <v/>
      </c>
      <c r="L27" s="162" t="str">
        <f>IF('Pengetahuan (rincian)'!AK28="","",'Pengetahuan (rincian)'!AK28)</f>
        <v/>
      </c>
      <c r="M27" s="162" t="str">
        <f>IF('Pengetahuan (rincian)'!AN28="","",'Pengetahuan (rincian)'!AN28)</f>
        <v/>
      </c>
      <c r="N27" s="162" t="str">
        <f>IF('Pengetahuan (rincian)'!AQ28="","",'Pengetahuan (rincian)'!AQ28)</f>
        <v/>
      </c>
      <c r="O27" s="162" t="str">
        <f>IF('Pengetahuan (rincian)'!AT28="","",'Pengetahuan (rincian)'!AT28)</f>
        <v/>
      </c>
      <c r="P27" s="162">
        <f t="shared" si="1"/>
        <v>92</v>
      </c>
      <c r="Q27" s="162">
        <f>IF('Pengetahuan (rincian)'!AV28="","",ROUND(MAX('Pengetahuan (rincian)'!AV28:AW28),0))</f>
        <v>93</v>
      </c>
      <c r="R27" s="163">
        <f>IF('Pengetahuan (rincian)'!AX28="","",ROUND(MAX('Pengetahuan (rincian)'!AX28:AY28),0))</f>
        <v>92</v>
      </c>
      <c r="S27" s="163">
        <f t="shared" si="2"/>
        <v>92</v>
      </c>
      <c r="T27" s="164">
        <f t="shared" si="3"/>
        <v>3.66</v>
      </c>
      <c r="U27" s="165" t="str">
        <f t="shared" si="4"/>
        <v>A-</v>
      </c>
      <c r="V27" s="165">
        <f t="shared" si="5"/>
        <v>93</v>
      </c>
      <c r="W27" s="166" t="str">
        <f t="shared" si="6"/>
        <v>Mendeskripsikan Model Data dan Hubungan Antar Entitas</v>
      </c>
      <c r="X27" s="167">
        <f t="shared" si="7"/>
        <v>92</v>
      </c>
      <c r="Y27" s="166" t="str">
        <f t="shared" si="8"/>
        <v>Memahami konsep dasar basis data</v>
      </c>
      <c r="Z27" s="168" t="str">
        <f t="shared" si="9"/>
        <v>Sudah memahami seluruh kompetensi, terutama sangat baik dalam Mendeskripsikan Model Data dan Hubungan Antar Entitas</v>
      </c>
      <c r="AA27" s="52"/>
      <c r="AB27" s="52"/>
      <c r="AC27" s="52"/>
      <c r="AD27" s="52"/>
      <c r="AE27" s="52"/>
      <c r="AF27" s="52"/>
      <c r="AG27" s="52"/>
      <c r="AH27" s="52"/>
      <c r="AI27" s="52"/>
    </row>
    <row r="28" ht="39.75" customHeight="1">
      <c r="A28" s="6">
        <v>18.0</v>
      </c>
      <c r="B28" s="162">
        <f>IF('Pengetahuan (rincian)'!G29="","",'Pengetahuan (rincian)'!G29)</f>
        <v>92</v>
      </c>
      <c r="C28" s="162">
        <f>IF('Pengetahuan (rincian)'!J29="","",'Pengetahuan (rincian)'!J29)</f>
        <v>95</v>
      </c>
      <c r="D28" s="162">
        <f>IF('Pengetahuan (rincian)'!M29="","",'Pengetahuan (rincian)'!M29)</f>
        <v>92</v>
      </c>
      <c r="E28" s="162" t="str">
        <f>IF('Pengetahuan (rincian)'!P29="","",'Pengetahuan (rincian)'!P29)</f>
        <v/>
      </c>
      <c r="F28" s="162" t="str">
        <f>IF('Pengetahuan (rincian)'!S29="","",'Pengetahuan (rincian)'!S29)</f>
        <v/>
      </c>
      <c r="G28" s="162" t="str">
        <f>IF('Pengetahuan (rincian)'!V29="","",'Pengetahuan (rincian)'!V29)</f>
        <v/>
      </c>
      <c r="H28" s="162" t="str">
        <f>IF('Pengetahuan (rincian)'!Y29="","",'Pengetahuan (rincian)'!Y29)</f>
        <v/>
      </c>
      <c r="I28" s="162" t="str">
        <f>IF('Pengetahuan (rincian)'!AB29="","",'Pengetahuan (rincian)'!AB29)</f>
        <v/>
      </c>
      <c r="J28" s="162" t="str">
        <f>IF('Pengetahuan (rincian)'!AE29="","",'Pengetahuan (rincian)'!AE29)</f>
        <v/>
      </c>
      <c r="K28" s="162" t="str">
        <f>IF('Pengetahuan (rincian)'!AH29="","",'Pengetahuan (rincian)'!AH29)</f>
        <v/>
      </c>
      <c r="L28" s="162" t="str">
        <f>IF('Pengetahuan (rincian)'!AK29="","",'Pengetahuan (rincian)'!AK29)</f>
        <v/>
      </c>
      <c r="M28" s="162" t="str">
        <f>IF('Pengetahuan (rincian)'!AN29="","",'Pengetahuan (rincian)'!AN29)</f>
        <v/>
      </c>
      <c r="N28" s="162" t="str">
        <f>IF('Pengetahuan (rincian)'!AQ29="","",'Pengetahuan (rincian)'!AQ29)</f>
        <v/>
      </c>
      <c r="O28" s="162" t="str">
        <f>IF('Pengetahuan (rincian)'!AT29="","",'Pengetahuan (rincian)'!AT29)</f>
        <v/>
      </c>
      <c r="P28" s="162">
        <f t="shared" si="1"/>
        <v>93</v>
      </c>
      <c r="Q28" s="162">
        <f>IF('Pengetahuan (rincian)'!AV29="","",ROUND(MAX('Pengetahuan (rincian)'!AV29:AW29),0))</f>
        <v>95</v>
      </c>
      <c r="R28" s="163">
        <f>IF('Pengetahuan (rincian)'!AX29="","",ROUND(MAX('Pengetahuan (rincian)'!AX29:AY29),0))</f>
        <v>92</v>
      </c>
      <c r="S28" s="163">
        <f t="shared" si="2"/>
        <v>93</v>
      </c>
      <c r="T28" s="164">
        <f t="shared" si="3"/>
        <v>3.66</v>
      </c>
      <c r="U28" s="165" t="str">
        <f t="shared" si="4"/>
        <v>A-</v>
      </c>
      <c r="V28" s="165">
        <f t="shared" si="5"/>
        <v>95</v>
      </c>
      <c r="W28" s="166" t="str">
        <f t="shared" si="6"/>
        <v>Mendeskripsikan Model Data dan Hubungan Antar Entitas</v>
      </c>
      <c r="X28" s="167">
        <f t="shared" si="7"/>
        <v>92</v>
      </c>
      <c r="Y28" s="166" t="str">
        <f t="shared" si="8"/>
        <v>Memahami konsep dasar basis data</v>
      </c>
      <c r="Z28" s="168" t="str">
        <f t="shared" si="9"/>
        <v>Sudah memahami seluruh kompetensi, terutama sangat baik dalam Mendeskripsikan Model Data dan Hubungan Antar Entitas</v>
      </c>
      <c r="AA28" s="52"/>
      <c r="AB28" s="52"/>
      <c r="AC28" s="52"/>
      <c r="AD28" s="52"/>
      <c r="AE28" s="52"/>
      <c r="AF28" s="52"/>
      <c r="AG28" s="52"/>
      <c r="AH28" s="52"/>
      <c r="AI28" s="52"/>
    </row>
    <row r="29" ht="39.75" customHeight="1">
      <c r="A29" s="6">
        <v>19.0</v>
      </c>
      <c r="B29" s="162">
        <f>IF('Pengetahuan (rincian)'!G30="","",'Pengetahuan (rincian)'!G30)</f>
        <v>95</v>
      </c>
      <c r="C29" s="162">
        <f>IF('Pengetahuan (rincian)'!J30="","",'Pengetahuan (rincian)'!J30)</f>
        <v>90</v>
      </c>
      <c r="D29" s="162">
        <f>IF('Pengetahuan (rincian)'!M30="","",'Pengetahuan (rincian)'!M30)</f>
        <v>95</v>
      </c>
      <c r="E29" s="162" t="str">
        <f>IF('Pengetahuan (rincian)'!P30="","",'Pengetahuan (rincian)'!P30)</f>
        <v/>
      </c>
      <c r="F29" s="162" t="str">
        <f>IF('Pengetahuan (rincian)'!S30="","",'Pengetahuan (rincian)'!S30)</f>
        <v/>
      </c>
      <c r="G29" s="162" t="str">
        <f>IF('Pengetahuan (rincian)'!V30="","",'Pengetahuan (rincian)'!V30)</f>
        <v/>
      </c>
      <c r="H29" s="162" t="str">
        <f>IF('Pengetahuan (rincian)'!Y30="","",'Pengetahuan (rincian)'!Y30)</f>
        <v/>
      </c>
      <c r="I29" s="162" t="str">
        <f>IF('Pengetahuan (rincian)'!AB30="","",'Pengetahuan (rincian)'!AB30)</f>
        <v/>
      </c>
      <c r="J29" s="162" t="str">
        <f>IF('Pengetahuan (rincian)'!AE30="","",'Pengetahuan (rincian)'!AE30)</f>
        <v/>
      </c>
      <c r="K29" s="162" t="str">
        <f>IF('Pengetahuan (rincian)'!AH30="","",'Pengetahuan (rincian)'!AH30)</f>
        <v/>
      </c>
      <c r="L29" s="162" t="str">
        <f>IF('Pengetahuan (rincian)'!AK30="","",'Pengetahuan (rincian)'!AK30)</f>
        <v/>
      </c>
      <c r="M29" s="162" t="str">
        <f>IF('Pengetahuan (rincian)'!AN30="","",'Pengetahuan (rincian)'!AN30)</f>
        <v/>
      </c>
      <c r="N29" s="162" t="str">
        <f>IF('Pengetahuan (rincian)'!AQ30="","",'Pengetahuan (rincian)'!AQ30)</f>
        <v/>
      </c>
      <c r="O29" s="162" t="str">
        <f>IF('Pengetahuan (rincian)'!AT30="","",'Pengetahuan (rincian)'!AT30)</f>
        <v/>
      </c>
      <c r="P29" s="162">
        <f t="shared" si="1"/>
        <v>93</v>
      </c>
      <c r="Q29" s="162">
        <f>IF('Pengetahuan (rincian)'!AV30="","",ROUND(MAX('Pengetahuan (rincian)'!AV30:AW30),0))</f>
        <v>90</v>
      </c>
      <c r="R29" s="163">
        <f>IF('Pengetahuan (rincian)'!AX30="","",ROUND(MAX('Pengetahuan (rincian)'!AX30:AY30),0))</f>
        <v>95</v>
      </c>
      <c r="S29" s="163">
        <f t="shared" si="2"/>
        <v>93</v>
      </c>
      <c r="T29" s="164">
        <f t="shared" si="3"/>
        <v>3.66</v>
      </c>
      <c r="U29" s="165" t="str">
        <f t="shared" si="4"/>
        <v>A-</v>
      </c>
      <c r="V29" s="165">
        <f t="shared" si="5"/>
        <v>95</v>
      </c>
      <c r="W29" s="166" t="str">
        <f t="shared" si="6"/>
        <v>Memahami konsep dasar basis data</v>
      </c>
      <c r="X29" s="167">
        <f t="shared" si="7"/>
        <v>90</v>
      </c>
      <c r="Y29" s="166" t="str">
        <f t="shared" si="8"/>
        <v>Mendeskripsikan Model Data dan Hubungan Antar Entitas</v>
      </c>
      <c r="Z29" s="168" t="str">
        <f t="shared" si="9"/>
        <v>Sudah memahami seluruh kompetensi, terutama sangat baik dalam Memahami konsep dasar basis data</v>
      </c>
      <c r="AA29" s="52"/>
      <c r="AB29" s="52"/>
      <c r="AC29" s="52"/>
      <c r="AD29" s="52"/>
      <c r="AE29" s="52"/>
      <c r="AF29" s="52"/>
      <c r="AG29" s="52"/>
      <c r="AH29" s="52"/>
      <c r="AI29" s="52"/>
    </row>
    <row r="30" ht="39.75" customHeight="1">
      <c r="A30" s="6">
        <v>20.0</v>
      </c>
      <c r="B30" s="162">
        <f>IF('Pengetahuan (rincian)'!G31="","",'Pengetahuan (rincian)'!G31)</f>
        <v>95</v>
      </c>
      <c r="C30" s="162">
        <f>IF('Pengetahuan (rincian)'!J31="","",'Pengetahuan (rincian)'!J31)</f>
        <v>95</v>
      </c>
      <c r="D30" s="162">
        <f>IF('Pengetahuan (rincian)'!M31="","",'Pengetahuan (rincian)'!M31)</f>
        <v>95</v>
      </c>
      <c r="E30" s="162" t="str">
        <f>IF('Pengetahuan (rincian)'!P31="","",'Pengetahuan (rincian)'!P31)</f>
        <v/>
      </c>
      <c r="F30" s="162" t="str">
        <f>IF('Pengetahuan (rincian)'!S31="","",'Pengetahuan (rincian)'!S31)</f>
        <v/>
      </c>
      <c r="G30" s="162" t="str">
        <f>IF('Pengetahuan (rincian)'!V31="","",'Pengetahuan (rincian)'!V31)</f>
        <v/>
      </c>
      <c r="H30" s="162" t="str">
        <f>IF('Pengetahuan (rincian)'!Y31="","",'Pengetahuan (rincian)'!Y31)</f>
        <v/>
      </c>
      <c r="I30" s="162" t="str">
        <f>IF('Pengetahuan (rincian)'!AB31="","",'Pengetahuan (rincian)'!AB31)</f>
        <v/>
      </c>
      <c r="J30" s="162" t="str">
        <f>IF('Pengetahuan (rincian)'!AE31="","",'Pengetahuan (rincian)'!AE31)</f>
        <v/>
      </c>
      <c r="K30" s="162" t="str">
        <f>IF('Pengetahuan (rincian)'!AH31="","",'Pengetahuan (rincian)'!AH31)</f>
        <v/>
      </c>
      <c r="L30" s="162" t="str">
        <f>IF('Pengetahuan (rincian)'!AK31="","",'Pengetahuan (rincian)'!AK31)</f>
        <v/>
      </c>
      <c r="M30" s="162" t="str">
        <f>IF('Pengetahuan (rincian)'!AN31="","",'Pengetahuan (rincian)'!AN31)</f>
        <v/>
      </c>
      <c r="N30" s="162" t="str">
        <f>IF('Pengetahuan (rincian)'!AQ31="","",'Pengetahuan (rincian)'!AQ31)</f>
        <v/>
      </c>
      <c r="O30" s="162" t="str">
        <f>IF('Pengetahuan (rincian)'!AT31="","",'Pengetahuan (rincian)'!AT31)</f>
        <v/>
      </c>
      <c r="P30" s="162">
        <f t="shared" si="1"/>
        <v>95</v>
      </c>
      <c r="Q30" s="162">
        <f>IF('Pengetahuan (rincian)'!AV31="","",ROUND(MAX('Pengetahuan (rincian)'!AV31:AW31),0))</f>
        <v>95</v>
      </c>
      <c r="R30" s="163">
        <f>IF('Pengetahuan (rincian)'!AX31="","",ROUND(MAX('Pengetahuan (rincian)'!AX31:AY31),0))</f>
        <v>95</v>
      </c>
      <c r="S30" s="163">
        <f t="shared" si="2"/>
        <v>95</v>
      </c>
      <c r="T30" s="164">
        <f t="shared" si="3"/>
        <v>3.66</v>
      </c>
      <c r="U30" s="165" t="str">
        <f t="shared" si="4"/>
        <v>A-</v>
      </c>
      <c r="V30" s="165">
        <f t="shared" si="5"/>
        <v>95</v>
      </c>
      <c r="W30" s="166" t="str">
        <f t="shared" si="6"/>
        <v>Memahami konsep dasar basis data</v>
      </c>
      <c r="X30" s="167">
        <f t="shared" si="7"/>
        <v>95</v>
      </c>
      <c r="Y30" s="166" t="str">
        <f t="shared" si="8"/>
        <v>Memahami konsep dasar basis data</v>
      </c>
      <c r="Z30" s="168" t="str">
        <f t="shared" si="9"/>
        <v>Sudah memahami seluruh kompetensi, terutama sangat baik dalam Memahami konsep dasar basis data</v>
      </c>
      <c r="AA30" s="52"/>
      <c r="AB30" s="52"/>
      <c r="AC30" s="52"/>
      <c r="AD30" s="52"/>
      <c r="AE30" s="52"/>
      <c r="AF30" s="52"/>
      <c r="AG30" s="52"/>
      <c r="AH30" s="52"/>
      <c r="AI30" s="52"/>
    </row>
    <row r="31" ht="39.75" customHeight="1">
      <c r="A31" s="6">
        <v>21.0</v>
      </c>
      <c r="B31" s="162">
        <f>IF('Pengetahuan (rincian)'!G32="","",'Pengetahuan (rincian)'!G32)</f>
        <v>95</v>
      </c>
      <c r="C31" s="162">
        <f>IF('Pengetahuan (rincian)'!J32="","",'Pengetahuan (rincian)'!J32)</f>
        <v>90</v>
      </c>
      <c r="D31" s="162">
        <f>IF('Pengetahuan (rincian)'!M32="","",'Pengetahuan (rincian)'!M32)</f>
        <v>95</v>
      </c>
      <c r="E31" s="162" t="str">
        <f>IF('Pengetahuan (rincian)'!P32="","",'Pengetahuan (rincian)'!P32)</f>
        <v/>
      </c>
      <c r="F31" s="162" t="str">
        <f>IF('Pengetahuan (rincian)'!S32="","",'Pengetahuan (rincian)'!S32)</f>
        <v/>
      </c>
      <c r="G31" s="162" t="str">
        <f>IF('Pengetahuan (rincian)'!V32="","",'Pengetahuan (rincian)'!V32)</f>
        <v/>
      </c>
      <c r="H31" s="162" t="str">
        <f>IF('Pengetahuan (rincian)'!Y32="","",'Pengetahuan (rincian)'!Y32)</f>
        <v/>
      </c>
      <c r="I31" s="162" t="str">
        <f>IF('Pengetahuan (rincian)'!AB32="","",'Pengetahuan (rincian)'!AB32)</f>
        <v/>
      </c>
      <c r="J31" s="162" t="str">
        <f>IF('Pengetahuan (rincian)'!AE32="","",'Pengetahuan (rincian)'!AE32)</f>
        <v/>
      </c>
      <c r="K31" s="162" t="str">
        <f>IF('Pengetahuan (rincian)'!AH32="","",'Pengetahuan (rincian)'!AH32)</f>
        <v/>
      </c>
      <c r="L31" s="162" t="str">
        <f>IF('Pengetahuan (rincian)'!AK32="","",'Pengetahuan (rincian)'!AK32)</f>
        <v/>
      </c>
      <c r="M31" s="162" t="str">
        <f>IF('Pengetahuan (rincian)'!AN32="","",'Pengetahuan (rincian)'!AN32)</f>
        <v/>
      </c>
      <c r="N31" s="162" t="str">
        <f>IF('Pengetahuan (rincian)'!AQ32="","",'Pengetahuan (rincian)'!AQ32)</f>
        <v/>
      </c>
      <c r="O31" s="162" t="str">
        <f>IF('Pengetahuan (rincian)'!AT32="","",'Pengetahuan (rincian)'!AT32)</f>
        <v/>
      </c>
      <c r="P31" s="162">
        <f t="shared" si="1"/>
        <v>93</v>
      </c>
      <c r="Q31" s="162">
        <f>IF('Pengetahuan (rincian)'!AV32="","",ROUND(MAX('Pengetahuan (rincian)'!AV32:AW32),0))</f>
        <v>90</v>
      </c>
      <c r="R31" s="163">
        <f>IF('Pengetahuan (rincian)'!AX32="","",ROUND(MAX('Pengetahuan (rincian)'!AX32:AY32),0))</f>
        <v>95</v>
      </c>
      <c r="S31" s="163">
        <f t="shared" si="2"/>
        <v>93</v>
      </c>
      <c r="T31" s="164">
        <f t="shared" si="3"/>
        <v>3.66</v>
      </c>
      <c r="U31" s="165" t="str">
        <f t="shared" si="4"/>
        <v>A-</v>
      </c>
      <c r="V31" s="165">
        <f t="shared" si="5"/>
        <v>95</v>
      </c>
      <c r="W31" s="166" t="str">
        <f t="shared" si="6"/>
        <v>Memahami konsep dasar basis data</v>
      </c>
      <c r="X31" s="167">
        <f t="shared" si="7"/>
        <v>90</v>
      </c>
      <c r="Y31" s="166" t="str">
        <f t="shared" si="8"/>
        <v>Mendeskripsikan Model Data dan Hubungan Antar Entitas</v>
      </c>
      <c r="Z31" s="168" t="str">
        <f t="shared" si="9"/>
        <v>Sudah memahami seluruh kompetensi, terutama sangat baik dalam Memahami konsep dasar basis data</v>
      </c>
      <c r="AA31" s="52"/>
      <c r="AB31" s="52"/>
      <c r="AC31" s="52"/>
      <c r="AD31" s="52"/>
      <c r="AE31" s="52"/>
      <c r="AF31" s="52"/>
      <c r="AG31" s="52"/>
      <c r="AH31" s="52"/>
      <c r="AI31" s="52"/>
    </row>
    <row r="32" ht="39.75" customHeight="1">
      <c r="A32" s="6">
        <v>22.0</v>
      </c>
      <c r="B32" s="162">
        <f>IF('Pengetahuan (rincian)'!G33="","",'Pengetahuan (rincian)'!G33)</f>
        <v>95</v>
      </c>
      <c r="C32" s="162">
        <f>IF('Pengetahuan (rincian)'!J33="","",'Pengetahuan (rincian)'!J33)</f>
        <v>95</v>
      </c>
      <c r="D32" s="162">
        <f>IF('Pengetahuan (rincian)'!M33="","",'Pengetahuan (rincian)'!M33)</f>
        <v>95</v>
      </c>
      <c r="E32" s="162" t="str">
        <f>IF('Pengetahuan (rincian)'!P33="","",'Pengetahuan (rincian)'!P33)</f>
        <v/>
      </c>
      <c r="F32" s="162" t="str">
        <f>IF('Pengetahuan (rincian)'!S33="","",'Pengetahuan (rincian)'!S33)</f>
        <v/>
      </c>
      <c r="G32" s="162" t="str">
        <f>IF('Pengetahuan (rincian)'!V33="","",'Pengetahuan (rincian)'!V33)</f>
        <v/>
      </c>
      <c r="H32" s="162" t="str">
        <f>IF('Pengetahuan (rincian)'!Y33="","",'Pengetahuan (rincian)'!Y33)</f>
        <v/>
      </c>
      <c r="I32" s="162" t="str">
        <f>IF('Pengetahuan (rincian)'!AB33="","",'Pengetahuan (rincian)'!AB33)</f>
        <v/>
      </c>
      <c r="J32" s="162" t="str">
        <f>IF('Pengetahuan (rincian)'!AE33="","",'Pengetahuan (rincian)'!AE33)</f>
        <v/>
      </c>
      <c r="K32" s="162" t="str">
        <f>IF('Pengetahuan (rincian)'!AH33="","",'Pengetahuan (rincian)'!AH33)</f>
        <v/>
      </c>
      <c r="L32" s="162" t="str">
        <f>IF('Pengetahuan (rincian)'!AK33="","",'Pengetahuan (rincian)'!AK33)</f>
        <v/>
      </c>
      <c r="M32" s="162" t="str">
        <f>IF('Pengetahuan (rincian)'!AN33="","",'Pengetahuan (rincian)'!AN33)</f>
        <v/>
      </c>
      <c r="N32" s="162" t="str">
        <f>IF('Pengetahuan (rincian)'!AQ33="","",'Pengetahuan (rincian)'!AQ33)</f>
        <v/>
      </c>
      <c r="O32" s="162" t="str">
        <f>IF('Pengetahuan (rincian)'!AT33="","",'Pengetahuan (rincian)'!AT33)</f>
        <v/>
      </c>
      <c r="P32" s="162">
        <f t="shared" si="1"/>
        <v>95</v>
      </c>
      <c r="Q32" s="162">
        <f>IF('Pengetahuan (rincian)'!AV33="","",ROUND(MAX('Pengetahuan (rincian)'!AV33:AW33),0))</f>
        <v>95</v>
      </c>
      <c r="R32" s="163">
        <f>IF('Pengetahuan (rincian)'!AX33="","",ROUND(MAX('Pengetahuan (rincian)'!AX33:AY33),0))</f>
        <v>95</v>
      </c>
      <c r="S32" s="163">
        <f t="shared" si="2"/>
        <v>95</v>
      </c>
      <c r="T32" s="164">
        <f t="shared" si="3"/>
        <v>3.66</v>
      </c>
      <c r="U32" s="165" t="str">
        <f t="shared" si="4"/>
        <v>A-</v>
      </c>
      <c r="V32" s="165">
        <f t="shared" si="5"/>
        <v>95</v>
      </c>
      <c r="W32" s="166" t="str">
        <f t="shared" si="6"/>
        <v>Memahami konsep dasar basis data</v>
      </c>
      <c r="X32" s="167">
        <f t="shared" si="7"/>
        <v>95</v>
      </c>
      <c r="Y32" s="166" t="str">
        <f t="shared" si="8"/>
        <v>Memahami konsep dasar basis data</v>
      </c>
      <c r="Z32" s="168" t="str">
        <f t="shared" si="9"/>
        <v>Sudah memahami seluruh kompetensi, terutama sangat baik dalam Memahami konsep dasar basis data</v>
      </c>
      <c r="AA32" s="52"/>
      <c r="AB32" s="52"/>
      <c r="AC32" s="52"/>
      <c r="AD32" s="52"/>
      <c r="AE32" s="52"/>
      <c r="AF32" s="52"/>
      <c r="AG32" s="52"/>
      <c r="AH32" s="52"/>
      <c r="AI32" s="52"/>
    </row>
    <row r="33" ht="39.75" customHeight="1">
      <c r="A33" s="6">
        <v>23.0</v>
      </c>
      <c r="B33" s="162">
        <f>IF('Pengetahuan (rincian)'!G34="","",'Pengetahuan (rincian)'!G34)</f>
        <v>92</v>
      </c>
      <c r="C33" s="162">
        <f>IF('Pengetahuan (rincian)'!J34="","",'Pengetahuan (rincian)'!J34)</f>
        <v>92</v>
      </c>
      <c r="D33" s="162">
        <f>IF('Pengetahuan (rincian)'!M34="","",'Pengetahuan (rincian)'!M34)</f>
        <v>92</v>
      </c>
      <c r="E33" s="162" t="str">
        <f>IF('Pengetahuan (rincian)'!P34="","",'Pengetahuan (rincian)'!P34)</f>
        <v/>
      </c>
      <c r="F33" s="162" t="str">
        <f>IF('Pengetahuan (rincian)'!S34="","",'Pengetahuan (rincian)'!S34)</f>
        <v/>
      </c>
      <c r="G33" s="162" t="str">
        <f>IF('Pengetahuan (rincian)'!V34="","",'Pengetahuan (rincian)'!V34)</f>
        <v/>
      </c>
      <c r="H33" s="162" t="str">
        <f>IF('Pengetahuan (rincian)'!Y34="","",'Pengetahuan (rincian)'!Y34)</f>
        <v/>
      </c>
      <c r="I33" s="162" t="str">
        <f>IF('Pengetahuan (rincian)'!AB34="","",'Pengetahuan (rincian)'!AB34)</f>
        <v/>
      </c>
      <c r="J33" s="162" t="str">
        <f>IF('Pengetahuan (rincian)'!AE34="","",'Pengetahuan (rincian)'!AE34)</f>
        <v/>
      </c>
      <c r="K33" s="162" t="str">
        <f>IF('Pengetahuan (rincian)'!AH34="","",'Pengetahuan (rincian)'!AH34)</f>
        <v/>
      </c>
      <c r="L33" s="162" t="str">
        <f>IF('Pengetahuan (rincian)'!AK34="","",'Pengetahuan (rincian)'!AK34)</f>
        <v/>
      </c>
      <c r="M33" s="162" t="str">
        <f>IF('Pengetahuan (rincian)'!AN34="","",'Pengetahuan (rincian)'!AN34)</f>
        <v/>
      </c>
      <c r="N33" s="162" t="str">
        <f>IF('Pengetahuan (rincian)'!AQ34="","",'Pengetahuan (rincian)'!AQ34)</f>
        <v/>
      </c>
      <c r="O33" s="162" t="str">
        <f>IF('Pengetahuan (rincian)'!AT34="","",'Pengetahuan (rincian)'!AT34)</f>
        <v/>
      </c>
      <c r="P33" s="162">
        <f t="shared" si="1"/>
        <v>92</v>
      </c>
      <c r="Q33" s="162">
        <f>IF('Pengetahuan (rincian)'!AV34="","",ROUND(MAX('Pengetahuan (rincian)'!AV34:AW34),0))</f>
        <v>92</v>
      </c>
      <c r="R33" s="163">
        <f>IF('Pengetahuan (rincian)'!AX34="","",ROUND(MAX('Pengetahuan (rincian)'!AX34:AY34),0))</f>
        <v>92</v>
      </c>
      <c r="S33" s="163">
        <f t="shared" si="2"/>
        <v>92</v>
      </c>
      <c r="T33" s="164">
        <f t="shared" si="3"/>
        <v>3.66</v>
      </c>
      <c r="U33" s="165" t="str">
        <f t="shared" si="4"/>
        <v>A-</v>
      </c>
      <c r="V33" s="165">
        <f t="shared" si="5"/>
        <v>92</v>
      </c>
      <c r="W33" s="166" t="str">
        <f t="shared" si="6"/>
        <v>Memahami konsep dasar basis data</v>
      </c>
      <c r="X33" s="167">
        <f t="shared" si="7"/>
        <v>92</v>
      </c>
      <c r="Y33" s="166" t="str">
        <f t="shared" si="8"/>
        <v>Memahami konsep dasar basis data</v>
      </c>
      <c r="Z33" s="168" t="str">
        <f t="shared" si="9"/>
        <v>Sudah memahami seluruh kompetensi, terutama sangat baik dalam Memahami konsep dasar basis data</v>
      </c>
      <c r="AA33" s="52"/>
      <c r="AB33" s="52"/>
      <c r="AC33" s="52"/>
      <c r="AD33" s="52"/>
      <c r="AE33" s="52"/>
      <c r="AF33" s="52"/>
      <c r="AG33" s="52"/>
      <c r="AH33" s="52"/>
      <c r="AI33" s="52"/>
    </row>
    <row r="34" ht="39.75" customHeight="1">
      <c r="A34" s="6">
        <v>24.0</v>
      </c>
      <c r="B34" s="162">
        <f>IF('Pengetahuan (rincian)'!G35="","",'Pengetahuan (rincian)'!G35)</f>
        <v>90</v>
      </c>
      <c r="C34" s="162">
        <f>IF('Pengetahuan (rincian)'!J35="","",'Pengetahuan (rincian)'!J35)</f>
        <v>80</v>
      </c>
      <c r="D34" s="162">
        <f>IF('Pengetahuan (rincian)'!M35="","",'Pengetahuan (rincian)'!M35)</f>
        <v>90</v>
      </c>
      <c r="E34" s="162" t="str">
        <f>IF('Pengetahuan (rincian)'!P35="","",'Pengetahuan (rincian)'!P35)</f>
        <v/>
      </c>
      <c r="F34" s="162" t="str">
        <f>IF('Pengetahuan (rincian)'!S35="","",'Pengetahuan (rincian)'!S35)</f>
        <v/>
      </c>
      <c r="G34" s="162" t="str">
        <f>IF('Pengetahuan (rincian)'!V35="","",'Pengetahuan (rincian)'!V35)</f>
        <v/>
      </c>
      <c r="H34" s="162" t="str">
        <f>IF('Pengetahuan (rincian)'!Y35="","",'Pengetahuan (rincian)'!Y35)</f>
        <v/>
      </c>
      <c r="I34" s="162" t="str">
        <f>IF('Pengetahuan (rincian)'!AB35="","",'Pengetahuan (rincian)'!AB35)</f>
        <v/>
      </c>
      <c r="J34" s="162" t="str">
        <f>IF('Pengetahuan (rincian)'!AE35="","",'Pengetahuan (rincian)'!AE35)</f>
        <v/>
      </c>
      <c r="K34" s="162" t="str">
        <f>IF('Pengetahuan (rincian)'!AH35="","",'Pengetahuan (rincian)'!AH35)</f>
        <v/>
      </c>
      <c r="L34" s="162" t="str">
        <f>IF('Pengetahuan (rincian)'!AK35="","",'Pengetahuan (rincian)'!AK35)</f>
        <v/>
      </c>
      <c r="M34" s="162" t="str">
        <f>IF('Pengetahuan (rincian)'!AN35="","",'Pengetahuan (rincian)'!AN35)</f>
        <v/>
      </c>
      <c r="N34" s="162" t="str">
        <f>IF('Pengetahuan (rincian)'!AQ35="","",'Pengetahuan (rincian)'!AQ35)</f>
        <v/>
      </c>
      <c r="O34" s="162" t="str">
        <f>IF('Pengetahuan (rincian)'!AT35="","",'Pengetahuan (rincian)'!AT35)</f>
        <v/>
      </c>
      <c r="P34" s="162">
        <f t="shared" si="1"/>
        <v>87</v>
      </c>
      <c r="Q34" s="162">
        <f>IF('Pengetahuan (rincian)'!AV35="","",ROUND(MAX('Pengetahuan (rincian)'!AV35:AW35),0))</f>
        <v>80</v>
      </c>
      <c r="R34" s="163">
        <f>IF('Pengetahuan (rincian)'!AX35="","",ROUND(MAX('Pengetahuan (rincian)'!AX35:AY35),0))</f>
        <v>90</v>
      </c>
      <c r="S34" s="163">
        <f t="shared" si="2"/>
        <v>86</v>
      </c>
      <c r="T34" s="164">
        <f t="shared" si="3"/>
        <v>3.33</v>
      </c>
      <c r="U34" s="165" t="str">
        <f t="shared" si="4"/>
        <v>B+</v>
      </c>
      <c r="V34" s="165">
        <f t="shared" si="5"/>
        <v>90</v>
      </c>
      <c r="W34" s="166" t="str">
        <f t="shared" si="6"/>
        <v>Memahami konsep dasar basis data</v>
      </c>
      <c r="X34" s="167">
        <f t="shared" si="7"/>
        <v>80</v>
      </c>
      <c r="Y34" s="166" t="str">
        <f t="shared" si="8"/>
        <v>Mendeskripsikan Model Data dan Hubungan Antar Entitas</v>
      </c>
      <c r="Z34" s="168" t="str">
        <f t="shared" si="9"/>
        <v>Sudah memahami seluruh kompetensi, terutama dalam Memahami konsep dasar basis data</v>
      </c>
      <c r="AA34" s="52"/>
      <c r="AB34" s="52"/>
      <c r="AC34" s="52"/>
      <c r="AD34" s="52"/>
      <c r="AE34" s="52"/>
      <c r="AF34" s="52"/>
      <c r="AG34" s="52"/>
      <c r="AH34" s="52"/>
      <c r="AI34" s="52"/>
    </row>
    <row r="35" ht="39.75" customHeight="1">
      <c r="A35" s="6">
        <v>25.0</v>
      </c>
      <c r="B35" s="162">
        <f>IF('Pengetahuan (rincian)'!G36="","",'Pengetahuan (rincian)'!G36)</f>
        <v>95</v>
      </c>
      <c r="C35" s="162">
        <f>IF('Pengetahuan (rincian)'!J36="","",'Pengetahuan (rincian)'!J36)</f>
        <v>95</v>
      </c>
      <c r="D35" s="162">
        <f>IF('Pengetahuan (rincian)'!M36="","",'Pengetahuan (rincian)'!M36)</f>
        <v>95</v>
      </c>
      <c r="E35" s="162" t="str">
        <f>IF('Pengetahuan (rincian)'!P36="","",'Pengetahuan (rincian)'!P36)</f>
        <v/>
      </c>
      <c r="F35" s="162" t="str">
        <f>IF('Pengetahuan (rincian)'!S36="","",'Pengetahuan (rincian)'!S36)</f>
        <v/>
      </c>
      <c r="G35" s="162" t="str">
        <f>IF('Pengetahuan (rincian)'!V36="","",'Pengetahuan (rincian)'!V36)</f>
        <v/>
      </c>
      <c r="H35" s="162" t="str">
        <f>IF('Pengetahuan (rincian)'!Y36="","",'Pengetahuan (rincian)'!Y36)</f>
        <v/>
      </c>
      <c r="I35" s="162" t="str">
        <f>IF('Pengetahuan (rincian)'!AB36="","",'Pengetahuan (rincian)'!AB36)</f>
        <v/>
      </c>
      <c r="J35" s="162" t="str">
        <f>IF('Pengetahuan (rincian)'!AE36="","",'Pengetahuan (rincian)'!AE36)</f>
        <v/>
      </c>
      <c r="K35" s="162" t="str">
        <f>IF('Pengetahuan (rincian)'!AH36="","",'Pengetahuan (rincian)'!AH36)</f>
        <v/>
      </c>
      <c r="L35" s="162" t="str">
        <f>IF('Pengetahuan (rincian)'!AK36="","",'Pengetahuan (rincian)'!AK36)</f>
        <v/>
      </c>
      <c r="M35" s="162" t="str">
        <f>IF('Pengetahuan (rincian)'!AN36="","",'Pengetahuan (rincian)'!AN36)</f>
        <v/>
      </c>
      <c r="N35" s="162" t="str">
        <f>IF('Pengetahuan (rincian)'!AQ36="","",'Pengetahuan (rincian)'!AQ36)</f>
        <v/>
      </c>
      <c r="O35" s="162" t="str">
        <f>IF('Pengetahuan (rincian)'!AT36="","",'Pengetahuan (rincian)'!AT36)</f>
        <v/>
      </c>
      <c r="P35" s="162">
        <f t="shared" si="1"/>
        <v>95</v>
      </c>
      <c r="Q35" s="162">
        <f>IF('Pengetahuan (rincian)'!AV36="","",ROUND(MAX('Pengetahuan (rincian)'!AV36:AW36),0))</f>
        <v>95</v>
      </c>
      <c r="R35" s="163">
        <f>IF('Pengetahuan (rincian)'!AX36="","",ROUND(MAX('Pengetahuan (rincian)'!AX36:AY36),0))</f>
        <v>95</v>
      </c>
      <c r="S35" s="163">
        <f t="shared" si="2"/>
        <v>95</v>
      </c>
      <c r="T35" s="164">
        <f t="shared" si="3"/>
        <v>3.66</v>
      </c>
      <c r="U35" s="165" t="str">
        <f t="shared" si="4"/>
        <v>A-</v>
      </c>
      <c r="V35" s="165">
        <f t="shared" si="5"/>
        <v>95</v>
      </c>
      <c r="W35" s="166" t="str">
        <f t="shared" si="6"/>
        <v>Memahami konsep dasar basis data</v>
      </c>
      <c r="X35" s="167">
        <f t="shared" si="7"/>
        <v>95</v>
      </c>
      <c r="Y35" s="166" t="str">
        <f t="shared" si="8"/>
        <v>Memahami konsep dasar basis data</v>
      </c>
      <c r="Z35" s="168" t="str">
        <f t="shared" si="9"/>
        <v>Sudah memahami seluruh kompetensi, terutama sangat baik dalam Memahami konsep dasar basis data</v>
      </c>
      <c r="AA35" s="52"/>
      <c r="AB35" s="52"/>
      <c r="AC35" s="52"/>
      <c r="AD35" s="52"/>
      <c r="AE35" s="52"/>
      <c r="AF35" s="52"/>
      <c r="AG35" s="52"/>
      <c r="AH35" s="52"/>
      <c r="AI35" s="52"/>
    </row>
    <row r="36" ht="39.75" customHeight="1">
      <c r="A36" s="6">
        <v>26.0</v>
      </c>
      <c r="B36" s="162">
        <f>IF('Pengetahuan (rincian)'!G37="","",'Pengetahuan (rincian)'!G37)</f>
        <v>95</v>
      </c>
      <c r="C36" s="162">
        <f>IF('Pengetahuan (rincian)'!J37="","",'Pengetahuan (rincian)'!J37)</f>
        <v>93</v>
      </c>
      <c r="D36" s="162">
        <f>IF('Pengetahuan (rincian)'!M37="","",'Pengetahuan (rincian)'!M37)</f>
        <v>95</v>
      </c>
      <c r="E36" s="162" t="str">
        <f>IF('Pengetahuan (rincian)'!P37="","",'Pengetahuan (rincian)'!P37)</f>
        <v/>
      </c>
      <c r="F36" s="162" t="str">
        <f>IF('Pengetahuan (rincian)'!S37="","",'Pengetahuan (rincian)'!S37)</f>
        <v/>
      </c>
      <c r="G36" s="162" t="str">
        <f>IF('Pengetahuan (rincian)'!V37="","",'Pengetahuan (rincian)'!V37)</f>
        <v/>
      </c>
      <c r="H36" s="162" t="str">
        <f>IF('Pengetahuan (rincian)'!Y37="","",'Pengetahuan (rincian)'!Y37)</f>
        <v/>
      </c>
      <c r="I36" s="162" t="str">
        <f>IF('Pengetahuan (rincian)'!AB37="","",'Pengetahuan (rincian)'!AB37)</f>
        <v/>
      </c>
      <c r="J36" s="162" t="str">
        <f>IF('Pengetahuan (rincian)'!AE37="","",'Pengetahuan (rincian)'!AE37)</f>
        <v/>
      </c>
      <c r="K36" s="162" t="str">
        <f>IF('Pengetahuan (rincian)'!AH37="","",'Pengetahuan (rincian)'!AH37)</f>
        <v/>
      </c>
      <c r="L36" s="162" t="str">
        <f>IF('Pengetahuan (rincian)'!AK37="","",'Pengetahuan (rincian)'!AK37)</f>
        <v/>
      </c>
      <c r="M36" s="162" t="str">
        <f>IF('Pengetahuan (rincian)'!AN37="","",'Pengetahuan (rincian)'!AN37)</f>
        <v/>
      </c>
      <c r="N36" s="162" t="str">
        <f>IF('Pengetahuan (rincian)'!AQ37="","",'Pengetahuan (rincian)'!AQ37)</f>
        <v/>
      </c>
      <c r="O36" s="162" t="str">
        <f>IF('Pengetahuan (rincian)'!AT37="","",'Pengetahuan (rincian)'!AT37)</f>
        <v/>
      </c>
      <c r="P36" s="162">
        <f t="shared" si="1"/>
        <v>94</v>
      </c>
      <c r="Q36" s="162">
        <f>IF('Pengetahuan (rincian)'!AV37="","",ROUND(MAX('Pengetahuan (rincian)'!AV37:AW37),0))</f>
        <v>93</v>
      </c>
      <c r="R36" s="163">
        <f>IF('Pengetahuan (rincian)'!AX37="","",ROUND(MAX('Pengetahuan (rincian)'!AX37:AY37),0))</f>
        <v>95</v>
      </c>
      <c r="S36" s="163">
        <f t="shared" si="2"/>
        <v>94</v>
      </c>
      <c r="T36" s="164">
        <f t="shared" si="3"/>
        <v>3.66</v>
      </c>
      <c r="U36" s="165" t="str">
        <f t="shared" si="4"/>
        <v>A-</v>
      </c>
      <c r="V36" s="165">
        <f t="shared" si="5"/>
        <v>95</v>
      </c>
      <c r="W36" s="166" t="str">
        <f t="shared" si="6"/>
        <v>Memahami konsep dasar basis data</v>
      </c>
      <c r="X36" s="167">
        <f t="shared" si="7"/>
        <v>93</v>
      </c>
      <c r="Y36" s="166" t="str">
        <f t="shared" si="8"/>
        <v>Mendeskripsikan Model Data dan Hubungan Antar Entitas</v>
      </c>
      <c r="Z36" s="168" t="str">
        <f t="shared" si="9"/>
        <v>Sudah memahami seluruh kompetensi, terutama sangat baik dalam Memahami konsep dasar basis data</v>
      </c>
      <c r="AA36" s="52"/>
      <c r="AB36" s="52"/>
      <c r="AC36" s="52"/>
      <c r="AD36" s="52"/>
      <c r="AE36" s="52"/>
      <c r="AF36" s="52"/>
      <c r="AG36" s="52"/>
      <c r="AH36" s="52"/>
      <c r="AI36" s="52"/>
    </row>
    <row r="37" ht="39.75" customHeight="1">
      <c r="A37" s="6">
        <v>27.0</v>
      </c>
      <c r="B37" s="162">
        <f>IF('Pengetahuan (rincian)'!G38="","",'Pengetahuan (rincian)'!G38)</f>
        <v>90</v>
      </c>
      <c r="C37" s="162">
        <f>IF('Pengetahuan (rincian)'!J38="","",'Pengetahuan (rincian)'!J38)</f>
        <v>80</v>
      </c>
      <c r="D37" s="162">
        <f>IF('Pengetahuan (rincian)'!M38="","",'Pengetahuan (rincian)'!M38)</f>
        <v>90</v>
      </c>
      <c r="E37" s="162" t="str">
        <f>IF('Pengetahuan (rincian)'!P38="","",'Pengetahuan (rincian)'!P38)</f>
        <v/>
      </c>
      <c r="F37" s="162" t="str">
        <f>IF('Pengetahuan (rincian)'!S38="","",'Pengetahuan (rincian)'!S38)</f>
        <v/>
      </c>
      <c r="G37" s="162" t="str">
        <f>IF('Pengetahuan (rincian)'!V38="","",'Pengetahuan (rincian)'!V38)</f>
        <v/>
      </c>
      <c r="H37" s="162" t="str">
        <f>IF('Pengetahuan (rincian)'!Y38="","",'Pengetahuan (rincian)'!Y38)</f>
        <v/>
      </c>
      <c r="I37" s="162" t="str">
        <f>IF('Pengetahuan (rincian)'!AB38="","",'Pengetahuan (rincian)'!AB38)</f>
        <v/>
      </c>
      <c r="J37" s="162" t="str">
        <f>IF('Pengetahuan (rincian)'!AE38="","",'Pengetahuan (rincian)'!AE38)</f>
        <v/>
      </c>
      <c r="K37" s="162" t="str">
        <f>IF('Pengetahuan (rincian)'!AH38="","",'Pengetahuan (rincian)'!AH38)</f>
        <v/>
      </c>
      <c r="L37" s="162" t="str">
        <f>IF('Pengetahuan (rincian)'!AK38="","",'Pengetahuan (rincian)'!AK38)</f>
        <v/>
      </c>
      <c r="M37" s="162" t="str">
        <f>IF('Pengetahuan (rincian)'!AN38="","",'Pengetahuan (rincian)'!AN38)</f>
        <v/>
      </c>
      <c r="N37" s="162" t="str">
        <f>IF('Pengetahuan (rincian)'!AQ38="","",'Pengetahuan (rincian)'!AQ38)</f>
        <v/>
      </c>
      <c r="O37" s="162" t="str">
        <f>IF('Pengetahuan (rincian)'!AT38="","",'Pengetahuan (rincian)'!AT38)</f>
        <v/>
      </c>
      <c r="P37" s="162">
        <f t="shared" si="1"/>
        <v>87</v>
      </c>
      <c r="Q37" s="162">
        <f>IF('Pengetahuan (rincian)'!AV38="","",ROUND(MAX('Pengetahuan (rincian)'!AV38:AW38),0))</f>
        <v>80</v>
      </c>
      <c r="R37" s="163">
        <f>IF('Pengetahuan (rincian)'!AX38="","",ROUND(MAX('Pengetahuan (rincian)'!AX38:AY38),0))</f>
        <v>90</v>
      </c>
      <c r="S37" s="163">
        <f t="shared" si="2"/>
        <v>86</v>
      </c>
      <c r="T37" s="164">
        <f t="shared" si="3"/>
        <v>3.33</v>
      </c>
      <c r="U37" s="165" t="str">
        <f t="shared" si="4"/>
        <v>B+</v>
      </c>
      <c r="V37" s="165">
        <f t="shared" si="5"/>
        <v>90</v>
      </c>
      <c r="W37" s="166" t="str">
        <f t="shared" si="6"/>
        <v>Memahami konsep dasar basis data</v>
      </c>
      <c r="X37" s="167">
        <f t="shared" si="7"/>
        <v>80</v>
      </c>
      <c r="Y37" s="166" t="str">
        <f t="shared" si="8"/>
        <v>Mendeskripsikan Model Data dan Hubungan Antar Entitas</v>
      </c>
      <c r="Z37" s="168" t="str">
        <f t="shared" si="9"/>
        <v>Sudah memahami seluruh kompetensi, terutama dalam Memahami konsep dasar basis data</v>
      </c>
      <c r="AA37" s="52"/>
      <c r="AB37" s="52"/>
      <c r="AC37" s="52"/>
      <c r="AD37" s="52"/>
      <c r="AE37" s="52"/>
      <c r="AF37" s="52"/>
      <c r="AG37" s="52"/>
      <c r="AH37" s="52"/>
      <c r="AI37" s="52"/>
    </row>
    <row r="38" ht="39.75" customHeight="1">
      <c r="A38" s="6">
        <v>28.0</v>
      </c>
      <c r="B38" s="162">
        <f>IF('Pengetahuan (rincian)'!G39="","",'Pengetahuan (rincian)'!G39)</f>
        <v>95</v>
      </c>
      <c r="C38" s="162">
        <f>IF('Pengetahuan (rincian)'!J39="","",'Pengetahuan (rincian)'!J39)</f>
        <v>90</v>
      </c>
      <c r="D38" s="162">
        <f>IF('Pengetahuan (rincian)'!M39="","",'Pengetahuan (rincian)'!M39)</f>
        <v>95</v>
      </c>
      <c r="E38" s="162" t="str">
        <f>IF('Pengetahuan (rincian)'!P39="","",'Pengetahuan (rincian)'!P39)</f>
        <v/>
      </c>
      <c r="F38" s="162" t="str">
        <f>IF('Pengetahuan (rincian)'!S39="","",'Pengetahuan (rincian)'!S39)</f>
        <v/>
      </c>
      <c r="G38" s="162" t="str">
        <f>IF('Pengetahuan (rincian)'!V39="","",'Pengetahuan (rincian)'!V39)</f>
        <v/>
      </c>
      <c r="H38" s="162" t="str">
        <f>IF('Pengetahuan (rincian)'!Y39="","",'Pengetahuan (rincian)'!Y39)</f>
        <v/>
      </c>
      <c r="I38" s="162" t="str">
        <f>IF('Pengetahuan (rincian)'!AB39="","",'Pengetahuan (rincian)'!AB39)</f>
        <v/>
      </c>
      <c r="J38" s="162" t="str">
        <f>IF('Pengetahuan (rincian)'!AE39="","",'Pengetahuan (rincian)'!AE39)</f>
        <v/>
      </c>
      <c r="K38" s="162" t="str">
        <f>IF('Pengetahuan (rincian)'!AH39="","",'Pengetahuan (rincian)'!AH39)</f>
        <v/>
      </c>
      <c r="L38" s="162" t="str">
        <f>IF('Pengetahuan (rincian)'!AK39="","",'Pengetahuan (rincian)'!AK39)</f>
        <v/>
      </c>
      <c r="M38" s="162" t="str">
        <f>IF('Pengetahuan (rincian)'!AN39="","",'Pengetahuan (rincian)'!AN39)</f>
        <v/>
      </c>
      <c r="N38" s="162" t="str">
        <f>IF('Pengetahuan (rincian)'!AQ39="","",'Pengetahuan (rincian)'!AQ39)</f>
        <v/>
      </c>
      <c r="O38" s="162" t="str">
        <f>IF('Pengetahuan (rincian)'!AT39="","",'Pengetahuan (rincian)'!AT39)</f>
        <v/>
      </c>
      <c r="P38" s="162">
        <f t="shared" si="1"/>
        <v>93</v>
      </c>
      <c r="Q38" s="162">
        <f>IF('Pengetahuan (rincian)'!AV39="","",ROUND(MAX('Pengetahuan (rincian)'!AV39:AW39),0))</f>
        <v>90</v>
      </c>
      <c r="R38" s="163">
        <f>IF('Pengetahuan (rincian)'!AX39="","",ROUND(MAX('Pengetahuan (rincian)'!AX39:AY39),0))</f>
        <v>95</v>
      </c>
      <c r="S38" s="163">
        <f t="shared" si="2"/>
        <v>93</v>
      </c>
      <c r="T38" s="164">
        <f t="shared" si="3"/>
        <v>3.66</v>
      </c>
      <c r="U38" s="165" t="str">
        <f t="shared" si="4"/>
        <v>A-</v>
      </c>
      <c r="V38" s="165">
        <f t="shared" si="5"/>
        <v>95</v>
      </c>
      <c r="W38" s="166" t="str">
        <f t="shared" si="6"/>
        <v>Memahami konsep dasar basis data</v>
      </c>
      <c r="X38" s="167">
        <f t="shared" si="7"/>
        <v>90</v>
      </c>
      <c r="Y38" s="166" t="str">
        <f t="shared" si="8"/>
        <v>Mendeskripsikan Model Data dan Hubungan Antar Entitas</v>
      </c>
      <c r="Z38" s="168" t="str">
        <f t="shared" si="9"/>
        <v>Sudah memahami seluruh kompetensi, terutama sangat baik dalam Memahami konsep dasar basis data</v>
      </c>
      <c r="AA38" s="52"/>
      <c r="AB38" s="52"/>
      <c r="AC38" s="52"/>
      <c r="AD38" s="52"/>
      <c r="AE38" s="52"/>
      <c r="AF38" s="52"/>
      <c r="AG38" s="52"/>
      <c r="AH38" s="52"/>
      <c r="AI38" s="52"/>
    </row>
    <row r="39" ht="39.75" customHeight="1">
      <c r="A39" s="6">
        <v>29.0</v>
      </c>
      <c r="B39" s="162">
        <f>IF('Pengetahuan (rincian)'!G40="","",'Pengetahuan (rincian)'!G40)</f>
        <v>88</v>
      </c>
      <c r="C39" s="162">
        <f>IF('Pengetahuan (rincian)'!J40="","",'Pengetahuan (rincian)'!J40)</f>
        <v>95</v>
      </c>
      <c r="D39" s="162">
        <f>IF('Pengetahuan (rincian)'!M40="","",'Pengetahuan (rincian)'!M40)</f>
        <v>88</v>
      </c>
      <c r="E39" s="162" t="str">
        <f>IF('Pengetahuan (rincian)'!P40="","",'Pengetahuan (rincian)'!P40)</f>
        <v/>
      </c>
      <c r="F39" s="162" t="str">
        <f>IF('Pengetahuan (rincian)'!S40="","",'Pengetahuan (rincian)'!S40)</f>
        <v/>
      </c>
      <c r="G39" s="162" t="str">
        <f>IF('Pengetahuan (rincian)'!V40="","",'Pengetahuan (rincian)'!V40)</f>
        <v/>
      </c>
      <c r="H39" s="162" t="str">
        <f>IF('Pengetahuan (rincian)'!Y40="","",'Pengetahuan (rincian)'!Y40)</f>
        <v/>
      </c>
      <c r="I39" s="162" t="str">
        <f>IF('Pengetahuan (rincian)'!AB40="","",'Pengetahuan (rincian)'!AB40)</f>
        <v/>
      </c>
      <c r="J39" s="162" t="str">
        <f>IF('Pengetahuan (rincian)'!AE40="","",'Pengetahuan (rincian)'!AE40)</f>
        <v/>
      </c>
      <c r="K39" s="162" t="str">
        <f>IF('Pengetahuan (rincian)'!AH40="","",'Pengetahuan (rincian)'!AH40)</f>
        <v/>
      </c>
      <c r="L39" s="162" t="str">
        <f>IF('Pengetahuan (rincian)'!AK40="","",'Pengetahuan (rincian)'!AK40)</f>
        <v/>
      </c>
      <c r="M39" s="162" t="str">
        <f>IF('Pengetahuan (rincian)'!AN40="","",'Pengetahuan (rincian)'!AN40)</f>
        <v/>
      </c>
      <c r="N39" s="162" t="str">
        <f>IF('Pengetahuan (rincian)'!AQ40="","",'Pengetahuan (rincian)'!AQ40)</f>
        <v/>
      </c>
      <c r="O39" s="162" t="str">
        <f>IF('Pengetahuan (rincian)'!AT40="","",'Pengetahuan (rincian)'!AT40)</f>
        <v/>
      </c>
      <c r="P39" s="162">
        <f t="shared" si="1"/>
        <v>90</v>
      </c>
      <c r="Q39" s="162">
        <f>IF('Pengetahuan (rincian)'!AV40="","",ROUND(MAX('Pengetahuan (rincian)'!AV40:AW40),0))</f>
        <v>95</v>
      </c>
      <c r="R39" s="163">
        <f>IF('Pengetahuan (rincian)'!AX40="","",ROUND(MAX('Pengetahuan (rincian)'!AX40:AY40),0))</f>
        <v>88</v>
      </c>
      <c r="S39" s="163">
        <f t="shared" si="2"/>
        <v>91</v>
      </c>
      <c r="T39" s="164">
        <f t="shared" si="3"/>
        <v>3.66</v>
      </c>
      <c r="U39" s="165" t="str">
        <f t="shared" si="4"/>
        <v>A-</v>
      </c>
      <c r="V39" s="165">
        <f t="shared" si="5"/>
        <v>95</v>
      </c>
      <c r="W39" s="166" t="str">
        <f t="shared" si="6"/>
        <v>Mendeskripsikan Model Data dan Hubungan Antar Entitas</v>
      </c>
      <c r="X39" s="167">
        <f t="shared" si="7"/>
        <v>88</v>
      </c>
      <c r="Y39" s="166" t="str">
        <f t="shared" si="8"/>
        <v>Memahami konsep dasar basis data</v>
      </c>
      <c r="Z39" s="168" t="str">
        <f t="shared" si="9"/>
        <v>Sudah memahami seluruh kompetensi, terutama sangat baik dalam Mendeskripsikan Model Data dan Hubungan Antar Entitas</v>
      </c>
      <c r="AA39" s="52"/>
      <c r="AB39" s="52"/>
      <c r="AC39" s="52"/>
      <c r="AD39" s="52"/>
      <c r="AE39" s="52"/>
      <c r="AF39" s="52"/>
      <c r="AG39" s="52"/>
      <c r="AH39" s="52"/>
      <c r="AI39" s="52"/>
    </row>
    <row r="40" ht="39.75" customHeight="1">
      <c r="A40" s="6">
        <v>30.0</v>
      </c>
      <c r="B40" s="162">
        <f>IF('Pengetahuan (rincian)'!G41="","",'Pengetahuan (rincian)'!G41)</f>
        <v>88</v>
      </c>
      <c r="C40" s="162">
        <f>IF('Pengetahuan (rincian)'!J41="","",'Pengetahuan (rincian)'!J41)</f>
        <v>95</v>
      </c>
      <c r="D40" s="162">
        <f>IF('Pengetahuan (rincian)'!M41="","",'Pengetahuan (rincian)'!M41)</f>
        <v>88</v>
      </c>
      <c r="E40" s="162" t="str">
        <f>IF('Pengetahuan (rincian)'!P41="","",'Pengetahuan (rincian)'!P41)</f>
        <v/>
      </c>
      <c r="F40" s="162" t="str">
        <f>IF('Pengetahuan (rincian)'!S41="","",'Pengetahuan (rincian)'!S41)</f>
        <v/>
      </c>
      <c r="G40" s="162" t="str">
        <f>IF('Pengetahuan (rincian)'!V41="","",'Pengetahuan (rincian)'!V41)</f>
        <v/>
      </c>
      <c r="H40" s="162" t="str">
        <f>IF('Pengetahuan (rincian)'!Y41="","",'Pengetahuan (rincian)'!Y41)</f>
        <v/>
      </c>
      <c r="I40" s="162" t="str">
        <f>IF('Pengetahuan (rincian)'!AB41="","",'Pengetahuan (rincian)'!AB41)</f>
        <v/>
      </c>
      <c r="J40" s="162" t="str">
        <f>IF('Pengetahuan (rincian)'!AE41="","",'Pengetahuan (rincian)'!AE41)</f>
        <v/>
      </c>
      <c r="K40" s="162" t="str">
        <f>IF('Pengetahuan (rincian)'!AH41="","",'Pengetahuan (rincian)'!AH41)</f>
        <v/>
      </c>
      <c r="L40" s="162" t="str">
        <f>IF('Pengetahuan (rincian)'!AK41="","",'Pengetahuan (rincian)'!AK41)</f>
        <v/>
      </c>
      <c r="M40" s="162" t="str">
        <f>IF('Pengetahuan (rincian)'!AN41="","",'Pengetahuan (rincian)'!AN41)</f>
        <v/>
      </c>
      <c r="N40" s="162" t="str">
        <f>IF('Pengetahuan (rincian)'!AQ41="","",'Pengetahuan (rincian)'!AQ41)</f>
        <v/>
      </c>
      <c r="O40" s="162" t="str">
        <f>IF('Pengetahuan (rincian)'!AT41="","",'Pengetahuan (rincian)'!AT41)</f>
        <v/>
      </c>
      <c r="P40" s="162">
        <f t="shared" si="1"/>
        <v>90</v>
      </c>
      <c r="Q40" s="162">
        <f>IF('Pengetahuan (rincian)'!AV41="","",ROUND(MAX('Pengetahuan (rincian)'!AV41:AW41),0))</f>
        <v>95</v>
      </c>
      <c r="R40" s="163">
        <f>IF('Pengetahuan (rincian)'!AX41="","",ROUND(MAX('Pengetahuan (rincian)'!AX41:AY41),0))</f>
        <v>88</v>
      </c>
      <c r="S40" s="163">
        <f t="shared" si="2"/>
        <v>91</v>
      </c>
      <c r="T40" s="164">
        <f t="shared" si="3"/>
        <v>3.66</v>
      </c>
      <c r="U40" s="165" t="str">
        <f t="shared" si="4"/>
        <v>A-</v>
      </c>
      <c r="V40" s="165">
        <f t="shared" si="5"/>
        <v>95</v>
      </c>
      <c r="W40" s="166" t="str">
        <f t="shared" si="6"/>
        <v>Mendeskripsikan Model Data dan Hubungan Antar Entitas</v>
      </c>
      <c r="X40" s="167">
        <f t="shared" si="7"/>
        <v>88</v>
      </c>
      <c r="Y40" s="166" t="str">
        <f t="shared" si="8"/>
        <v>Memahami konsep dasar basis data</v>
      </c>
      <c r="Z40" s="168" t="str">
        <f t="shared" si="9"/>
        <v>Sudah memahami seluruh kompetensi, terutama sangat baik dalam Mendeskripsikan Model Data dan Hubungan Antar Entitas</v>
      </c>
      <c r="AA40" s="52"/>
      <c r="AB40" s="52"/>
      <c r="AC40" s="52"/>
      <c r="AD40" s="52"/>
      <c r="AE40" s="52"/>
      <c r="AF40" s="52"/>
      <c r="AG40" s="52"/>
      <c r="AH40" s="52"/>
      <c r="AI40" s="52"/>
    </row>
    <row r="41" ht="39.75" customHeight="1">
      <c r="A41" s="6">
        <v>31.0</v>
      </c>
      <c r="B41" s="162">
        <f>IF('Pengetahuan (rincian)'!G42="","",'Pengetahuan (rincian)'!G42)</f>
        <v>95</v>
      </c>
      <c r="C41" s="162">
        <f>IF('Pengetahuan (rincian)'!J42="","",'Pengetahuan (rincian)'!J42)</f>
        <v>93</v>
      </c>
      <c r="D41" s="162">
        <f>IF('Pengetahuan (rincian)'!M42="","",'Pengetahuan (rincian)'!M42)</f>
        <v>95</v>
      </c>
      <c r="E41" s="162" t="str">
        <f>IF('Pengetahuan (rincian)'!P42="","",'Pengetahuan (rincian)'!P42)</f>
        <v/>
      </c>
      <c r="F41" s="162" t="str">
        <f>IF('Pengetahuan (rincian)'!S42="","",'Pengetahuan (rincian)'!S42)</f>
        <v/>
      </c>
      <c r="G41" s="162" t="str">
        <f>IF('Pengetahuan (rincian)'!V42="","",'Pengetahuan (rincian)'!V42)</f>
        <v/>
      </c>
      <c r="H41" s="162" t="str">
        <f>IF('Pengetahuan (rincian)'!Y42="","",'Pengetahuan (rincian)'!Y42)</f>
        <v/>
      </c>
      <c r="I41" s="162" t="str">
        <f>IF('Pengetahuan (rincian)'!AB42="","",'Pengetahuan (rincian)'!AB42)</f>
        <v/>
      </c>
      <c r="J41" s="162" t="str">
        <f>IF('Pengetahuan (rincian)'!AE42="","",'Pengetahuan (rincian)'!AE42)</f>
        <v/>
      </c>
      <c r="K41" s="162" t="str">
        <f>IF('Pengetahuan (rincian)'!AH42="","",'Pengetahuan (rincian)'!AH42)</f>
        <v/>
      </c>
      <c r="L41" s="162" t="str">
        <f>IF('Pengetahuan (rincian)'!AK42="","",'Pengetahuan (rincian)'!AK42)</f>
        <v/>
      </c>
      <c r="M41" s="162" t="str">
        <f>IF('Pengetahuan (rincian)'!AN42="","",'Pengetahuan (rincian)'!AN42)</f>
        <v/>
      </c>
      <c r="N41" s="162" t="str">
        <f>IF('Pengetahuan (rincian)'!AQ42="","",'Pengetahuan (rincian)'!AQ42)</f>
        <v/>
      </c>
      <c r="O41" s="162" t="str">
        <f>IF('Pengetahuan (rincian)'!AT42="","",'Pengetahuan (rincian)'!AT42)</f>
        <v/>
      </c>
      <c r="P41" s="162">
        <f t="shared" si="1"/>
        <v>94</v>
      </c>
      <c r="Q41" s="162">
        <f>IF('Pengetahuan (rincian)'!AV42="","",ROUND(MAX('Pengetahuan (rincian)'!AV42:AW42),0))</f>
        <v>93</v>
      </c>
      <c r="R41" s="163">
        <f>IF('Pengetahuan (rincian)'!AX42="","",ROUND(MAX('Pengetahuan (rincian)'!AX42:AY42),0))</f>
        <v>95</v>
      </c>
      <c r="S41" s="163">
        <f t="shared" si="2"/>
        <v>94</v>
      </c>
      <c r="T41" s="164">
        <f t="shared" si="3"/>
        <v>3.66</v>
      </c>
      <c r="U41" s="165" t="str">
        <f t="shared" si="4"/>
        <v>A-</v>
      </c>
      <c r="V41" s="165">
        <f t="shared" si="5"/>
        <v>95</v>
      </c>
      <c r="W41" s="166" t="str">
        <f t="shared" si="6"/>
        <v>Memahami konsep dasar basis data</v>
      </c>
      <c r="X41" s="167">
        <f t="shared" si="7"/>
        <v>93</v>
      </c>
      <c r="Y41" s="166" t="str">
        <f t="shared" si="8"/>
        <v>Mendeskripsikan Model Data dan Hubungan Antar Entitas</v>
      </c>
      <c r="Z41" s="168" t="str">
        <f t="shared" si="9"/>
        <v>Sudah memahami seluruh kompetensi, terutama sangat baik dalam Memahami konsep dasar basis data</v>
      </c>
      <c r="AA41" s="52"/>
      <c r="AB41" s="52"/>
      <c r="AC41" s="52"/>
      <c r="AD41" s="52"/>
      <c r="AE41" s="52"/>
      <c r="AF41" s="52"/>
      <c r="AG41" s="52"/>
      <c r="AH41" s="52"/>
      <c r="AI41" s="52"/>
    </row>
    <row r="42" ht="39.75" customHeight="1">
      <c r="A42" s="6">
        <v>32.0</v>
      </c>
      <c r="B42" s="162">
        <f>IF('Pengetahuan (rincian)'!G43="","",'Pengetahuan (rincian)'!G43)</f>
        <v>95</v>
      </c>
      <c r="C42" s="162">
        <f>IF('Pengetahuan (rincian)'!J43="","",'Pengetahuan (rincian)'!J43)</f>
        <v>93</v>
      </c>
      <c r="D42" s="162">
        <f>IF('Pengetahuan (rincian)'!M43="","",'Pengetahuan (rincian)'!M43)</f>
        <v>95</v>
      </c>
      <c r="E42" s="162" t="str">
        <f>IF('Pengetahuan (rincian)'!P43="","",'Pengetahuan (rincian)'!P43)</f>
        <v/>
      </c>
      <c r="F42" s="162" t="str">
        <f>IF('Pengetahuan (rincian)'!S43="","",'Pengetahuan (rincian)'!S43)</f>
        <v/>
      </c>
      <c r="G42" s="162" t="str">
        <f>IF('Pengetahuan (rincian)'!V43="","",'Pengetahuan (rincian)'!V43)</f>
        <v/>
      </c>
      <c r="H42" s="162" t="str">
        <f>IF('Pengetahuan (rincian)'!Y43="","",'Pengetahuan (rincian)'!Y43)</f>
        <v/>
      </c>
      <c r="I42" s="162" t="str">
        <f>IF('Pengetahuan (rincian)'!AB43="","",'Pengetahuan (rincian)'!AB43)</f>
        <v/>
      </c>
      <c r="J42" s="162" t="str">
        <f>IF('Pengetahuan (rincian)'!AE43="","",'Pengetahuan (rincian)'!AE43)</f>
        <v/>
      </c>
      <c r="K42" s="162" t="str">
        <f>IF('Pengetahuan (rincian)'!AH43="","",'Pengetahuan (rincian)'!AH43)</f>
        <v/>
      </c>
      <c r="L42" s="162" t="str">
        <f>IF('Pengetahuan (rincian)'!AK43="","",'Pengetahuan (rincian)'!AK43)</f>
        <v/>
      </c>
      <c r="M42" s="162" t="str">
        <f>IF('Pengetahuan (rincian)'!AN43="","",'Pengetahuan (rincian)'!AN43)</f>
        <v/>
      </c>
      <c r="N42" s="162" t="str">
        <f>IF('Pengetahuan (rincian)'!AQ43="","",'Pengetahuan (rincian)'!AQ43)</f>
        <v/>
      </c>
      <c r="O42" s="162" t="str">
        <f>IF('Pengetahuan (rincian)'!AT43="","",'Pengetahuan (rincian)'!AT43)</f>
        <v/>
      </c>
      <c r="P42" s="162">
        <f t="shared" si="1"/>
        <v>94</v>
      </c>
      <c r="Q42" s="162">
        <f>IF('Pengetahuan (rincian)'!AV43="","",ROUND(MAX('Pengetahuan (rincian)'!AV43:AW43),0))</f>
        <v>93</v>
      </c>
      <c r="R42" s="163">
        <f>IF('Pengetahuan (rincian)'!AX43="","",ROUND(MAX('Pengetahuan (rincian)'!AX43:AY43),0))</f>
        <v>95</v>
      </c>
      <c r="S42" s="163">
        <f t="shared" si="2"/>
        <v>94</v>
      </c>
      <c r="T42" s="164">
        <f t="shared" si="3"/>
        <v>3.66</v>
      </c>
      <c r="U42" s="165" t="str">
        <f t="shared" si="4"/>
        <v>A-</v>
      </c>
      <c r="V42" s="165">
        <f t="shared" si="5"/>
        <v>95</v>
      </c>
      <c r="W42" s="166" t="str">
        <f t="shared" si="6"/>
        <v>Memahami konsep dasar basis data</v>
      </c>
      <c r="X42" s="167">
        <f t="shared" si="7"/>
        <v>93</v>
      </c>
      <c r="Y42" s="166" t="str">
        <f t="shared" si="8"/>
        <v>Mendeskripsikan Model Data dan Hubungan Antar Entitas</v>
      </c>
      <c r="Z42" s="168" t="str">
        <f t="shared" si="9"/>
        <v>Sudah memahami seluruh kompetensi, terutama sangat baik dalam Memahami konsep dasar basis data</v>
      </c>
      <c r="AA42" s="52"/>
      <c r="AB42" s="52"/>
      <c r="AC42" s="52"/>
      <c r="AD42" s="52"/>
      <c r="AE42" s="52"/>
      <c r="AF42" s="52"/>
      <c r="AG42" s="52"/>
      <c r="AH42" s="52"/>
      <c r="AI42" s="52"/>
    </row>
    <row r="43" ht="39.75" customHeight="1">
      <c r="A43" s="6">
        <v>33.0</v>
      </c>
      <c r="B43" s="162">
        <f>IF('Pengetahuan (rincian)'!G44="","",'Pengetahuan (rincian)'!G44)</f>
        <v>90</v>
      </c>
      <c r="C43" s="162">
        <f>IF('Pengetahuan (rincian)'!J44="","",'Pengetahuan (rincian)'!J44)</f>
        <v>95</v>
      </c>
      <c r="D43" s="162">
        <f>IF('Pengetahuan (rincian)'!M44="","",'Pengetahuan (rincian)'!M44)</f>
        <v>90</v>
      </c>
      <c r="E43" s="162" t="str">
        <f>IF('Pengetahuan (rincian)'!P44="","",'Pengetahuan (rincian)'!P44)</f>
        <v/>
      </c>
      <c r="F43" s="162" t="str">
        <f>IF('Pengetahuan (rincian)'!S44="","",'Pengetahuan (rincian)'!S44)</f>
        <v/>
      </c>
      <c r="G43" s="162" t="str">
        <f>IF('Pengetahuan (rincian)'!V44="","",'Pengetahuan (rincian)'!V44)</f>
        <v/>
      </c>
      <c r="H43" s="162" t="str">
        <f>IF('Pengetahuan (rincian)'!Y44="","",'Pengetahuan (rincian)'!Y44)</f>
        <v/>
      </c>
      <c r="I43" s="162" t="str">
        <f>IF('Pengetahuan (rincian)'!AB44="","",'Pengetahuan (rincian)'!AB44)</f>
        <v/>
      </c>
      <c r="J43" s="162" t="str">
        <f>IF('Pengetahuan (rincian)'!AE44="","",'Pengetahuan (rincian)'!AE44)</f>
        <v/>
      </c>
      <c r="K43" s="162" t="str">
        <f>IF('Pengetahuan (rincian)'!AH44="","",'Pengetahuan (rincian)'!AH44)</f>
        <v/>
      </c>
      <c r="L43" s="162" t="str">
        <f>IF('Pengetahuan (rincian)'!AK44="","",'Pengetahuan (rincian)'!AK44)</f>
        <v/>
      </c>
      <c r="M43" s="162" t="str">
        <f>IF('Pengetahuan (rincian)'!AN44="","",'Pengetahuan (rincian)'!AN44)</f>
        <v/>
      </c>
      <c r="N43" s="162" t="str">
        <f>IF('Pengetahuan (rincian)'!AQ44="","",'Pengetahuan (rincian)'!AQ44)</f>
        <v/>
      </c>
      <c r="O43" s="162" t="str">
        <f>IF('Pengetahuan (rincian)'!AT44="","",'Pengetahuan (rincian)'!AT44)</f>
        <v/>
      </c>
      <c r="P43" s="162">
        <f t="shared" si="1"/>
        <v>92</v>
      </c>
      <c r="Q43" s="162">
        <f>IF('Pengetahuan (rincian)'!AV44="","",ROUND(MAX('Pengetahuan (rincian)'!AV44:AW44),0))</f>
        <v>95</v>
      </c>
      <c r="R43" s="163">
        <f>IF('Pengetahuan (rincian)'!AX44="","",ROUND(MAX('Pengetahuan (rincian)'!AX44:AY44),0))</f>
        <v>90</v>
      </c>
      <c r="S43" s="163">
        <f t="shared" si="2"/>
        <v>92</v>
      </c>
      <c r="T43" s="164">
        <f t="shared" si="3"/>
        <v>3.66</v>
      </c>
      <c r="U43" s="165" t="str">
        <f t="shared" si="4"/>
        <v>A-</v>
      </c>
      <c r="V43" s="165">
        <f t="shared" si="5"/>
        <v>95</v>
      </c>
      <c r="W43" s="166" t="str">
        <f t="shared" si="6"/>
        <v>Mendeskripsikan Model Data dan Hubungan Antar Entitas</v>
      </c>
      <c r="X43" s="167">
        <f t="shared" si="7"/>
        <v>90</v>
      </c>
      <c r="Y43" s="166" t="str">
        <f t="shared" si="8"/>
        <v>Memahami konsep dasar basis data</v>
      </c>
      <c r="Z43" s="168" t="str">
        <f t="shared" si="9"/>
        <v>Sudah memahami seluruh kompetensi, terutama sangat baik dalam Mendeskripsikan Model Data dan Hubungan Antar Entitas</v>
      </c>
      <c r="AA43" s="52"/>
      <c r="AB43" s="52"/>
      <c r="AC43" s="52"/>
      <c r="AD43" s="52"/>
      <c r="AE43" s="52"/>
      <c r="AF43" s="52"/>
      <c r="AG43" s="52"/>
      <c r="AH43" s="52"/>
      <c r="AI43" s="52"/>
    </row>
    <row r="44" ht="39.75" customHeight="1">
      <c r="A44" s="6">
        <v>34.0</v>
      </c>
      <c r="B44" s="162">
        <f>IF('Pengetahuan (rincian)'!G45="","",'Pengetahuan (rincian)'!G45)</f>
        <v>90</v>
      </c>
      <c r="C44" s="162">
        <f>IF('Pengetahuan (rincian)'!J45="","",'Pengetahuan (rincian)'!J45)</f>
        <v>80</v>
      </c>
      <c r="D44" s="162">
        <f>IF('Pengetahuan (rincian)'!M45="","",'Pengetahuan (rincian)'!M45)</f>
        <v>90</v>
      </c>
      <c r="E44" s="162" t="str">
        <f>IF('Pengetahuan (rincian)'!P45="","",'Pengetahuan (rincian)'!P45)</f>
        <v/>
      </c>
      <c r="F44" s="162" t="str">
        <f>IF('Pengetahuan (rincian)'!S45="","",'Pengetahuan (rincian)'!S45)</f>
        <v/>
      </c>
      <c r="G44" s="162" t="str">
        <f>IF('Pengetahuan (rincian)'!V45="","",'Pengetahuan (rincian)'!V45)</f>
        <v/>
      </c>
      <c r="H44" s="162" t="str">
        <f>IF('Pengetahuan (rincian)'!Y45="","",'Pengetahuan (rincian)'!Y45)</f>
        <v/>
      </c>
      <c r="I44" s="162" t="str">
        <f>IF('Pengetahuan (rincian)'!AB45="","",'Pengetahuan (rincian)'!AB45)</f>
        <v/>
      </c>
      <c r="J44" s="162" t="str">
        <f>IF('Pengetahuan (rincian)'!AE45="","",'Pengetahuan (rincian)'!AE45)</f>
        <v/>
      </c>
      <c r="K44" s="162" t="str">
        <f>IF('Pengetahuan (rincian)'!AH45="","",'Pengetahuan (rincian)'!AH45)</f>
        <v/>
      </c>
      <c r="L44" s="162" t="str">
        <f>IF('Pengetahuan (rincian)'!AK45="","",'Pengetahuan (rincian)'!AK45)</f>
        <v/>
      </c>
      <c r="M44" s="162" t="str">
        <f>IF('Pengetahuan (rincian)'!AN45="","",'Pengetahuan (rincian)'!AN45)</f>
        <v/>
      </c>
      <c r="N44" s="162" t="str">
        <f>IF('Pengetahuan (rincian)'!AQ45="","",'Pengetahuan (rincian)'!AQ45)</f>
        <v/>
      </c>
      <c r="O44" s="162" t="str">
        <f>IF('Pengetahuan (rincian)'!AT45="","",'Pengetahuan (rincian)'!AT45)</f>
        <v/>
      </c>
      <c r="P44" s="162">
        <f t="shared" si="1"/>
        <v>87</v>
      </c>
      <c r="Q44" s="162">
        <f>IF('Pengetahuan (rincian)'!AV45="","",ROUND(MAX('Pengetahuan (rincian)'!AV45:AW45),0))</f>
        <v>80</v>
      </c>
      <c r="R44" s="163">
        <f>IF('Pengetahuan (rincian)'!AX45="","",ROUND(MAX('Pengetahuan (rincian)'!AX45:AY45),0))</f>
        <v>90</v>
      </c>
      <c r="S44" s="163">
        <f t="shared" si="2"/>
        <v>86</v>
      </c>
      <c r="T44" s="164">
        <f t="shared" si="3"/>
        <v>3.33</v>
      </c>
      <c r="U44" s="165" t="str">
        <f t="shared" si="4"/>
        <v>B+</v>
      </c>
      <c r="V44" s="165">
        <f t="shared" si="5"/>
        <v>90</v>
      </c>
      <c r="W44" s="166" t="str">
        <f t="shared" si="6"/>
        <v>Memahami konsep dasar basis data</v>
      </c>
      <c r="X44" s="167">
        <f t="shared" si="7"/>
        <v>80</v>
      </c>
      <c r="Y44" s="166" t="str">
        <f t="shared" si="8"/>
        <v>Mendeskripsikan Model Data dan Hubungan Antar Entitas</v>
      </c>
      <c r="Z44" s="168" t="str">
        <f t="shared" si="9"/>
        <v>Sudah memahami seluruh kompetensi, terutama dalam Memahami konsep dasar basis data</v>
      </c>
      <c r="AA44" s="52"/>
      <c r="AB44" s="52"/>
      <c r="AC44" s="52"/>
      <c r="AD44" s="52"/>
      <c r="AE44" s="52"/>
      <c r="AF44" s="52"/>
      <c r="AG44" s="52"/>
      <c r="AH44" s="52"/>
      <c r="AI44" s="52"/>
    </row>
    <row r="45" ht="39.75" customHeight="1">
      <c r="A45" s="6">
        <v>35.0</v>
      </c>
      <c r="B45" s="162">
        <f>IF('Pengetahuan (rincian)'!G46="","",'Pengetahuan (rincian)'!G46)</f>
        <v>95</v>
      </c>
      <c r="C45" s="162">
        <f>IF('Pengetahuan (rincian)'!J46="","",'Pengetahuan (rincian)'!J46)</f>
        <v>95</v>
      </c>
      <c r="D45" s="162">
        <f>IF('Pengetahuan (rincian)'!M46="","",'Pengetahuan (rincian)'!M46)</f>
        <v>95</v>
      </c>
      <c r="E45" s="162" t="str">
        <f>IF('Pengetahuan (rincian)'!P46="","",'Pengetahuan (rincian)'!P46)</f>
        <v/>
      </c>
      <c r="F45" s="162" t="str">
        <f>IF('Pengetahuan (rincian)'!S46="","",'Pengetahuan (rincian)'!S46)</f>
        <v/>
      </c>
      <c r="G45" s="162" t="str">
        <f>IF('Pengetahuan (rincian)'!V46="","",'Pengetahuan (rincian)'!V46)</f>
        <v/>
      </c>
      <c r="H45" s="162" t="str">
        <f>IF('Pengetahuan (rincian)'!Y46="","",'Pengetahuan (rincian)'!Y46)</f>
        <v/>
      </c>
      <c r="I45" s="162" t="str">
        <f>IF('Pengetahuan (rincian)'!AB46="","",'Pengetahuan (rincian)'!AB46)</f>
        <v/>
      </c>
      <c r="J45" s="162" t="str">
        <f>IF('Pengetahuan (rincian)'!AE46="","",'Pengetahuan (rincian)'!AE46)</f>
        <v/>
      </c>
      <c r="K45" s="162" t="str">
        <f>IF('Pengetahuan (rincian)'!AH46="","",'Pengetahuan (rincian)'!AH46)</f>
        <v/>
      </c>
      <c r="L45" s="162" t="str">
        <f>IF('Pengetahuan (rincian)'!AK46="","",'Pengetahuan (rincian)'!AK46)</f>
        <v/>
      </c>
      <c r="M45" s="162" t="str">
        <f>IF('Pengetahuan (rincian)'!AN46="","",'Pengetahuan (rincian)'!AN46)</f>
        <v/>
      </c>
      <c r="N45" s="162" t="str">
        <f>IF('Pengetahuan (rincian)'!AQ46="","",'Pengetahuan (rincian)'!AQ46)</f>
        <v/>
      </c>
      <c r="O45" s="162" t="str">
        <f>IF('Pengetahuan (rincian)'!AT46="","",'Pengetahuan (rincian)'!AT46)</f>
        <v/>
      </c>
      <c r="P45" s="162">
        <f t="shared" si="1"/>
        <v>95</v>
      </c>
      <c r="Q45" s="162">
        <f>IF('Pengetahuan (rincian)'!AV46="","",ROUND(MAX('Pengetahuan (rincian)'!AV46:AW46),0))</f>
        <v>95</v>
      </c>
      <c r="R45" s="163">
        <f>IF('Pengetahuan (rincian)'!AX46="","",ROUND(MAX('Pengetahuan (rincian)'!AX46:AY46),0))</f>
        <v>95</v>
      </c>
      <c r="S45" s="163">
        <f t="shared" si="2"/>
        <v>95</v>
      </c>
      <c r="T45" s="164">
        <f t="shared" si="3"/>
        <v>3.66</v>
      </c>
      <c r="U45" s="165" t="str">
        <f t="shared" si="4"/>
        <v>A-</v>
      </c>
      <c r="V45" s="165">
        <f t="shared" si="5"/>
        <v>95</v>
      </c>
      <c r="W45" s="166" t="str">
        <f t="shared" si="6"/>
        <v>Memahami konsep dasar basis data</v>
      </c>
      <c r="X45" s="167">
        <f t="shared" si="7"/>
        <v>95</v>
      </c>
      <c r="Y45" s="166" t="str">
        <f t="shared" si="8"/>
        <v>Memahami konsep dasar basis data</v>
      </c>
      <c r="Z45" s="168" t="str">
        <f t="shared" si="9"/>
        <v>Sudah memahami seluruh kompetensi, terutama sangat baik dalam Memahami konsep dasar basis data</v>
      </c>
      <c r="AA45" s="52"/>
      <c r="AB45" s="52"/>
      <c r="AC45" s="52"/>
      <c r="AD45" s="52"/>
      <c r="AE45" s="52"/>
      <c r="AF45" s="52"/>
      <c r="AG45" s="52"/>
      <c r="AH45" s="52"/>
      <c r="AI45" s="52"/>
    </row>
    <row r="46" ht="39.75" customHeight="1">
      <c r="A46" s="6">
        <v>36.0</v>
      </c>
      <c r="B46" s="162">
        <f>IF('Pengetahuan (rincian)'!G47="","",'Pengetahuan (rincian)'!G47)</f>
        <v>90</v>
      </c>
      <c r="C46" s="162">
        <f>IF('Pengetahuan (rincian)'!J47="","",'Pengetahuan (rincian)'!J47)</f>
        <v>93</v>
      </c>
      <c r="D46" s="162">
        <f>IF('Pengetahuan (rincian)'!M47="","",'Pengetahuan (rincian)'!M47)</f>
        <v>90</v>
      </c>
      <c r="E46" s="162" t="str">
        <f>IF('Pengetahuan (rincian)'!P47="","",'Pengetahuan (rincian)'!P47)</f>
        <v/>
      </c>
      <c r="F46" s="162" t="str">
        <f>IF('Pengetahuan (rincian)'!S47="","",'Pengetahuan (rincian)'!S47)</f>
        <v/>
      </c>
      <c r="G46" s="162" t="str">
        <f>IF('Pengetahuan (rincian)'!V47="","",'Pengetahuan (rincian)'!V47)</f>
        <v/>
      </c>
      <c r="H46" s="162" t="str">
        <f>IF('Pengetahuan (rincian)'!Y47="","",'Pengetahuan (rincian)'!Y47)</f>
        <v/>
      </c>
      <c r="I46" s="162" t="str">
        <f>IF('Pengetahuan (rincian)'!AB47="","",'Pengetahuan (rincian)'!AB47)</f>
        <v/>
      </c>
      <c r="J46" s="162" t="str">
        <f>IF('Pengetahuan (rincian)'!AE47="","",'Pengetahuan (rincian)'!AE47)</f>
        <v/>
      </c>
      <c r="K46" s="162" t="str">
        <f>IF('Pengetahuan (rincian)'!AH47="","",'Pengetahuan (rincian)'!AH47)</f>
        <v/>
      </c>
      <c r="L46" s="162" t="str">
        <f>IF('Pengetahuan (rincian)'!AK47="","",'Pengetahuan (rincian)'!AK47)</f>
        <v/>
      </c>
      <c r="M46" s="162" t="str">
        <f>IF('Pengetahuan (rincian)'!AN47="","",'Pengetahuan (rincian)'!AN47)</f>
        <v/>
      </c>
      <c r="N46" s="162" t="str">
        <f>IF('Pengetahuan (rincian)'!AQ47="","",'Pengetahuan (rincian)'!AQ47)</f>
        <v/>
      </c>
      <c r="O46" s="162" t="str">
        <f>IF('Pengetahuan (rincian)'!AT47="","",'Pengetahuan (rincian)'!AT47)</f>
        <v/>
      </c>
      <c r="P46" s="162">
        <f t="shared" si="1"/>
        <v>91</v>
      </c>
      <c r="Q46" s="162">
        <f>IF('Pengetahuan (rincian)'!AV47="","",ROUND(MAX('Pengetahuan (rincian)'!AV47:AW47),0))</f>
        <v>93</v>
      </c>
      <c r="R46" s="163">
        <f>IF('Pengetahuan (rincian)'!AX47="","",ROUND(MAX('Pengetahuan (rincian)'!AX47:AY47),0))</f>
        <v>90</v>
      </c>
      <c r="S46" s="163">
        <f t="shared" si="2"/>
        <v>91</v>
      </c>
      <c r="T46" s="164">
        <f t="shared" si="3"/>
        <v>3.66</v>
      </c>
      <c r="U46" s="165" t="str">
        <f t="shared" si="4"/>
        <v>A-</v>
      </c>
      <c r="V46" s="165">
        <f t="shared" si="5"/>
        <v>93</v>
      </c>
      <c r="W46" s="166" t="str">
        <f t="shared" si="6"/>
        <v>Mendeskripsikan Model Data dan Hubungan Antar Entitas</v>
      </c>
      <c r="X46" s="167">
        <f t="shared" si="7"/>
        <v>90</v>
      </c>
      <c r="Y46" s="166" t="str">
        <f t="shared" si="8"/>
        <v>Memahami konsep dasar basis data</v>
      </c>
      <c r="Z46" s="168" t="str">
        <f t="shared" si="9"/>
        <v>Sudah memahami seluruh kompetensi, terutama sangat baik dalam Mendeskripsikan Model Data dan Hubungan Antar Entitas</v>
      </c>
      <c r="AA46" s="52"/>
      <c r="AB46" s="52"/>
      <c r="AC46" s="52"/>
      <c r="AD46" s="52"/>
      <c r="AE46" s="52"/>
      <c r="AF46" s="52"/>
      <c r="AG46" s="52"/>
      <c r="AH46" s="52"/>
      <c r="AI46" s="52"/>
    </row>
    <row r="47" ht="39.75" customHeight="1">
      <c r="A47" s="6">
        <v>37.0</v>
      </c>
      <c r="B47" s="162">
        <f>IF('Pengetahuan (rincian)'!G48="","",'Pengetahuan (rincian)'!G48)</f>
        <v>88</v>
      </c>
      <c r="C47" s="162">
        <f>IF('Pengetahuan (rincian)'!J48="","",'Pengetahuan (rincian)'!J48)</f>
        <v>93</v>
      </c>
      <c r="D47" s="162">
        <f>IF('Pengetahuan (rincian)'!M48="","",'Pengetahuan (rincian)'!M48)</f>
        <v>88</v>
      </c>
      <c r="E47" s="162" t="str">
        <f>IF('Pengetahuan (rincian)'!P48="","",'Pengetahuan (rincian)'!P48)</f>
        <v/>
      </c>
      <c r="F47" s="162" t="str">
        <f>IF('Pengetahuan (rincian)'!S48="","",'Pengetahuan (rincian)'!S48)</f>
        <v/>
      </c>
      <c r="G47" s="162" t="str">
        <f>IF('Pengetahuan (rincian)'!V48="","",'Pengetahuan (rincian)'!V48)</f>
        <v/>
      </c>
      <c r="H47" s="162" t="str">
        <f>IF('Pengetahuan (rincian)'!Y48="","",'Pengetahuan (rincian)'!Y48)</f>
        <v/>
      </c>
      <c r="I47" s="162" t="str">
        <f>IF('Pengetahuan (rincian)'!AB48="","",'Pengetahuan (rincian)'!AB48)</f>
        <v/>
      </c>
      <c r="J47" s="162" t="str">
        <f>IF('Pengetahuan (rincian)'!AE48="","",'Pengetahuan (rincian)'!AE48)</f>
        <v/>
      </c>
      <c r="K47" s="162" t="str">
        <f>IF('Pengetahuan (rincian)'!AH48="","",'Pengetahuan (rincian)'!AH48)</f>
        <v/>
      </c>
      <c r="L47" s="162" t="str">
        <f>IF('Pengetahuan (rincian)'!AK48="","",'Pengetahuan (rincian)'!AK48)</f>
        <v/>
      </c>
      <c r="M47" s="162" t="str">
        <f>IF('Pengetahuan (rincian)'!AN48="","",'Pengetahuan (rincian)'!AN48)</f>
        <v/>
      </c>
      <c r="N47" s="162" t="str">
        <f>IF('Pengetahuan (rincian)'!AQ48="","",'Pengetahuan (rincian)'!AQ48)</f>
        <v/>
      </c>
      <c r="O47" s="162" t="str">
        <f>IF('Pengetahuan (rincian)'!AT48="","",'Pengetahuan (rincian)'!AT48)</f>
        <v/>
      </c>
      <c r="P47" s="162">
        <f t="shared" si="1"/>
        <v>90</v>
      </c>
      <c r="Q47" s="162">
        <f>IF('Pengetahuan (rincian)'!AV48="","",ROUND(MAX('Pengetahuan (rincian)'!AV48:AW48),0))</f>
        <v>93</v>
      </c>
      <c r="R47" s="163">
        <f>IF('Pengetahuan (rincian)'!AX48="","",ROUND(MAX('Pengetahuan (rincian)'!AX48:AY48),0))</f>
        <v>88</v>
      </c>
      <c r="S47" s="163">
        <f t="shared" si="2"/>
        <v>90</v>
      </c>
      <c r="T47" s="164">
        <f t="shared" si="3"/>
        <v>3.33</v>
      </c>
      <c r="U47" s="165" t="str">
        <f t="shared" si="4"/>
        <v>B+</v>
      </c>
      <c r="V47" s="165">
        <f t="shared" si="5"/>
        <v>93</v>
      </c>
      <c r="W47" s="166" t="str">
        <f t="shared" si="6"/>
        <v>Mendeskripsikan Model Data dan Hubungan Antar Entitas</v>
      </c>
      <c r="X47" s="167">
        <f t="shared" si="7"/>
        <v>88</v>
      </c>
      <c r="Y47" s="166" t="str">
        <f t="shared" si="8"/>
        <v>Memahami konsep dasar basis data</v>
      </c>
      <c r="Z47" s="168" t="str">
        <f t="shared" si="9"/>
        <v>Sudah memahami seluruh kompetensi, terutama dalam Mendeskripsikan Model Data dan Hubungan Antar Entitas</v>
      </c>
      <c r="AA47" s="52"/>
      <c r="AB47" s="52"/>
      <c r="AC47" s="52"/>
      <c r="AD47" s="52"/>
      <c r="AE47" s="52"/>
      <c r="AF47" s="52"/>
      <c r="AG47" s="52"/>
      <c r="AH47" s="52"/>
      <c r="AI47" s="52"/>
    </row>
    <row r="48" ht="39.75" customHeight="1">
      <c r="A48" s="6">
        <v>38.0</v>
      </c>
      <c r="B48" s="162">
        <f>IF('Pengetahuan (rincian)'!G49="","",'Pengetahuan (rincian)'!G49)</f>
        <v>88</v>
      </c>
      <c r="C48" s="162">
        <f>IF('Pengetahuan (rincian)'!J49="","",'Pengetahuan (rincian)'!J49)</f>
        <v>93</v>
      </c>
      <c r="D48" s="162">
        <f>IF('Pengetahuan (rincian)'!M49="","",'Pengetahuan (rincian)'!M49)</f>
        <v>88</v>
      </c>
      <c r="E48" s="162" t="str">
        <f>IF('Pengetahuan (rincian)'!P49="","",'Pengetahuan (rincian)'!P49)</f>
        <v/>
      </c>
      <c r="F48" s="162" t="str">
        <f>IF('Pengetahuan (rincian)'!S49="","",'Pengetahuan (rincian)'!S49)</f>
        <v/>
      </c>
      <c r="G48" s="162" t="str">
        <f>IF('Pengetahuan (rincian)'!V49="","",'Pengetahuan (rincian)'!V49)</f>
        <v/>
      </c>
      <c r="H48" s="162" t="str">
        <f>IF('Pengetahuan (rincian)'!Y49="","",'Pengetahuan (rincian)'!Y49)</f>
        <v/>
      </c>
      <c r="I48" s="162" t="str">
        <f>IF('Pengetahuan (rincian)'!AB49="","",'Pengetahuan (rincian)'!AB49)</f>
        <v/>
      </c>
      <c r="J48" s="162" t="str">
        <f>IF('Pengetahuan (rincian)'!AE49="","",'Pengetahuan (rincian)'!AE49)</f>
        <v/>
      </c>
      <c r="K48" s="162" t="str">
        <f>IF('Pengetahuan (rincian)'!AH49="","",'Pengetahuan (rincian)'!AH49)</f>
        <v/>
      </c>
      <c r="L48" s="162" t="str">
        <f>IF('Pengetahuan (rincian)'!AK49="","",'Pengetahuan (rincian)'!AK49)</f>
        <v/>
      </c>
      <c r="M48" s="162" t="str">
        <f>IF('Pengetahuan (rincian)'!AN49="","",'Pengetahuan (rincian)'!AN49)</f>
        <v/>
      </c>
      <c r="N48" s="162" t="str">
        <f>IF('Pengetahuan (rincian)'!AQ49="","",'Pengetahuan (rincian)'!AQ49)</f>
        <v/>
      </c>
      <c r="O48" s="162" t="str">
        <f>IF('Pengetahuan (rincian)'!AT49="","",'Pengetahuan (rincian)'!AT49)</f>
        <v/>
      </c>
      <c r="P48" s="162">
        <f t="shared" si="1"/>
        <v>90</v>
      </c>
      <c r="Q48" s="162">
        <f>IF('Pengetahuan (rincian)'!AV49="","",ROUND(MAX('Pengetahuan (rincian)'!AV49:AW49),0))</f>
        <v>93</v>
      </c>
      <c r="R48" s="163">
        <f>IF('Pengetahuan (rincian)'!AX49="","",ROUND(MAX('Pengetahuan (rincian)'!AX49:AY49),0))</f>
        <v>88</v>
      </c>
      <c r="S48" s="163">
        <f t="shared" si="2"/>
        <v>90</v>
      </c>
      <c r="T48" s="164">
        <f t="shared" si="3"/>
        <v>3.33</v>
      </c>
      <c r="U48" s="165" t="str">
        <f t="shared" si="4"/>
        <v>B+</v>
      </c>
      <c r="V48" s="165">
        <f t="shared" si="5"/>
        <v>93</v>
      </c>
      <c r="W48" s="166" t="str">
        <f t="shared" si="6"/>
        <v>Mendeskripsikan Model Data dan Hubungan Antar Entitas</v>
      </c>
      <c r="X48" s="167">
        <f t="shared" si="7"/>
        <v>88</v>
      </c>
      <c r="Y48" s="166" t="str">
        <f t="shared" si="8"/>
        <v>Memahami konsep dasar basis data</v>
      </c>
      <c r="Z48" s="168" t="str">
        <f t="shared" si="9"/>
        <v>Sudah memahami seluruh kompetensi, terutama dalam Mendeskripsikan Model Data dan Hubungan Antar Entitas</v>
      </c>
      <c r="AA48" s="52"/>
      <c r="AB48" s="52"/>
      <c r="AC48" s="52"/>
      <c r="AD48" s="52"/>
      <c r="AE48" s="52"/>
      <c r="AF48" s="52"/>
      <c r="AG48" s="52"/>
      <c r="AH48" s="52"/>
      <c r="AI48" s="52"/>
    </row>
    <row r="49" ht="16.5" customHeight="1">
      <c r="A49" s="6">
        <v>39.0</v>
      </c>
      <c r="B49" s="162" t="str">
        <f>IF('Pengetahuan (rincian)'!G50="","",'Pengetahuan (rincian)'!G50)</f>
        <v/>
      </c>
      <c r="C49" s="162" t="str">
        <f>IF('Pengetahuan (rincian)'!J50="","",'Pengetahuan (rincian)'!J50)</f>
        <v/>
      </c>
      <c r="D49" s="162" t="str">
        <f>IF('Pengetahuan (rincian)'!M50="","",'Pengetahuan (rincian)'!M50)</f>
        <v/>
      </c>
      <c r="E49" s="162" t="str">
        <f>IF('Pengetahuan (rincian)'!P50="","",'Pengetahuan (rincian)'!P50)</f>
        <v/>
      </c>
      <c r="F49" s="162" t="str">
        <f>IF('Pengetahuan (rincian)'!S50="","",'Pengetahuan (rincian)'!S50)</f>
        <v/>
      </c>
      <c r="G49" s="162" t="str">
        <f>IF('Pengetahuan (rincian)'!V50="","",'Pengetahuan (rincian)'!V50)</f>
        <v/>
      </c>
      <c r="H49" s="162" t="str">
        <f>IF('Pengetahuan (rincian)'!Y50="","",'Pengetahuan (rincian)'!Y50)</f>
        <v/>
      </c>
      <c r="I49" s="162" t="str">
        <f>IF('Pengetahuan (rincian)'!AB50="","",'Pengetahuan (rincian)'!AB50)</f>
        <v/>
      </c>
      <c r="J49" s="162" t="str">
        <f>IF('Pengetahuan (rincian)'!AE50="","",'Pengetahuan (rincian)'!AE50)</f>
        <v/>
      </c>
      <c r="K49" s="162" t="str">
        <f>IF('Pengetahuan (rincian)'!AH50="","",'Pengetahuan (rincian)'!AH50)</f>
        <v/>
      </c>
      <c r="L49" s="162" t="str">
        <f>IF('Pengetahuan (rincian)'!AK50="","",'Pengetahuan (rincian)'!AK50)</f>
        <v/>
      </c>
      <c r="M49" s="162" t="str">
        <f>IF('Pengetahuan (rincian)'!AN50="","",'Pengetahuan (rincian)'!AN50)</f>
        <v/>
      </c>
      <c r="N49" s="162" t="str">
        <f>IF('Pengetahuan (rincian)'!AQ50="","",'Pengetahuan (rincian)'!AQ50)</f>
        <v/>
      </c>
      <c r="O49" s="162" t="str">
        <f>IF('Pengetahuan (rincian)'!AT50="","",'Pengetahuan (rincian)'!AT50)</f>
        <v/>
      </c>
      <c r="P49" s="162" t="str">
        <f t="shared" si="1"/>
        <v/>
      </c>
      <c r="Q49" s="162" t="str">
        <f>IF('Pengetahuan (rincian)'!AV50="","",ROUND(MAX('Pengetahuan (rincian)'!AV50:AW50),0))</f>
        <v/>
      </c>
      <c r="R49" s="163" t="str">
        <f>IF('Pengetahuan (rincian)'!AX50="","",ROUND(MAX('Pengetahuan (rincian)'!AX50:AY50),0))</f>
        <v/>
      </c>
      <c r="S49" s="163" t="str">
        <f t="shared" si="2"/>
        <v/>
      </c>
      <c r="T49" s="164" t="str">
        <f t="shared" si="3"/>
        <v/>
      </c>
      <c r="U49" s="165" t="str">
        <f t="shared" si="4"/>
        <v/>
      </c>
      <c r="V49" s="165">
        <f t="shared" si="5"/>
        <v>0</v>
      </c>
      <c r="W49" s="166" t="str">
        <f t="shared" si="6"/>
        <v>#N/A</v>
      </c>
      <c r="X49" s="167">
        <f t="shared" si="7"/>
        <v>0</v>
      </c>
      <c r="Y49" s="166" t="str">
        <f t="shared" si="8"/>
        <v>#N/A</v>
      </c>
      <c r="Z49" s="168" t="b">
        <f t="shared" si="9"/>
        <v>0</v>
      </c>
      <c r="AA49" s="52"/>
      <c r="AB49" s="52"/>
      <c r="AC49" s="52"/>
      <c r="AD49" s="52"/>
      <c r="AE49" s="52"/>
      <c r="AF49" s="52"/>
      <c r="AG49" s="52"/>
      <c r="AH49" s="52"/>
      <c r="AI49" s="52"/>
    </row>
    <row r="50" ht="16.5" customHeight="1">
      <c r="A50" s="6">
        <v>40.0</v>
      </c>
      <c r="B50" s="162" t="str">
        <f>IF('Pengetahuan (rincian)'!G51="","",'Pengetahuan (rincian)'!G51)</f>
        <v/>
      </c>
      <c r="C50" s="162" t="str">
        <f>IF('Pengetahuan (rincian)'!J51="","",'Pengetahuan (rincian)'!J51)</f>
        <v/>
      </c>
      <c r="D50" s="162" t="str">
        <f>IF('Pengetahuan (rincian)'!M51="","",'Pengetahuan (rincian)'!M51)</f>
        <v/>
      </c>
      <c r="E50" s="162" t="str">
        <f>IF('Pengetahuan (rincian)'!P51="","",'Pengetahuan (rincian)'!P51)</f>
        <v/>
      </c>
      <c r="F50" s="162" t="str">
        <f>IF('Pengetahuan (rincian)'!S51="","",'Pengetahuan (rincian)'!S51)</f>
        <v/>
      </c>
      <c r="G50" s="162" t="str">
        <f>IF('Pengetahuan (rincian)'!V51="","",'Pengetahuan (rincian)'!V51)</f>
        <v/>
      </c>
      <c r="H50" s="162" t="str">
        <f>IF('Pengetahuan (rincian)'!Y51="","",'Pengetahuan (rincian)'!Y51)</f>
        <v/>
      </c>
      <c r="I50" s="162" t="str">
        <f>IF('Pengetahuan (rincian)'!AB51="","",'Pengetahuan (rincian)'!AB51)</f>
        <v/>
      </c>
      <c r="J50" s="162" t="str">
        <f>IF('Pengetahuan (rincian)'!AE51="","",'Pengetahuan (rincian)'!AE51)</f>
        <v/>
      </c>
      <c r="K50" s="162" t="str">
        <f>IF('Pengetahuan (rincian)'!AH51="","",'Pengetahuan (rincian)'!AH51)</f>
        <v/>
      </c>
      <c r="L50" s="162" t="str">
        <f>IF('Pengetahuan (rincian)'!AK51="","",'Pengetahuan (rincian)'!AK51)</f>
        <v/>
      </c>
      <c r="M50" s="162" t="str">
        <f>IF('Pengetahuan (rincian)'!AN51="","",'Pengetahuan (rincian)'!AN51)</f>
        <v/>
      </c>
      <c r="N50" s="162" t="str">
        <f>IF('Pengetahuan (rincian)'!AQ51="","",'Pengetahuan (rincian)'!AQ51)</f>
        <v/>
      </c>
      <c r="O50" s="162" t="str">
        <f>IF('Pengetahuan (rincian)'!AT51="","",'Pengetahuan (rincian)'!AT51)</f>
        <v/>
      </c>
      <c r="P50" s="162" t="str">
        <f t="shared" si="1"/>
        <v/>
      </c>
      <c r="Q50" s="162" t="str">
        <f>IF('Pengetahuan (rincian)'!AV51="","",ROUND(MAX('Pengetahuan (rincian)'!AV51:AW51),0))</f>
        <v/>
      </c>
      <c r="R50" s="163" t="str">
        <f>IF('Pengetahuan (rincian)'!AX51="","",ROUND(MAX('Pengetahuan (rincian)'!AX51:AY51),0))</f>
        <v/>
      </c>
      <c r="S50" s="163" t="str">
        <f t="shared" si="2"/>
        <v/>
      </c>
      <c r="T50" s="164" t="str">
        <f t="shared" si="3"/>
        <v/>
      </c>
      <c r="U50" s="165" t="str">
        <f t="shared" si="4"/>
        <v/>
      </c>
      <c r="V50" s="165">
        <f t="shared" si="5"/>
        <v>0</v>
      </c>
      <c r="W50" s="166" t="str">
        <f t="shared" si="6"/>
        <v>#N/A</v>
      </c>
      <c r="X50" s="167">
        <f t="shared" si="7"/>
        <v>0</v>
      </c>
      <c r="Y50" s="166" t="str">
        <f t="shared" si="8"/>
        <v>#N/A</v>
      </c>
      <c r="Z50" s="168" t="b">
        <f t="shared" si="9"/>
        <v>0</v>
      </c>
      <c r="AA50" s="52"/>
      <c r="AB50" s="52"/>
      <c r="AC50" s="52"/>
      <c r="AD50" s="52"/>
      <c r="AE50" s="52"/>
      <c r="AF50" s="52"/>
      <c r="AG50" s="52"/>
      <c r="AH50" s="52"/>
      <c r="AI50" s="52"/>
    </row>
    <row r="51" ht="16.5" customHeight="1">
      <c r="AA51" s="52"/>
      <c r="AB51" s="52"/>
      <c r="AC51" s="52"/>
      <c r="AD51" s="52"/>
      <c r="AE51" s="52"/>
      <c r="AF51" s="52"/>
      <c r="AG51" s="52"/>
      <c r="AH51" s="52"/>
      <c r="AI51" s="52"/>
    </row>
    <row r="52" ht="16.5" customHeight="1">
      <c r="AA52" s="52"/>
      <c r="AB52" s="52"/>
      <c r="AC52" s="52"/>
      <c r="AD52" s="52"/>
      <c r="AE52" s="52"/>
      <c r="AF52" s="52"/>
      <c r="AG52" s="52"/>
      <c r="AH52" s="52"/>
      <c r="AI52" s="52"/>
    </row>
    <row r="53" ht="16.5" customHeight="1">
      <c r="AA53" s="52"/>
      <c r="AB53" s="52"/>
      <c r="AC53" s="52"/>
      <c r="AD53" s="52"/>
      <c r="AE53" s="52"/>
      <c r="AF53" s="52"/>
      <c r="AG53" s="52"/>
      <c r="AH53" s="52"/>
      <c r="AI53" s="52"/>
    </row>
    <row r="54" ht="16.5" customHeight="1">
      <c r="AA54" s="52"/>
      <c r="AB54" s="52"/>
      <c r="AC54" s="52"/>
      <c r="AD54" s="52"/>
      <c r="AE54" s="52"/>
      <c r="AF54" s="52"/>
      <c r="AG54" s="52"/>
      <c r="AH54" s="52"/>
      <c r="AI54" s="52"/>
    </row>
    <row r="55" ht="16.5" customHeight="1">
      <c r="AA55" s="52"/>
      <c r="AB55" s="52"/>
      <c r="AC55" s="52"/>
      <c r="AD55" s="52"/>
      <c r="AE55" s="52"/>
      <c r="AF55" s="52"/>
      <c r="AG55" s="52"/>
      <c r="AH55" s="52"/>
      <c r="AI55" s="52"/>
    </row>
    <row r="56" ht="16.5" customHeight="1">
      <c r="AA56" s="52"/>
      <c r="AB56" s="52"/>
      <c r="AC56" s="52"/>
      <c r="AD56" s="52"/>
      <c r="AE56" s="52"/>
      <c r="AF56" s="52"/>
      <c r="AG56" s="52"/>
      <c r="AH56" s="52"/>
      <c r="AI56" s="52"/>
    </row>
    <row r="57" ht="16.5" customHeight="1">
      <c r="AA57" s="52"/>
      <c r="AB57" s="52"/>
      <c r="AC57" s="52"/>
      <c r="AD57" s="52"/>
      <c r="AE57" s="52"/>
      <c r="AF57" s="52"/>
      <c r="AG57" s="52"/>
      <c r="AH57" s="52"/>
      <c r="AI57" s="52"/>
    </row>
    <row r="58" ht="13.5" customHeight="1">
      <c r="A58" s="144"/>
      <c r="B58" s="152"/>
      <c r="C58" s="152"/>
      <c r="D58" s="16"/>
      <c r="E58" s="15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ht="13.5" customHeight="1">
      <c r="A59" s="14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ht="13.5" customHeight="1">
      <c r="A60" s="14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ht="13.5" customHeight="1">
      <c r="A61" s="14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ht="13.5" customHeight="1">
      <c r="A62" s="14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ht="13.5" customHeight="1">
      <c r="A63" s="14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ht="13.5" customHeight="1">
      <c r="A64" s="14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ht="13.5" customHeight="1">
      <c r="A65" s="14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ht="13.5" customHeight="1">
      <c r="A66" s="14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ht="13.5" customHeight="1">
      <c r="A67" s="14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ht="13.5" customHeight="1">
      <c r="A68" s="14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ht="13.5" customHeight="1">
      <c r="A69" s="14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ht="13.5" customHeight="1">
      <c r="A70" s="14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ht="13.5" customHeight="1">
      <c r="A71" s="14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ht="13.5" customHeight="1">
      <c r="A72" s="1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ht="13.5" customHeight="1">
      <c r="A73" s="1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 ht="13.5" customHeight="1">
      <c r="A74" s="1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 ht="13.5" customHeight="1">
      <c r="A75" s="1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 ht="13.5" customHeight="1">
      <c r="A76" s="1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 ht="13.5" customHeight="1">
      <c r="A77" s="1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 ht="13.5" customHeight="1">
      <c r="A78" s="1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 ht="13.5" customHeight="1">
      <c r="A79" s="14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 ht="13.5" customHeight="1">
      <c r="A80" s="14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 ht="13.5" customHeight="1">
      <c r="A81" s="14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 ht="13.5" customHeight="1">
      <c r="A82" s="14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 ht="13.5" customHeight="1">
      <c r="A83" s="14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 ht="13.5" customHeight="1">
      <c r="A84" s="14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 ht="13.5" customHeight="1">
      <c r="A85" s="14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 ht="13.5" customHeight="1">
      <c r="A86" s="14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 ht="13.5" customHeight="1">
      <c r="A87" s="14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 ht="13.5" customHeight="1">
      <c r="A88" s="14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 ht="13.5" customHeight="1">
      <c r="A89" s="14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 ht="13.5" customHeight="1">
      <c r="A90" s="14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 ht="13.5" customHeight="1">
      <c r="A91" s="14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 ht="13.5" customHeight="1">
      <c r="A92" s="14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 ht="13.5" customHeight="1">
      <c r="A93" s="14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 ht="13.5" customHeight="1">
      <c r="A94" s="14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 ht="13.5" customHeight="1">
      <c r="A95" s="1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 ht="13.5" customHeight="1">
      <c r="A96" s="14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 ht="13.5" customHeight="1">
      <c r="A97" s="14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 ht="13.5" customHeight="1">
      <c r="A98" s="1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 ht="13.5" customHeight="1">
      <c r="A99" s="14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ht="13.5" customHeight="1">
      <c r="A100" s="14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 ht="13.5" customHeight="1">
      <c r="A101" s="14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 ht="13.5" customHeight="1">
      <c r="A102" s="14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 ht="13.5" customHeight="1">
      <c r="A103" s="14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 ht="13.5" customHeight="1">
      <c r="A104" s="14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 ht="13.5" customHeight="1">
      <c r="A105" s="14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 ht="13.5" customHeight="1">
      <c r="A106" s="14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 ht="13.5" customHeight="1">
      <c r="A107" s="14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 ht="13.5" customHeight="1">
      <c r="A108" s="1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 ht="13.5" customHeight="1">
      <c r="A109" s="14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 ht="13.5" customHeight="1">
      <c r="A110" s="14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 ht="13.5" customHeight="1">
      <c r="A111" s="1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 ht="13.5" customHeight="1">
      <c r="A112" s="14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 ht="13.5" customHeight="1">
      <c r="A113" s="1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 ht="13.5" customHeight="1">
      <c r="A114" s="1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 ht="13.5" customHeight="1">
      <c r="A115" s="14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 ht="13.5" customHeight="1">
      <c r="A116" s="14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 ht="13.5" customHeight="1">
      <c r="A117" s="14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 ht="13.5" customHeight="1">
      <c r="A118" s="14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 ht="13.5" customHeight="1">
      <c r="A119" s="14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 ht="13.5" customHeight="1">
      <c r="A120" s="14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 ht="13.5" customHeight="1">
      <c r="A121" s="14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 ht="13.5" customHeight="1">
      <c r="A122" s="1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 ht="13.5" customHeight="1">
      <c r="A123" s="14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 ht="13.5" customHeight="1">
      <c r="A124" s="14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 ht="13.5" customHeight="1">
      <c r="A125" s="14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 ht="13.5" customHeight="1">
      <c r="A126" s="14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 ht="13.5" customHeight="1">
      <c r="A127" s="14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 ht="13.5" customHeight="1">
      <c r="A128" s="14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 ht="13.5" customHeight="1">
      <c r="A129" s="14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 ht="13.5" customHeight="1">
      <c r="A130" s="14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 ht="13.5" customHeight="1">
      <c r="A131" s="14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 ht="13.5" customHeight="1">
      <c r="A132" s="14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 ht="13.5" customHeight="1">
      <c r="A133" s="14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 ht="13.5" customHeight="1">
      <c r="A134" s="14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 ht="13.5" customHeight="1">
      <c r="A135" s="14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 ht="13.5" customHeight="1">
      <c r="A136" s="14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 ht="13.5" customHeight="1">
      <c r="A137" s="1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 ht="13.5" customHeight="1">
      <c r="A138" s="14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 ht="13.5" customHeight="1">
      <c r="A139" s="14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 ht="13.5" customHeight="1">
      <c r="A140" s="14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 ht="13.5" customHeight="1">
      <c r="A141" s="14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 ht="13.5" customHeight="1">
      <c r="A142" s="14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 ht="13.5" customHeight="1">
      <c r="A143" s="14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 ht="13.5" customHeight="1">
      <c r="A144" s="14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 ht="13.5" customHeight="1">
      <c r="A145" s="14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 ht="13.5" customHeight="1">
      <c r="A146" s="14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 ht="13.5" customHeight="1">
      <c r="A147" s="14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 ht="13.5" customHeight="1">
      <c r="A148" s="14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 ht="13.5" customHeight="1">
      <c r="A149" s="14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 ht="13.5" customHeight="1">
      <c r="A150" s="14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 ht="13.5" customHeight="1">
      <c r="A151" s="14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 ht="13.5" customHeight="1">
      <c r="A152" s="14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 ht="13.5" customHeight="1">
      <c r="A153" s="14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 ht="13.5" customHeight="1">
      <c r="A154" s="14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 ht="13.5" customHeight="1">
      <c r="A155" s="14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 ht="13.5" customHeight="1">
      <c r="A156" s="14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 ht="13.5" customHeight="1">
      <c r="A157" s="14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 ht="13.5" customHeight="1">
      <c r="A158" s="14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 ht="13.5" customHeight="1">
      <c r="A159" s="14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 ht="13.5" customHeight="1">
      <c r="A160" s="14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 ht="13.5" customHeight="1">
      <c r="A161" s="14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 ht="13.5" customHeight="1">
      <c r="A162" s="1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 ht="13.5" customHeight="1">
      <c r="A163" s="14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 ht="13.5" customHeight="1">
      <c r="A164" s="14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 ht="13.5" customHeight="1">
      <c r="A165" s="14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 ht="13.5" customHeight="1">
      <c r="A166" s="14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 ht="13.5" customHeight="1">
      <c r="A167" s="14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 ht="13.5" customHeight="1">
      <c r="A168" s="14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 ht="13.5" customHeight="1">
      <c r="A169" s="14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 ht="13.5" customHeight="1">
      <c r="A170" s="14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 ht="13.5" customHeight="1">
      <c r="A171" s="14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 ht="13.5" customHeight="1">
      <c r="A172" s="14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 ht="13.5" customHeight="1">
      <c r="A173" s="14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 ht="13.5" customHeight="1">
      <c r="A174" s="14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 ht="13.5" customHeight="1">
      <c r="A175" s="14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 ht="13.5" customHeight="1">
      <c r="A176" s="14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 ht="13.5" customHeight="1">
      <c r="A177" s="14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 ht="13.5" customHeight="1">
      <c r="A178" s="14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 ht="13.5" customHeight="1">
      <c r="A179" s="14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 ht="13.5" customHeight="1">
      <c r="A180" s="14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 ht="13.5" customHeight="1">
      <c r="A181" s="14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 ht="13.5" customHeight="1">
      <c r="A182" s="14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 ht="13.5" customHeight="1">
      <c r="A183" s="14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 ht="13.5" customHeight="1">
      <c r="A184" s="14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 ht="13.5" customHeight="1">
      <c r="A185" s="14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 ht="13.5" customHeight="1">
      <c r="A186" s="14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 ht="13.5" customHeight="1">
      <c r="A187" s="14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 ht="13.5" customHeight="1">
      <c r="A188" s="14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 ht="13.5" customHeight="1">
      <c r="A189" s="14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 ht="13.5" customHeight="1">
      <c r="A190" s="14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 ht="13.5" customHeight="1">
      <c r="A191" s="14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 ht="13.5" customHeight="1">
      <c r="A192" s="14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 ht="13.5" customHeight="1">
      <c r="A193" s="14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 ht="13.5" customHeight="1">
      <c r="A194" s="14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 ht="13.5" customHeight="1">
      <c r="A195" s="14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 ht="13.5" customHeight="1">
      <c r="A196" s="14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 ht="13.5" customHeight="1">
      <c r="A197" s="14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 ht="13.5" customHeight="1">
      <c r="A198" s="14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 ht="13.5" customHeight="1">
      <c r="A199" s="14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 ht="13.5" customHeight="1">
      <c r="A200" s="14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 ht="13.5" customHeight="1">
      <c r="A201" s="14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 ht="13.5" customHeight="1">
      <c r="A202" s="14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 ht="13.5" customHeight="1">
      <c r="A203" s="14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 ht="13.5" customHeight="1">
      <c r="A204" s="14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 ht="13.5" customHeight="1">
      <c r="A205" s="14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 ht="13.5" customHeight="1">
      <c r="A206" s="14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 ht="13.5" customHeight="1">
      <c r="A207" s="14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 ht="13.5" customHeight="1">
      <c r="A208" s="14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 ht="13.5" customHeight="1">
      <c r="A209" s="14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 ht="13.5" customHeight="1">
      <c r="A210" s="14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 ht="13.5" customHeight="1">
      <c r="A211" s="14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 ht="13.5" customHeight="1">
      <c r="A212" s="14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 ht="13.5" customHeight="1">
      <c r="A213" s="14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 ht="13.5" customHeight="1">
      <c r="A214" s="14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 ht="13.5" customHeight="1">
      <c r="A215" s="14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 ht="13.5" customHeight="1">
      <c r="A216" s="14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 ht="13.5" customHeight="1">
      <c r="A217" s="14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 ht="13.5" customHeight="1">
      <c r="A218" s="14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 ht="13.5" customHeight="1">
      <c r="A219" s="14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 ht="13.5" customHeight="1">
      <c r="A220" s="14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 ht="13.5" customHeight="1">
      <c r="A221" s="14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 ht="13.5" customHeight="1">
      <c r="A222" s="14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 ht="13.5" customHeight="1">
      <c r="A223" s="14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 ht="13.5" customHeight="1">
      <c r="A224" s="14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 ht="13.5" customHeight="1">
      <c r="A225" s="14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 ht="13.5" customHeight="1">
      <c r="A226" s="14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 ht="13.5" customHeight="1">
      <c r="A227" s="14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 ht="13.5" customHeight="1">
      <c r="A228" s="14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 ht="13.5" customHeight="1">
      <c r="A229" s="14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 ht="13.5" customHeight="1">
      <c r="A230" s="14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 ht="13.5" customHeight="1">
      <c r="A231" s="14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 ht="13.5" customHeight="1">
      <c r="A232" s="14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 ht="13.5" customHeight="1">
      <c r="A233" s="14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 ht="13.5" customHeight="1">
      <c r="A234" s="14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 ht="13.5" customHeight="1">
      <c r="A235" s="14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 ht="13.5" customHeight="1">
      <c r="A236" s="14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 ht="13.5" customHeight="1">
      <c r="A237" s="14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 ht="13.5" customHeight="1">
      <c r="A238" s="14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 ht="13.5" customHeight="1">
      <c r="A239" s="14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 ht="13.5" customHeight="1">
      <c r="A240" s="14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 ht="13.5" customHeight="1">
      <c r="A241" s="14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 ht="13.5" customHeight="1">
      <c r="A242" s="14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 ht="13.5" customHeight="1">
      <c r="A243" s="14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 ht="13.5" customHeight="1">
      <c r="A244" s="14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 ht="13.5" customHeight="1">
      <c r="A245" s="14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 ht="13.5" customHeight="1">
      <c r="A246" s="14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 ht="13.5" customHeight="1">
      <c r="A247" s="14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 ht="13.5" customHeight="1">
      <c r="A248" s="14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 ht="13.5" customHeight="1">
      <c r="A249" s="14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 ht="13.5" customHeight="1">
      <c r="A250" s="14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 ht="13.5" customHeight="1">
      <c r="A251" s="14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 ht="13.5" customHeight="1">
      <c r="A252" s="14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 ht="13.5" customHeight="1">
      <c r="A253" s="14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 ht="13.5" customHeight="1">
      <c r="A254" s="14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 ht="13.5" customHeight="1">
      <c r="A255" s="14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 ht="13.5" customHeight="1">
      <c r="A256" s="14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 ht="13.5" customHeight="1">
      <c r="A257" s="14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 ht="13.5" customHeight="1">
      <c r="A258" s="14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 ht="13.5" customHeight="1">
      <c r="A259" s="14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 ht="13.5" customHeight="1">
      <c r="A260" s="14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 ht="13.5" customHeight="1">
      <c r="A261" s="14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 ht="13.5" customHeight="1">
      <c r="A262" s="14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 ht="13.5" customHeight="1">
      <c r="A263" s="14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 ht="13.5" customHeight="1">
      <c r="A264" s="14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 ht="13.5" customHeight="1">
      <c r="A265" s="14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 ht="13.5" customHeight="1">
      <c r="A266" s="14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 ht="13.5" customHeight="1">
      <c r="A267" s="14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 ht="13.5" customHeight="1">
      <c r="A268" s="14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 ht="13.5" customHeight="1">
      <c r="A269" s="14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 ht="13.5" customHeight="1">
      <c r="A270" s="14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 ht="13.5" customHeight="1">
      <c r="A271" s="14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 ht="13.5" customHeight="1">
      <c r="A272" s="14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 ht="13.5" customHeight="1">
      <c r="A273" s="14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 ht="13.5" customHeight="1">
      <c r="A274" s="14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 ht="13.5" customHeight="1">
      <c r="A275" s="14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 ht="13.5" customHeight="1">
      <c r="A276" s="14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 ht="13.5" customHeight="1">
      <c r="A277" s="14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 ht="13.5" customHeight="1">
      <c r="A278" s="14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 ht="13.5" customHeight="1">
      <c r="A279" s="14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 ht="13.5" customHeight="1">
      <c r="A280" s="14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 ht="13.5" customHeight="1">
      <c r="A281" s="14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 ht="13.5" customHeight="1">
      <c r="A282" s="14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 ht="13.5" customHeight="1">
      <c r="A283" s="14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 ht="13.5" customHeight="1">
      <c r="A284" s="14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 ht="13.5" customHeight="1">
      <c r="A285" s="14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 ht="13.5" customHeight="1">
      <c r="A286" s="14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 ht="13.5" customHeight="1">
      <c r="A287" s="14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 ht="13.5" customHeight="1">
      <c r="A288" s="14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 ht="13.5" customHeight="1">
      <c r="A289" s="14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 ht="13.5" customHeight="1">
      <c r="A290" s="14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 ht="13.5" customHeight="1">
      <c r="A291" s="14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 ht="13.5" customHeight="1">
      <c r="A292" s="14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 ht="13.5" customHeight="1">
      <c r="A293" s="14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 ht="13.5" customHeight="1">
      <c r="A294" s="14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 ht="13.5" customHeight="1">
      <c r="A295" s="14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 ht="13.5" customHeight="1">
      <c r="A296" s="14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 ht="13.5" customHeight="1">
      <c r="A297" s="14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 ht="13.5" customHeight="1">
      <c r="A298" s="14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 ht="13.5" customHeight="1">
      <c r="A299" s="14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 ht="13.5" customHeight="1">
      <c r="A300" s="14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 ht="13.5" customHeight="1">
      <c r="A301" s="14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 ht="13.5" customHeight="1">
      <c r="A302" s="14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 ht="13.5" customHeight="1">
      <c r="A303" s="14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 ht="13.5" customHeight="1">
      <c r="A304" s="14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 ht="13.5" customHeight="1">
      <c r="A305" s="14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 ht="13.5" customHeight="1">
      <c r="A306" s="14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 ht="13.5" customHeight="1">
      <c r="A307" s="14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 ht="13.5" customHeight="1">
      <c r="A308" s="14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 ht="13.5" customHeight="1">
      <c r="A309" s="14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 ht="13.5" customHeight="1">
      <c r="A310" s="14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 ht="13.5" customHeight="1">
      <c r="A311" s="14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 ht="13.5" customHeight="1">
      <c r="A312" s="14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 ht="13.5" customHeight="1">
      <c r="A313" s="14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 ht="13.5" customHeight="1">
      <c r="A314" s="14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 ht="13.5" customHeight="1">
      <c r="A315" s="14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 ht="13.5" customHeight="1">
      <c r="A316" s="14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 ht="13.5" customHeight="1">
      <c r="A317" s="14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 ht="13.5" customHeight="1">
      <c r="A318" s="14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 ht="13.5" customHeight="1">
      <c r="A319" s="14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 ht="13.5" customHeight="1">
      <c r="A320" s="14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 ht="13.5" customHeight="1">
      <c r="A321" s="14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 ht="13.5" customHeight="1">
      <c r="A322" s="14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 ht="13.5" customHeight="1">
      <c r="A323" s="14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 ht="13.5" customHeight="1">
      <c r="A324" s="14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 ht="13.5" customHeight="1">
      <c r="A325" s="14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 ht="13.5" customHeight="1">
      <c r="A326" s="14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 ht="13.5" customHeight="1">
      <c r="A327" s="14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 ht="13.5" customHeight="1">
      <c r="A328" s="14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 ht="13.5" customHeight="1">
      <c r="A329" s="14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 ht="13.5" customHeight="1">
      <c r="A330" s="14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 ht="13.5" customHeight="1">
      <c r="A331" s="14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 ht="13.5" customHeight="1">
      <c r="A332" s="14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 ht="13.5" customHeight="1">
      <c r="A333" s="14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 ht="13.5" customHeight="1">
      <c r="A334" s="14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 ht="13.5" customHeight="1">
      <c r="A335" s="14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 ht="13.5" customHeight="1">
      <c r="A336" s="14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 ht="13.5" customHeight="1">
      <c r="A337" s="14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 ht="13.5" customHeight="1">
      <c r="A338" s="14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 ht="13.5" customHeight="1">
      <c r="A339" s="14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 ht="13.5" customHeight="1">
      <c r="A340" s="14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 ht="13.5" customHeight="1">
      <c r="A341" s="14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 ht="13.5" customHeight="1">
      <c r="A342" s="14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 ht="13.5" customHeight="1">
      <c r="A343" s="14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 ht="13.5" customHeight="1">
      <c r="A344" s="14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 ht="13.5" customHeight="1">
      <c r="A345" s="14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 ht="13.5" customHeight="1">
      <c r="A346" s="14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 ht="13.5" customHeight="1">
      <c r="A347" s="14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 ht="13.5" customHeight="1">
      <c r="A348" s="14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 ht="13.5" customHeight="1">
      <c r="A349" s="14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 ht="13.5" customHeight="1">
      <c r="A350" s="14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 ht="13.5" customHeight="1">
      <c r="A351" s="14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 ht="13.5" customHeight="1">
      <c r="A352" s="14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 ht="13.5" customHeight="1">
      <c r="A353" s="14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 ht="13.5" customHeight="1">
      <c r="A354" s="14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 ht="13.5" customHeight="1">
      <c r="A355" s="14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 ht="13.5" customHeight="1">
      <c r="A356" s="14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 ht="13.5" customHeight="1">
      <c r="A357" s="14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 ht="13.5" customHeight="1">
      <c r="A358" s="14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 ht="13.5" customHeight="1">
      <c r="A359" s="14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 ht="13.5" customHeight="1">
      <c r="A360" s="14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 ht="13.5" customHeight="1">
      <c r="A361" s="14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 ht="13.5" customHeight="1">
      <c r="A362" s="14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 ht="13.5" customHeight="1">
      <c r="A363" s="14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 ht="13.5" customHeight="1">
      <c r="A364" s="14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 ht="13.5" customHeight="1">
      <c r="A365" s="14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 ht="13.5" customHeight="1">
      <c r="A366" s="14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 ht="13.5" customHeight="1">
      <c r="A367" s="14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 ht="13.5" customHeight="1">
      <c r="A368" s="14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 ht="13.5" customHeight="1">
      <c r="A369" s="14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 ht="13.5" customHeight="1">
      <c r="A370" s="14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 ht="13.5" customHeight="1">
      <c r="A371" s="14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 ht="13.5" customHeight="1">
      <c r="A372" s="14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 ht="13.5" customHeight="1">
      <c r="A373" s="14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 ht="13.5" customHeight="1">
      <c r="A374" s="14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 ht="13.5" customHeight="1">
      <c r="A375" s="14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 ht="13.5" customHeight="1">
      <c r="A376" s="14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 ht="13.5" customHeight="1">
      <c r="A377" s="14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 ht="13.5" customHeight="1">
      <c r="A378" s="14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 ht="13.5" customHeight="1">
      <c r="A379" s="14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 ht="13.5" customHeight="1">
      <c r="A380" s="14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 ht="13.5" customHeight="1">
      <c r="A381" s="14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 ht="13.5" customHeight="1">
      <c r="A382" s="14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 ht="13.5" customHeight="1">
      <c r="A383" s="14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 ht="13.5" customHeight="1">
      <c r="A384" s="14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 ht="13.5" customHeight="1">
      <c r="A385" s="14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 ht="13.5" customHeight="1">
      <c r="A386" s="14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 ht="13.5" customHeight="1">
      <c r="A387" s="14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 ht="13.5" customHeight="1">
      <c r="A388" s="14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 ht="13.5" customHeight="1">
      <c r="A389" s="14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 ht="13.5" customHeight="1">
      <c r="A390" s="14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 ht="13.5" customHeight="1">
      <c r="A391" s="14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 ht="13.5" customHeight="1">
      <c r="A392" s="14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 ht="13.5" customHeight="1">
      <c r="A393" s="14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 ht="13.5" customHeight="1">
      <c r="A394" s="14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 ht="13.5" customHeight="1">
      <c r="A395" s="14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 ht="13.5" customHeight="1">
      <c r="A396" s="14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 ht="13.5" customHeight="1">
      <c r="A397" s="14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 ht="13.5" customHeight="1">
      <c r="A398" s="14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 ht="13.5" customHeight="1">
      <c r="A399" s="14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 ht="13.5" customHeight="1">
      <c r="A400" s="14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 ht="13.5" customHeight="1">
      <c r="A401" s="14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 ht="13.5" customHeight="1">
      <c r="A402" s="14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 ht="13.5" customHeight="1">
      <c r="A403" s="14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 ht="13.5" customHeight="1">
      <c r="A404" s="14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 ht="13.5" customHeight="1">
      <c r="A405" s="14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 ht="13.5" customHeight="1">
      <c r="A406" s="14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 ht="13.5" customHeight="1">
      <c r="A407" s="14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 ht="13.5" customHeight="1">
      <c r="A408" s="14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 ht="13.5" customHeight="1">
      <c r="A409" s="14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 ht="13.5" customHeight="1">
      <c r="A410" s="14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 ht="13.5" customHeight="1">
      <c r="A411" s="14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 ht="13.5" customHeight="1">
      <c r="A412" s="14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 ht="13.5" customHeight="1">
      <c r="A413" s="14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 ht="13.5" customHeight="1">
      <c r="A414" s="14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 ht="13.5" customHeight="1">
      <c r="A415" s="14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 ht="13.5" customHeight="1">
      <c r="A416" s="14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 ht="13.5" customHeight="1">
      <c r="A417" s="14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 ht="13.5" customHeight="1">
      <c r="A418" s="14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 ht="13.5" customHeight="1">
      <c r="A419" s="14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 ht="13.5" customHeight="1">
      <c r="A420" s="14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 ht="13.5" customHeight="1">
      <c r="A421" s="14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 ht="13.5" customHeight="1">
      <c r="A422" s="14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 ht="13.5" customHeight="1">
      <c r="A423" s="14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 ht="13.5" customHeight="1">
      <c r="A424" s="14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 ht="13.5" customHeight="1">
      <c r="A425" s="14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 ht="13.5" customHeight="1">
      <c r="A426" s="14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 ht="13.5" customHeight="1">
      <c r="A427" s="14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 ht="13.5" customHeight="1">
      <c r="A428" s="14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 ht="13.5" customHeight="1">
      <c r="A429" s="14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 ht="13.5" customHeight="1">
      <c r="A430" s="14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 ht="13.5" customHeight="1">
      <c r="A431" s="14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 ht="13.5" customHeight="1">
      <c r="A432" s="14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 ht="13.5" customHeight="1">
      <c r="A433" s="14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 ht="13.5" customHeight="1">
      <c r="A434" s="14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 ht="13.5" customHeight="1">
      <c r="A435" s="14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 ht="13.5" customHeight="1">
      <c r="A436" s="14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 ht="13.5" customHeight="1">
      <c r="A437" s="14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 ht="13.5" customHeight="1">
      <c r="A438" s="14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 ht="13.5" customHeight="1">
      <c r="A439" s="14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 ht="13.5" customHeight="1">
      <c r="A440" s="14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 ht="13.5" customHeight="1">
      <c r="A441" s="14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 ht="13.5" customHeight="1">
      <c r="A442" s="14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 ht="13.5" customHeight="1">
      <c r="A443" s="14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 ht="13.5" customHeight="1">
      <c r="A444" s="14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 ht="13.5" customHeight="1">
      <c r="A445" s="14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 ht="13.5" customHeight="1">
      <c r="A446" s="14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 ht="13.5" customHeight="1">
      <c r="A447" s="14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 ht="13.5" customHeight="1">
      <c r="A448" s="14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 ht="13.5" customHeight="1">
      <c r="A449" s="14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 ht="13.5" customHeight="1">
      <c r="A450" s="14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 ht="13.5" customHeight="1">
      <c r="A451" s="14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 ht="13.5" customHeight="1">
      <c r="A452" s="14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 ht="13.5" customHeight="1">
      <c r="A453" s="14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 ht="13.5" customHeight="1">
      <c r="A454" s="14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 ht="13.5" customHeight="1">
      <c r="A455" s="14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 ht="13.5" customHeight="1">
      <c r="A456" s="14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 ht="13.5" customHeight="1">
      <c r="A457" s="14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 ht="13.5" customHeight="1">
      <c r="A458" s="14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 ht="13.5" customHeight="1">
      <c r="A459" s="14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 ht="13.5" customHeight="1">
      <c r="A460" s="14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 ht="13.5" customHeight="1">
      <c r="A461" s="14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 ht="13.5" customHeight="1">
      <c r="A462" s="14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 ht="13.5" customHeight="1">
      <c r="A463" s="14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 ht="13.5" customHeight="1">
      <c r="A464" s="14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 ht="13.5" customHeight="1">
      <c r="A465" s="14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 ht="13.5" customHeight="1">
      <c r="A466" s="14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 ht="13.5" customHeight="1">
      <c r="A467" s="14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 ht="13.5" customHeight="1">
      <c r="A468" s="14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 ht="13.5" customHeight="1">
      <c r="A469" s="14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 ht="13.5" customHeight="1">
      <c r="A470" s="14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 ht="13.5" customHeight="1">
      <c r="A471" s="14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 ht="13.5" customHeight="1">
      <c r="A472" s="14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 ht="13.5" customHeight="1">
      <c r="A473" s="14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 ht="13.5" customHeight="1">
      <c r="A474" s="14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 ht="13.5" customHeight="1">
      <c r="A475" s="14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 ht="13.5" customHeight="1">
      <c r="A476" s="14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 ht="13.5" customHeight="1">
      <c r="A477" s="14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 ht="13.5" customHeight="1">
      <c r="A478" s="14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 ht="13.5" customHeight="1">
      <c r="A479" s="14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 ht="13.5" customHeight="1">
      <c r="A480" s="14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 ht="13.5" customHeight="1">
      <c r="A481" s="14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 ht="13.5" customHeight="1">
      <c r="A482" s="14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 ht="13.5" customHeight="1">
      <c r="A483" s="14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 ht="13.5" customHeight="1">
      <c r="A484" s="14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 ht="13.5" customHeight="1">
      <c r="A485" s="14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 ht="13.5" customHeight="1">
      <c r="A486" s="14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 ht="13.5" customHeight="1">
      <c r="A487" s="14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 ht="13.5" customHeight="1">
      <c r="A488" s="14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 ht="13.5" customHeight="1">
      <c r="A489" s="14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 ht="13.5" customHeight="1">
      <c r="A490" s="14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 ht="13.5" customHeight="1">
      <c r="A491" s="14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 ht="13.5" customHeight="1">
      <c r="A492" s="14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 ht="13.5" customHeight="1">
      <c r="A493" s="14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 ht="13.5" customHeight="1">
      <c r="A494" s="14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 ht="13.5" customHeight="1">
      <c r="A495" s="14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 ht="13.5" customHeight="1">
      <c r="A496" s="14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 ht="13.5" customHeight="1">
      <c r="A497" s="14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 ht="13.5" customHeight="1">
      <c r="A498" s="14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 ht="13.5" customHeight="1">
      <c r="A499" s="14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 ht="13.5" customHeight="1">
      <c r="A500" s="14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 ht="13.5" customHeight="1">
      <c r="A501" s="14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 ht="13.5" customHeight="1">
      <c r="A502" s="14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 ht="13.5" customHeight="1">
      <c r="A503" s="14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 ht="13.5" customHeight="1">
      <c r="A504" s="14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 ht="13.5" customHeight="1">
      <c r="A505" s="14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 ht="13.5" customHeight="1">
      <c r="A506" s="14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 ht="13.5" customHeight="1">
      <c r="A507" s="14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 ht="13.5" customHeight="1">
      <c r="A508" s="14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 ht="13.5" customHeight="1">
      <c r="A509" s="14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 ht="13.5" customHeight="1">
      <c r="A510" s="14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 ht="13.5" customHeight="1">
      <c r="A511" s="14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 ht="13.5" customHeight="1">
      <c r="A512" s="14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 ht="13.5" customHeight="1">
      <c r="A513" s="14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 ht="13.5" customHeight="1">
      <c r="A514" s="14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 ht="13.5" customHeight="1">
      <c r="A515" s="14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 ht="13.5" customHeight="1">
      <c r="A516" s="14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 ht="13.5" customHeight="1">
      <c r="A517" s="14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 ht="13.5" customHeight="1">
      <c r="A518" s="14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 ht="13.5" customHeight="1">
      <c r="A519" s="14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 ht="13.5" customHeight="1">
      <c r="A520" s="14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 ht="13.5" customHeight="1">
      <c r="A521" s="14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 ht="13.5" customHeight="1">
      <c r="A522" s="14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 ht="13.5" customHeight="1">
      <c r="A523" s="14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 ht="13.5" customHeight="1">
      <c r="A524" s="14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 ht="13.5" customHeight="1">
      <c r="A525" s="14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 ht="13.5" customHeight="1">
      <c r="A526" s="14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 ht="13.5" customHeight="1">
      <c r="A527" s="14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 ht="13.5" customHeight="1">
      <c r="A528" s="14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 ht="13.5" customHeight="1">
      <c r="A529" s="14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 ht="13.5" customHeight="1">
      <c r="A530" s="14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 ht="13.5" customHeight="1">
      <c r="A531" s="14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 ht="13.5" customHeight="1">
      <c r="A532" s="14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 ht="13.5" customHeight="1">
      <c r="A533" s="14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 ht="13.5" customHeight="1">
      <c r="A534" s="14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 ht="13.5" customHeight="1">
      <c r="A535" s="14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 ht="13.5" customHeight="1">
      <c r="A536" s="14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 ht="13.5" customHeight="1">
      <c r="A537" s="14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 ht="13.5" customHeight="1">
      <c r="A538" s="14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 ht="13.5" customHeight="1">
      <c r="A539" s="14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 ht="13.5" customHeight="1">
      <c r="A540" s="14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 ht="13.5" customHeight="1">
      <c r="A541" s="14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 ht="13.5" customHeight="1">
      <c r="A542" s="14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 ht="13.5" customHeight="1">
      <c r="A543" s="14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 ht="13.5" customHeight="1">
      <c r="A544" s="14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 ht="13.5" customHeight="1">
      <c r="A545" s="14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 ht="13.5" customHeight="1">
      <c r="A546" s="14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 ht="13.5" customHeight="1">
      <c r="A547" s="14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 ht="13.5" customHeight="1">
      <c r="A548" s="14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 ht="13.5" customHeight="1">
      <c r="A549" s="14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 ht="13.5" customHeight="1">
      <c r="A550" s="14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 ht="13.5" customHeight="1">
      <c r="A551" s="14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 ht="13.5" customHeight="1">
      <c r="A552" s="14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 ht="13.5" customHeight="1">
      <c r="A553" s="14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 ht="13.5" customHeight="1">
      <c r="A554" s="14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 ht="13.5" customHeight="1">
      <c r="A555" s="14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 ht="13.5" customHeight="1">
      <c r="A556" s="14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 ht="13.5" customHeight="1">
      <c r="A557" s="14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 ht="13.5" customHeight="1">
      <c r="A558" s="14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 ht="13.5" customHeight="1">
      <c r="A559" s="14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 ht="13.5" customHeight="1">
      <c r="A560" s="14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 ht="13.5" customHeight="1">
      <c r="A561" s="14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 ht="13.5" customHeight="1">
      <c r="A562" s="14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 ht="13.5" customHeight="1">
      <c r="A563" s="14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 ht="13.5" customHeight="1">
      <c r="A564" s="14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 ht="13.5" customHeight="1">
      <c r="A565" s="14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 ht="13.5" customHeight="1">
      <c r="A566" s="14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 ht="13.5" customHeight="1">
      <c r="A567" s="14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 ht="13.5" customHeight="1">
      <c r="A568" s="14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 ht="13.5" customHeight="1">
      <c r="A569" s="14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 ht="13.5" customHeight="1">
      <c r="A570" s="14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 ht="13.5" customHeight="1">
      <c r="A571" s="14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 ht="13.5" customHeight="1">
      <c r="A572" s="14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 ht="13.5" customHeight="1">
      <c r="A573" s="14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 ht="13.5" customHeight="1">
      <c r="A574" s="14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 ht="13.5" customHeight="1">
      <c r="A575" s="14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 ht="13.5" customHeight="1">
      <c r="A576" s="14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 ht="13.5" customHeight="1">
      <c r="A577" s="14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 ht="13.5" customHeight="1">
      <c r="A578" s="14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 ht="13.5" customHeight="1">
      <c r="A579" s="14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 ht="13.5" customHeight="1">
      <c r="A580" s="14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 ht="13.5" customHeight="1">
      <c r="A581" s="14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 ht="13.5" customHeight="1">
      <c r="A582" s="14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 ht="13.5" customHeight="1">
      <c r="A583" s="14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 ht="13.5" customHeight="1">
      <c r="A584" s="14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 ht="13.5" customHeight="1">
      <c r="A585" s="14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 ht="13.5" customHeight="1">
      <c r="A586" s="14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 ht="13.5" customHeight="1">
      <c r="A587" s="14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 ht="13.5" customHeight="1">
      <c r="A588" s="14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 ht="13.5" customHeight="1">
      <c r="A589" s="14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 ht="13.5" customHeight="1">
      <c r="A590" s="14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 ht="13.5" customHeight="1">
      <c r="A591" s="14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 ht="13.5" customHeight="1">
      <c r="A592" s="14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 ht="13.5" customHeight="1">
      <c r="A593" s="14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 ht="13.5" customHeight="1">
      <c r="A594" s="14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 ht="13.5" customHeight="1">
      <c r="A595" s="14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 ht="13.5" customHeight="1">
      <c r="A596" s="14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 ht="13.5" customHeight="1">
      <c r="A597" s="14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 ht="13.5" customHeight="1">
      <c r="A598" s="14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 ht="13.5" customHeight="1">
      <c r="A599" s="14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 ht="13.5" customHeight="1">
      <c r="A600" s="14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 ht="13.5" customHeight="1">
      <c r="A601" s="14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 ht="13.5" customHeight="1">
      <c r="A602" s="14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 ht="13.5" customHeight="1">
      <c r="A603" s="14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 ht="13.5" customHeight="1">
      <c r="A604" s="14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 ht="13.5" customHeight="1">
      <c r="A605" s="14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 ht="13.5" customHeight="1">
      <c r="A606" s="14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 ht="13.5" customHeight="1">
      <c r="A607" s="14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 ht="13.5" customHeight="1">
      <c r="A608" s="14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 ht="13.5" customHeight="1">
      <c r="A609" s="14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 ht="13.5" customHeight="1">
      <c r="A610" s="14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 ht="13.5" customHeight="1">
      <c r="A611" s="14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 ht="13.5" customHeight="1">
      <c r="A612" s="14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 ht="13.5" customHeight="1">
      <c r="A613" s="14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 ht="13.5" customHeight="1">
      <c r="A614" s="14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 ht="13.5" customHeight="1">
      <c r="A615" s="14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 ht="13.5" customHeight="1">
      <c r="A616" s="14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 ht="13.5" customHeight="1">
      <c r="A617" s="14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 ht="13.5" customHeight="1">
      <c r="A618" s="14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 ht="13.5" customHeight="1">
      <c r="A619" s="14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 ht="13.5" customHeight="1">
      <c r="A620" s="14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 ht="13.5" customHeight="1">
      <c r="A621" s="14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 ht="13.5" customHeight="1">
      <c r="A622" s="14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 ht="13.5" customHeight="1">
      <c r="A623" s="14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 ht="13.5" customHeight="1">
      <c r="A624" s="14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 ht="13.5" customHeight="1">
      <c r="A625" s="14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 ht="13.5" customHeight="1">
      <c r="A626" s="14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 ht="13.5" customHeight="1">
      <c r="A627" s="14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 ht="13.5" customHeight="1">
      <c r="A628" s="14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 ht="13.5" customHeight="1">
      <c r="A629" s="14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 ht="13.5" customHeight="1">
      <c r="A630" s="14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 ht="13.5" customHeight="1">
      <c r="A631" s="14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 ht="13.5" customHeight="1">
      <c r="A632" s="14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 ht="13.5" customHeight="1">
      <c r="A633" s="14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 ht="13.5" customHeight="1">
      <c r="A634" s="14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 ht="13.5" customHeight="1">
      <c r="A635" s="14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 ht="13.5" customHeight="1">
      <c r="A636" s="14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 ht="13.5" customHeight="1">
      <c r="A637" s="14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 ht="13.5" customHeight="1">
      <c r="A638" s="14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 ht="13.5" customHeight="1">
      <c r="A639" s="14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 ht="13.5" customHeight="1">
      <c r="A640" s="14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 ht="13.5" customHeight="1">
      <c r="A641" s="14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 ht="13.5" customHeight="1">
      <c r="A642" s="14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 ht="13.5" customHeight="1">
      <c r="A643" s="14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 ht="13.5" customHeight="1">
      <c r="A644" s="14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 ht="13.5" customHeight="1">
      <c r="A645" s="14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 ht="13.5" customHeight="1">
      <c r="A646" s="14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 ht="13.5" customHeight="1">
      <c r="A647" s="14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 ht="13.5" customHeight="1">
      <c r="A648" s="14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 ht="13.5" customHeight="1">
      <c r="A649" s="14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 ht="13.5" customHeight="1">
      <c r="A650" s="14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 ht="13.5" customHeight="1">
      <c r="A651" s="14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 ht="13.5" customHeight="1">
      <c r="A652" s="14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 ht="13.5" customHeight="1">
      <c r="A653" s="14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 ht="13.5" customHeight="1">
      <c r="A654" s="14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 ht="13.5" customHeight="1">
      <c r="A655" s="14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 ht="13.5" customHeight="1">
      <c r="A656" s="14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 ht="13.5" customHeight="1">
      <c r="A657" s="14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 ht="13.5" customHeight="1">
      <c r="A658" s="14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 ht="13.5" customHeight="1">
      <c r="A659" s="14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 ht="13.5" customHeight="1">
      <c r="A660" s="14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 ht="13.5" customHeight="1">
      <c r="A661" s="14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 ht="13.5" customHeight="1">
      <c r="A662" s="14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 ht="13.5" customHeight="1">
      <c r="A663" s="14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 ht="13.5" customHeight="1">
      <c r="A664" s="14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 ht="13.5" customHeight="1">
      <c r="A665" s="14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 ht="13.5" customHeight="1">
      <c r="A666" s="14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 ht="13.5" customHeight="1">
      <c r="A667" s="14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 ht="13.5" customHeight="1">
      <c r="A668" s="14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 ht="13.5" customHeight="1">
      <c r="A669" s="14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 ht="13.5" customHeight="1">
      <c r="A670" s="14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 ht="13.5" customHeight="1">
      <c r="A671" s="14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 ht="13.5" customHeight="1">
      <c r="A672" s="14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 ht="13.5" customHeight="1">
      <c r="A673" s="14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 ht="13.5" customHeight="1">
      <c r="A674" s="14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 ht="13.5" customHeight="1">
      <c r="A675" s="14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 ht="13.5" customHeight="1">
      <c r="A676" s="14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 ht="13.5" customHeight="1">
      <c r="A677" s="14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 ht="13.5" customHeight="1">
      <c r="A678" s="14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 ht="13.5" customHeight="1">
      <c r="A679" s="14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 ht="13.5" customHeight="1">
      <c r="A680" s="14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 ht="13.5" customHeight="1">
      <c r="A681" s="14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 ht="13.5" customHeight="1">
      <c r="A682" s="14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 ht="13.5" customHeight="1">
      <c r="A683" s="14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 ht="13.5" customHeight="1">
      <c r="A684" s="14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 ht="13.5" customHeight="1">
      <c r="A685" s="14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 ht="13.5" customHeight="1">
      <c r="A686" s="14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 ht="13.5" customHeight="1">
      <c r="A687" s="14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 ht="13.5" customHeight="1">
      <c r="A688" s="14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 ht="13.5" customHeight="1">
      <c r="A689" s="14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 ht="13.5" customHeight="1">
      <c r="A690" s="14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 ht="13.5" customHeight="1">
      <c r="A691" s="14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 ht="13.5" customHeight="1">
      <c r="A692" s="14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 ht="13.5" customHeight="1">
      <c r="A693" s="14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 ht="13.5" customHeight="1">
      <c r="A694" s="14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 ht="13.5" customHeight="1">
      <c r="A695" s="14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 ht="13.5" customHeight="1">
      <c r="A696" s="14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 ht="13.5" customHeight="1">
      <c r="A697" s="14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 ht="13.5" customHeight="1">
      <c r="A698" s="14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 ht="13.5" customHeight="1">
      <c r="A699" s="14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 ht="13.5" customHeight="1">
      <c r="A700" s="14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 ht="13.5" customHeight="1">
      <c r="A701" s="14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 ht="13.5" customHeight="1">
      <c r="A702" s="14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 ht="13.5" customHeight="1">
      <c r="A703" s="14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 ht="13.5" customHeight="1">
      <c r="A704" s="14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 ht="13.5" customHeight="1">
      <c r="A705" s="14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 ht="13.5" customHeight="1">
      <c r="A706" s="14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 ht="13.5" customHeight="1">
      <c r="A707" s="14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 ht="13.5" customHeight="1">
      <c r="A708" s="14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 ht="13.5" customHeight="1">
      <c r="A709" s="14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 ht="13.5" customHeight="1">
      <c r="A710" s="14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 ht="13.5" customHeight="1">
      <c r="A711" s="14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 ht="13.5" customHeight="1">
      <c r="A712" s="14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 ht="13.5" customHeight="1">
      <c r="A713" s="14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 ht="13.5" customHeight="1">
      <c r="A714" s="14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 ht="13.5" customHeight="1">
      <c r="A715" s="14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 ht="13.5" customHeight="1">
      <c r="A716" s="14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 ht="13.5" customHeight="1">
      <c r="A717" s="14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 ht="13.5" customHeight="1">
      <c r="A718" s="14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 ht="13.5" customHeight="1">
      <c r="A719" s="14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 ht="13.5" customHeight="1">
      <c r="A720" s="14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 ht="13.5" customHeight="1">
      <c r="A721" s="14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 ht="13.5" customHeight="1">
      <c r="A722" s="14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 ht="13.5" customHeight="1">
      <c r="A723" s="14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 ht="13.5" customHeight="1">
      <c r="A724" s="14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 ht="13.5" customHeight="1">
      <c r="A725" s="14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 ht="13.5" customHeight="1">
      <c r="A726" s="14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 ht="13.5" customHeight="1">
      <c r="A727" s="14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 ht="13.5" customHeight="1">
      <c r="A728" s="14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 ht="13.5" customHeight="1">
      <c r="A729" s="14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 ht="13.5" customHeight="1">
      <c r="A730" s="14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 ht="13.5" customHeight="1">
      <c r="A731" s="14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 ht="13.5" customHeight="1">
      <c r="A732" s="14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 ht="13.5" customHeight="1">
      <c r="A733" s="14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 ht="13.5" customHeight="1">
      <c r="A734" s="14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 ht="13.5" customHeight="1">
      <c r="A735" s="14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 ht="13.5" customHeight="1">
      <c r="A736" s="14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 ht="13.5" customHeight="1">
      <c r="A737" s="14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 ht="13.5" customHeight="1">
      <c r="A738" s="14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 ht="13.5" customHeight="1">
      <c r="A739" s="14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 ht="13.5" customHeight="1">
      <c r="A740" s="14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 ht="13.5" customHeight="1">
      <c r="A741" s="14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 ht="13.5" customHeight="1">
      <c r="A742" s="14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 ht="13.5" customHeight="1">
      <c r="A743" s="14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 ht="13.5" customHeight="1">
      <c r="A744" s="14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 ht="13.5" customHeight="1">
      <c r="A745" s="14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 ht="13.5" customHeight="1">
      <c r="A746" s="14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 ht="13.5" customHeight="1">
      <c r="A747" s="14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 ht="13.5" customHeight="1">
      <c r="A748" s="14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 ht="13.5" customHeight="1">
      <c r="A749" s="14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 ht="13.5" customHeight="1">
      <c r="A750" s="14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 ht="13.5" customHeight="1">
      <c r="A751" s="14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 ht="13.5" customHeight="1">
      <c r="A752" s="14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 ht="13.5" customHeight="1">
      <c r="A753" s="14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 ht="13.5" customHeight="1">
      <c r="A754" s="14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 ht="13.5" customHeight="1">
      <c r="A755" s="14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 ht="13.5" customHeight="1">
      <c r="A756" s="14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 ht="13.5" customHeight="1">
      <c r="A757" s="14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 ht="13.5" customHeight="1">
      <c r="A758" s="14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 ht="13.5" customHeight="1">
      <c r="A759" s="14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 ht="13.5" customHeight="1">
      <c r="A760" s="14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 ht="13.5" customHeight="1">
      <c r="A761" s="14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 ht="13.5" customHeight="1">
      <c r="A762" s="14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 ht="13.5" customHeight="1">
      <c r="A763" s="14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 ht="13.5" customHeight="1">
      <c r="A764" s="14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 ht="13.5" customHeight="1">
      <c r="A765" s="14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 ht="13.5" customHeight="1">
      <c r="A766" s="14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 ht="13.5" customHeight="1">
      <c r="A767" s="14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 ht="13.5" customHeight="1">
      <c r="A768" s="14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 ht="13.5" customHeight="1">
      <c r="A769" s="14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 ht="13.5" customHeight="1">
      <c r="A770" s="14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 ht="13.5" customHeight="1">
      <c r="A771" s="14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 ht="13.5" customHeight="1">
      <c r="A772" s="14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 ht="13.5" customHeight="1">
      <c r="A773" s="14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 ht="13.5" customHeight="1">
      <c r="A774" s="14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 ht="13.5" customHeight="1">
      <c r="A775" s="14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 ht="13.5" customHeight="1">
      <c r="A776" s="14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 ht="13.5" customHeight="1">
      <c r="A777" s="14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 ht="13.5" customHeight="1">
      <c r="A778" s="14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 ht="13.5" customHeight="1">
      <c r="A779" s="14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 ht="13.5" customHeight="1">
      <c r="A780" s="14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 ht="13.5" customHeight="1">
      <c r="A781" s="14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 ht="13.5" customHeight="1">
      <c r="A782" s="14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 ht="13.5" customHeight="1">
      <c r="A783" s="14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 ht="13.5" customHeight="1">
      <c r="A784" s="14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 ht="13.5" customHeight="1">
      <c r="A785" s="14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 ht="13.5" customHeight="1">
      <c r="A786" s="14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 ht="13.5" customHeight="1">
      <c r="A787" s="14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 ht="13.5" customHeight="1">
      <c r="A788" s="14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 ht="13.5" customHeight="1">
      <c r="A789" s="14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 ht="13.5" customHeight="1">
      <c r="A790" s="14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 ht="13.5" customHeight="1">
      <c r="A791" s="14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 ht="13.5" customHeight="1">
      <c r="A792" s="14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 ht="13.5" customHeight="1">
      <c r="A793" s="14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 ht="13.5" customHeight="1">
      <c r="A794" s="14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 ht="13.5" customHeight="1">
      <c r="A795" s="14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 ht="13.5" customHeight="1">
      <c r="A796" s="14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 ht="13.5" customHeight="1">
      <c r="A797" s="14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 ht="13.5" customHeight="1">
      <c r="A798" s="14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 ht="13.5" customHeight="1">
      <c r="A799" s="14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 ht="13.5" customHeight="1">
      <c r="A800" s="14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 ht="13.5" customHeight="1">
      <c r="A801" s="14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 ht="13.5" customHeight="1">
      <c r="A802" s="14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 ht="13.5" customHeight="1">
      <c r="A803" s="14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 ht="13.5" customHeight="1">
      <c r="A804" s="14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 ht="13.5" customHeight="1">
      <c r="A805" s="14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 ht="13.5" customHeight="1">
      <c r="A806" s="14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 ht="13.5" customHeight="1">
      <c r="A807" s="14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 ht="13.5" customHeight="1">
      <c r="A808" s="14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 ht="13.5" customHeight="1">
      <c r="A809" s="14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 ht="13.5" customHeight="1">
      <c r="A810" s="14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 ht="13.5" customHeight="1">
      <c r="A811" s="14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 ht="13.5" customHeight="1">
      <c r="A812" s="14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 ht="13.5" customHeight="1">
      <c r="A813" s="14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 ht="13.5" customHeight="1">
      <c r="A814" s="14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 ht="13.5" customHeight="1">
      <c r="A815" s="14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 ht="13.5" customHeight="1">
      <c r="A816" s="14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 ht="13.5" customHeight="1">
      <c r="A817" s="14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 ht="13.5" customHeight="1">
      <c r="A818" s="14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 ht="13.5" customHeight="1">
      <c r="A819" s="14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 ht="13.5" customHeight="1">
      <c r="A820" s="14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 ht="13.5" customHeight="1">
      <c r="A821" s="14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 ht="13.5" customHeight="1">
      <c r="A822" s="14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 ht="13.5" customHeight="1">
      <c r="A823" s="14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 ht="13.5" customHeight="1">
      <c r="A824" s="14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 ht="13.5" customHeight="1">
      <c r="A825" s="14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 ht="13.5" customHeight="1">
      <c r="A826" s="14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 ht="13.5" customHeight="1">
      <c r="A827" s="14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 ht="13.5" customHeight="1">
      <c r="A828" s="14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 ht="13.5" customHeight="1">
      <c r="A829" s="14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 ht="13.5" customHeight="1">
      <c r="A830" s="14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 ht="13.5" customHeight="1">
      <c r="A831" s="14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 ht="13.5" customHeight="1">
      <c r="A832" s="14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 ht="13.5" customHeight="1">
      <c r="A833" s="14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 ht="13.5" customHeight="1">
      <c r="A834" s="14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 ht="13.5" customHeight="1">
      <c r="A835" s="14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 ht="13.5" customHeight="1">
      <c r="A836" s="14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 ht="13.5" customHeight="1">
      <c r="A837" s="14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 ht="13.5" customHeight="1">
      <c r="A838" s="14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 ht="13.5" customHeight="1">
      <c r="A839" s="14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 ht="13.5" customHeight="1">
      <c r="A840" s="14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 ht="13.5" customHeight="1">
      <c r="A841" s="14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 ht="13.5" customHeight="1">
      <c r="A842" s="14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 ht="13.5" customHeight="1">
      <c r="A843" s="14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 ht="13.5" customHeight="1">
      <c r="A844" s="14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 ht="13.5" customHeight="1">
      <c r="A845" s="14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 ht="13.5" customHeight="1">
      <c r="A846" s="14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 ht="13.5" customHeight="1">
      <c r="A847" s="14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 ht="13.5" customHeight="1">
      <c r="A848" s="14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 ht="13.5" customHeight="1">
      <c r="A849" s="14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 ht="13.5" customHeight="1">
      <c r="A850" s="14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 ht="13.5" customHeight="1">
      <c r="A851" s="14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 ht="13.5" customHeight="1">
      <c r="A852" s="14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 ht="13.5" customHeight="1">
      <c r="A853" s="14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 ht="13.5" customHeight="1">
      <c r="A854" s="14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 ht="13.5" customHeight="1">
      <c r="A855" s="14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 ht="13.5" customHeight="1">
      <c r="A856" s="14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 ht="13.5" customHeight="1">
      <c r="A857" s="14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 ht="13.5" customHeight="1">
      <c r="A858" s="14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 ht="13.5" customHeight="1">
      <c r="A859" s="14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 ht="13.5" customHeight="1">
      <c r="A860" s="14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 ht="13.5" customHeight="1">
      <c r="A861" s="14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 ht="13.5" customHeight="1">
      <c r="A862" s="14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 ht="13.5" customHeight="1">
      <c r="A863" s="14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 ht="13.5" customHeight="1">
      <c r="A864" s="14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 ht="13.5" customHeight="1">
      <c r="A865" s="14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 ht="13.5" customHeight="1">
      <c r="A866" s="14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 ht="13.5" customHeight="1">
      <c r="A867" s="14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 ht="13.5" customHeight="1">
      <c r="A868" s="14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 ht="13.5" customHeight="1">
      <c r="A869" s="14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 ht="13.5" customHeight="1">
      <c r="A870" s="14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 ht="13.5" customHeight="1">
      <c r="A871" s="14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 ht="13.5" customHeight="1">
      <c r="A872" s="14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 ht="13.5" customHeight="1">
      <c r="A873" s="14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 ht="13.5" customHeight="1">
      <c r="A874" s="14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 ht="13.5" customHeight="1">
      <c r="A875" s="14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 ht="13.5" customHeight="1">
      <c r="A876" s="14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 ht="13.5" customHeight="1">
      <c r="A877" s="14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 ht="13.5" customHeight="1">
      <c r="A878" s="14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 ht="13.5" customHeight="1">
      <c r="A879" s="14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 ht="13.5" customHeight="1">
      <c r="A880" s="14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 ht="13.5" customHeight="1">
      <c r="A881" s="14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 ht="13.5" customHeight="1">
      <c r="A882" s="14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 ht="13.5" customHeight="1">
      <c r="A883" s="14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 ht="13.5" customHeight="1">
      <c r="A884" s="14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 ht="13.5" customHeight="1">
      <c r="A885" s="14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 ht="13.5" customHeight="1">
      <c r="A886" s="14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 ht="13.5" customHeight="1">
      <c r="A887" s="14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 ht="13.5" customHeight="1">
      <c r="A888" s="14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 ht="13.5" customHeight="1">
      <c r="A889" s="14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 ht="13.5" customHeight="1">
      <c r="A890" s="14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 ht="13.5" customHeight="1">
      <c r="A891" s="14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 ht="13.5" customHeight="1">
      <c r="A892" s="14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 ht="13.5" customHeight="1">
      <c r="A893" s="14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 ht="13.5" customHeight="1">
      <c r="A894" s="14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 ht="13.5" customHeight="1">
      <c r="A895" s="14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 ht="13.5" customHeight="1">
      <c r="A896" s="14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 ht="13.5" customHeight="1">
      <c r="A897" s="14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 ht="13.5" customHeight="1">
      <c r="A898" s="14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 ht="13.5" customHeight="1">
      <c r="A899" s="14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 ht="13.5" customHeight="1">
      <c r="A900" s="14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 ht="13.5" customHeight="1">
      <c r="A901" s="14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 ht="13.5" customHeight="1">
      <c r="A902" s="14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 ht="13.5" customHeight="1">
      <c r="A903" s="14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 ht="13.5" customHeight="1">
      <c r="A904" s="14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 ht="13.5" customHeight="1">
      <c r="A905" s="14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 ht="13.5" customHeight="1">
      <c r="A906" s="14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 ht="13.5" customHeight="1">
      <c r="A907" s="14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 ht="13.5" customHeight="1">
      <c r="A908" s="14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 ht="13.5" customHeight="1">
      <c r="A909" s="14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 ht="13.5" customHeight="1">
      <c r="A910" s="14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 ht="13.5" customHeight="1">
      <c r="A911" s="14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 ht="13.5" customHeight="1">
      <c r="A912" s="14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 ht="13.5" customHeight="1">
      <c r="A913" s="14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 ht="13.5" customHeight="1">
      <c r="A914" s="14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 ht="13.5" customHeight="1">
      <c r="A915" s="14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 ht="13.5" customHeight="1">
      <c r="A916" s="14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 ht="13.5" customHeight="1">
      <c r="A917" s="14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 ht="13.5" customHeight="1">
      <c r="A918" s="14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 ht="13.5" customHeight="1">
      <c r="A919" s="14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 ht="13.5" customHeight="1">
      <c r="A920" s="14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 ht="13.5" customHeight="1">
      <c r="A921" s="14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 ht="13.5" customHeight="1">
      <c r="A922" s="14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 ht="13.5" customHeight="1">
      <c r="A923" s="14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 ht="13.5" customHeight="1">
      <c r="A924" s="14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 ht="13.5" customHeight="1">
      <c r="A925" s="14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 ht="13.5" customHeight="1">
      <c r="A926" s="14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 ht="13.5" customHeight="1">
      <c r="A927" s="14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 ht="13.5" customHeight="1">
      <c r="A928" s="14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 ht="13.5" customHeight="1">
      <c r="A929" s="14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 ht="13.5" customHeight="1">
      <c r="A930" s="14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 ht="13.5" customHeight="1">
      <c r="A931" s="14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 ht="13.5" customHeight="1">
      <c r="A932" s="14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 ht="13.5" customHeight="1">
      <c r="A933" s="14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 ht="13.5" customHeight="1">
      <c r="A934" s="14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 ht="13.5" customHeight="1">
      <c r="A935" s="14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 ht="13.5" customHeight="1">
      <c r="A936" s="14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 ht="13.5" customHeight="1">
      <c r="A937" s="14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 ht="13.5" customHeight="1">
      <c r="A938" s="14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 ht="13.5" customHeight="1">
      <c r="A939" s="14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 ht="13.5" customHeight="1">
      <c r="A940" s="14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 ht="13.5" customHeight="1">
      <c r="A941" s="14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 ht="13.5" customHeight="1">
      <c r="A942" s="14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 ht="13.5" customHeight="1">
      <c r="A943" s="14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 ht="13.5" customHeight="1">
      <c r="A944" s="14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 ht="13.5" customHeight="1">
      <c r="A945" s="14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 ht="13.5" customHeight="1">
      <c r="A946" s="14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 ht="13.5" customHeight="1">
      <c r="A947" s="14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 ht="13.5" customHeight="1">
      <c r="A948" s="14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 ht="13.5" customHeight="1">
      <c r="A949" s="14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 ht="13.5" customHeight="1">
      <c r="A950" s="14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 ht="13.5" customHeight="1">
      <c r="A951" s="14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 ht="13.5" customHeight="1">
      <c r="A952" s="14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 ht="13.5" customHeight="1">
      <c r="A953" s="14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 ht="13.5" customHeight="1">
      <c r="A954" s="14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 ht="13.5" customHeight="1">
      <c r="A955" s="14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 ht="13.5" customHeight="1">
      <c r="A956" s="14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 ht="13.5" customHeight="1">
      <c r="A957" s="14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 ht="13.5" customHeight="1">
      <c r="A958" s="14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 ht="13.5" customHeight="1">
      <c r="A959" s="14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 ht="13.5" customHeight="1">
      <c r="A960" s="14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 ht="13.5" customHeight="1">
      <c r="A961" s="14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 ht="13.5" customHeight="1">
      <c r="A962" s="14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 ht="13.5" customHeight="1">
      <c r="A963" s="14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 ht="13.5" customHeight="1">
      <c r="A964" s="14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 ht="13.5" customHeight="1">
      <c r="A965" s="14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 ht="13.5" customHeight="1">
      <c r="A966" s="14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 ht="13.5" customHeight="1">
      <c r="A967" s="14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 ht="13.5" customHeight="1">
      <c r="A968" s="14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 ht="13.5" customHeight="1">
      <c r="A969" s="14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 ht="13.5" customHeight="1">
      <c r="A970" s="14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 ht="13.5" customHeight="1">
      <c r="A971" s="14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 ht="13.5" customHeight="1">
      <c r="A972" s="14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 ht="13.5" customHeight="1">
      <c r="A973" s="14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 ht="13.5" customHeight="1">
      <c r="A974" s="14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 ht="13.5" customHeight="1">
      <c r="A975" s="14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 ht="13.5" customHeight="1">
      <c r="A976" s="14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 ht="13.5" customHeight="1">
      <c r="A977" s="14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 ht="13.5" customHeight="1">
      <c r="A978" s="14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 ht="13.5" customHeight="1">
      <c r="A979" s="14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 ht="13.5" customHeight="1">
      <c r="A980" s="14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 ht="13.5" customHeight="1">
      <c r="A981" s="14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 ht="13.5" customHeight="1">
      <c r="A982" s="14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 ht="13.5" customHeight="1">
      <c r="A983" s="14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 ht="13.5" customHeight="1">
      <c r="A984" s="14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 ht="13.5" customHeight="1">
      <c r="A985" s="14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 ht="13.5" customHeight="1">
      <c r="A986" s="14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 ht="13.5" customHeight="1">
      <c r="A987" s="14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  <row r="988" ht="13.5" customHeight="1">
      <c r="A988" s="14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</row>
    <row r="989" ht="13.5" customHeight="1">
      <c r="A989" s="14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</row>
    <row r="990" ht="13.5" customHeight="1">
      <c r="A990" s="14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 ht="13.5" customHeight="1">
      <c r="A991" s="14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 ht="13.5" customHeight="1">
      <c r="A992" s="14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</row>
    <row r="993" ht="13.5" customHeight="1">
      <c r="A993" s="14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</row>
    <row r="994" ht="13.5" customHeight="1">
      <c r="A994" s="14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</row>
    <row r="995" ht="13.5" customHeight="1">
      <c r="A995" s="14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</row>
    <row r="996" ht="13.5" customHeight="1">
      <c r="A996" s="14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</row>
    <row r="997" ht="13.5" customHeight="1">
      <c r="A997" s="14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</row>
    <row r="998" ht="13.5" customHeight="1">
      <c r="A998" s="14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</row>
    <row r="999" ht="13.5" customHeight="1">
      <c r="A999" s="14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</row>
    <row r="1000" ht="13.5" customHeight="1">
      <c r="A1000" s="14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</row>
  </sheetData>
  <mergeCells count="9">
    <mergeCell ref="X8:Y10"/>
    <mergeCell ref="Z8:Z10"/>
    <mergeCell ref="A8:A10"/>
    <mergeCell ref="B8:P8"/>
    <mergeCell ref="Q8:R8"/>
    <mergeCell ref="S8:S10"/>
    <mergeCell ref="T8:T10"/>
    <mergeCell ref="U8:U10"/>
    <mergeCell ref="V8:W10"/>
  </mergeCells>
  <printOptions horizontalCentered="1"/>
  <pageMargins bottom="0.4724409448818898" footer="0.0" header="0.0" left="0.4724409448818898" right="0.4724409448818898" top="0.4724409448818898"/>
  <pageSetup scale="7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6.5"/>
    <col customWidth="1" min="3" max="3" width="10.38"/>
    <col customWidth="1" min="4" max="4" width="48.63"/>
    <col customWidth="1" min="5" max="46" width="3.5"/>
    <col customWidth="1" min="47" max="47" width="4.75"/>
    <col customWidth="1" min="48" max="51" width="4.63"/>
    <col customWidth="1" min="52" max="61" width="8.0"/>
  </cols>
  <sheetData>
    <row r="1" ht="19.5" customHeight="1">
      <c r="A1" s="14"/>
      <c r="B1" s="14"/>
      <c r="C1" s="14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7" t="s">
        <v>7</v>
      </c>
      <c r="AZ1" s="14"/>
      <c r="BA1" s="14"/>
      <c r="BB1" s="14"/>
      <c r="BC1" s="14"/>
      <c r="BD1" s="14"/>
      <c r="BE1" s="14"/>
      <c r="BF1" s="14"/>
      <c r="BG1" s="14"/>
      <c r="BH1" s="14"/>
      <c r="BI1" s="14"/>
    </row>
    <row r="2" ht="19.5" customHeight="1">
      <c r="A2" s="20"/>
      <c r="B2" s="21"/>
      <c r="C2" s="169" t="str">
        <f>'Pengetahuan (rincian)'!C2</f>
        <v>DAFTAR RINCI NILAI PESERTA DIDIK KELAS XIE RPL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3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4"/>
      <c r="AZ2" s="14"/>
      <c r="BA2" s="14"/>
      <c r="BB2" s="14"/>
      <c r="BC2" s="14"/>
      <c r="BD2" s="14"/>
      <c r="BE2" s="14"/>
      <c r="BF2" s="14"/>
      <c r="BG2" s="14"/>
      <c r="BH2" s="14"/>
      <c r="BI2" s="14"/>
    </row>
    <row r="3" ht="19.5" customHeight="1">
      <c r="A3" s="25"/>
      <c r="C3" s="170" t="str">
        <f>'Pengetahuan (rincian)'!C3</f>
        <v>SMK TELKOM BANJARBARU</v>
      </c>
      <c r="V3" s="27"/>
      <c r="AY3" s="28"/>
      <c r="AZ3" s="14"/>
      <c r="BA3" s="14"/>
      <c r="BB3" s="14"/>
      <c r="BC3" s="14"/>
      <c r="BD3" s="14"/>
      <c r="BE3" s="14"/>
      <c r="BF3" s="14"/>
      <c r="BG3" s="14"/>
      <c r="BH3" s="14"/>
      <c r="BI3" s="14"/>
    </row>
    <row r="4" ht="19.5" customHeight="1">
      <c r="A4" s="29"/>
      <c r="B4" s="30"/>
      <c r="C4" s="171" t="str">
        <f>'Pengetahuan (rincian)'!C4</f>
        <v>TAHUN PELAJARAN 2025-2026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2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3"/>
      <c r="AZ4" s="14"/>
      <c r="BA4" s="14"/>
      <c r="BB4" s="14"/>
      <c r="BC4" s="14"/>
      <c r="BD4" s="14"/>
      <c r="BE4" s="14"/>
      <c r="BF4" s="14"/>
      <c r="BG4" s="14"/>
      <c r="BH4" s="14"/>
      <c r="BI4" s="14"/>
    </row>
    <row r="5" ht="9.0" customHeight="1">
      <c r="A5" s="16"/>
      <c r="B5" s="16"/>
      <c r="C5" s="34"/>
      <c r="D5" s="35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14"/>
      <c r="BA5" s="14"/>
      <c r="BB5" s="14"/>
      <c r="BC5" s="14"/>
      <c r="BD5" s="14"/>
      <c r="BE5" s="14"/>
      <c r="BF5" s="14"/>
      <c r="BG5" s="14"/>
      <c r="BH5" s="14"/>
      <c r="BI5" s="14"/>
    </row>
    <row r="6" ht="19.5" customHeight="1">
      <c r="A6" s="42" t="str">
        <f>'Pengetahuan (rincian)'!A6</f>
        <v>MATA PELAJARAN : </v>
      </c>
      <c r="B6" s="37"/>
      <c r="C6" s="38"/>
      <c r="D6" s="172" t="str">
        <f>'Pengetahuan (rincian)'!D6</f>
        <v>BASIS DATA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34"/>
      <c r="AX6" s="34"/>
      <c r="AY6" s="44" t="str">
        <f>'Pengetahuan (rincian)'!AV6</f>
        <v>SEMESTER : GANJIL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</row>
    <row r="7" ht="3.75" customHeight="1">
      <c r="A7" s="42"/>
      <c r="B7" s="37"/>
      <c r="C7" s="38"/>
      <c r="D7" s="43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34"/>
      <c r="AX7" s="34"/>
      <c r="AY7" s="44"/>
      <c r="AZ7" s="14"/>
      <c r="BA7" s="14"/>
      <c r="BB7" s="14"/>
      <c r="BC7" s="14"/>
      <c r="BD7" s="14"/>
      <c r="BE7" s="14"/>
      <c r="BF7" s="14"/>
      <c r="BG7" s="14"/>
      <c r="BH7" s="14"/>
      <c r="BI7" s="14"/>
    </row>
    <row r="8" ht="3.75" customHeight="1">
      <c r="A8" s="173"/>
      <c r="B8" s="173"/>
      <c r="C8" s="174"/>
      <c r="D8" s="175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74"/>
      <c r="AW8" s="174"/>
      <c r="AX8" s="174"/>
      <c r="AY8" s="174"/>
      <c r="AZ8" s="14"/>
      <c r="BA8" s="14"/>
      <c r="BB8" s="14"/>
      <c r="BC8" s="14"/>
      <c r="BD8" s="14"/>
      <c r="BE8" s="14"/>
      <c r="BF8" s="14"/>
      <c r="BG8" s="14"/>
      <c r="BH8" s="14"/>
      <c r="BI8" s="14"/>
    </row>
    <row r="9" ht="19.5" customHeight="1">
      <c r="A9" s="176" t="s">
        <v>13</v>
      </c>
      <c r="B9" s="177" t="s">
        <v>14</v>
      </c>
      <c r="C9" s="178"/>
      <c r="D9" s="179" t="s">
        <v>15</v>
      </c>
      <c r="E9" s="180" t="str">
        <f>'Pengetahuan (rincian)'!E9</f>
        <v>NILAI PADA MASING-MASING ELEMEN</v>
      </c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2"/>
      <c r="AV9" s="183" t="s">
        <v>82</v>
      </c>
      <c r="AW9" s="181"/>
      <c r="AX9" s="181"/>
      <c r="AY9" s="184"/>
      <c r="AZ9" s="52"/>
      <c r="BA9" s="52"/>
      <c r="BB9" s="52"/>
      <c r="BC9" s="52"/>
      <c r="BD9" s="52"/>
      <c r="BE9" s="52"/>
      <c r="BF9" s="52"/>
      <c r="BG9" s="52"/>
      <c r="BH9" s="52"/>
      <c r="BI9" s="52"/>
    </row>
    <row r="10" ht="69.75" customHeight="1">
      <c r="A10" s="185"/>
      <c r="B10" s="55"/>
      <c r="C10" s="56"/>
      <c r="D10" s="54"/>
      <c r="E10" s="57" t="str">
        <f>KD!B22</f>
        <v>Memahami konsep dasar basis data</v>
      </c>
      <c r="F10" s="50"/>
      <c r="G10" s="2"/>
      <c r="H10" s="57" t="str">
        <f>KD!B23</f>
        <v>Mendeskripsikan Model Data dan Hubungan Antar Entitas</v>
      </c>
      <c r="I10" s="50"/>
      <c r="J10" s="2"/>
      <c r="K10" s="57" t="str">
        <f>KD!B24</f>
        <v>Mengimplementasikan Relasi Data </v>
      </c>
      <c r="L10" s="50"/>
      <c r="M10" s="2"/>
      <c r="N10" s="57" t="str">
        <f>KD!B25</f>
        <v/>
      </c>
      <c r="O10" s="50"/>
      <c r="P10" s="2"/>
      <c r="Q10" s="57" t="str">
        <f>KD!B26</f>
        <v/>
      </c>
      <c r="R10" s="50"/>
      <c r="S10" s="2"/>
      <c r="T10" s="57" t="str">
        <f>KD!B27</f>
        <v/>
      </c>
      <c r="U10" s="50"/>
      <c r="V10" s="2"/>
      <c r="W10" s="57" t="str">
        <f>KD!B28</f>
        <v/>
      </c>
      <c r="X10" s="50"/>
      <c r="Y10" s="2"/>
      <c r="Z10" s="57" t="str">
        <f>KD!B29</f>
        <v/>
      </c>
      <c r="AA10" s="50"/>
      <c r="AB10" s="2"/>
      <c r="AC10" s="57" t="str">
        <f>KD!B30</f>
        <v/>
      </c>
      <c r="AD10" s="50"/>
      <c r="AE10" s="2"/>
      <c r="AF10" s="57" t="str">
        <f>KD!B31</f>
        <v/>
      </c>
      <c r="AG10" s="50"/>
      <c r="AH10" s="2"/>
      <c r="AI10" s="57" t="str">
        <f>KD!B32</f>
        <v/>
      </c>
      <c r="AJ10" s="50"/>
      <c r="AK10" s="2"/>
      <c r="AL10" s="57" t="str">
        <f>KD!B33</f>
        <v/>
      </c>
      <c r="AM10" s="50"/>
      <c r="AN10" s="2"/>
      <c r="AO10" s="57" t="str">
        <f>KD!B34</f>
        <v/>
      </c>
      <c r="AP10" s="50"/>
      <c r="AQ10" s="2"/>
      <c r="AR10" s="57" t="str">
        <f>KD!B35</f>
        <v/>
      </c>
      <c r="AS10" s="50"/>
      <c r="AT10" s="2"/>
      <c r="AU10" s="58" t="s">
        <v>83</v>
      </c>
      <c r="AV10" s="186" t="s">
        <v>84</v>
      </c>
      <c r="AW10" s="2"/>
      <c r="AX10" s="60" t="s">
        <v>85</v>
      </c>
      <c r="AY10" s="187"/>
      <c r="AZ10" s="52"/>
      <c r="BA10" s="52"/>
      <c r="BB10" s="52"/>
      <c r="BC10" s="52"/>
      <c r="BD10" s="52"/>
      <c r="BE10" s="52"/>
      <c r="BF10" s="52"/>
      <c r="BG10" s="52"/>
      <c r="BH10" s="52"/>
      <c r="BI10" s="52"/>
    </row>
    <row r="11" ht="19.5" customHeight="1">
      <c r="A11" s="188"/>
      <c r="B11" s="189"/>
      <c r="C11" s="190"/>
      <c r="D11" s="191"/>
      <c r="E11" s="192" t="s">
        <v>21</v>
      </c>
      <c r="F11" s="192" t="s">
        <v>22</v>
      </c>
      <c r="G11" s="193" t="s">
        <v>23</v>
      </c>
      <c r="H11" s="192" t="s">
        <v>21</v>
      </c>
      <c r="I11" s="192" t="s">
        <v>22</v>
      </c>
      <c r="J11" s="193" t="s">
        <v>23</v>
      </c>
      <c r="K11" s="192" t="s">
        <v>21</v>
      </c>
      <c r="L11" s="192" t="s">
        <v>22</v>
      </c>
      <c r="M11" s="193" t="s">
        <v>23</v>
      </c>
      <c r="N11" s="192" t="s">
        <v>21</v>
      </c>
      <c r="O11" s="192" t="s">
        <v>22</v>
      </c>
      <c r="P11" s="193" t="s">
        <v>23</v>
      </c>
      <c r="Q11" s="192" t="s">
        <v>21</v>
      </c>
      <c r="R11" s="192" t="s">
        <v>22</v>
      </c>
      <c r="S11" s="193" t="s">
        <v>23</v>
      </c>
      <c r="T11" s="192" t="s">
        <v>21</v>
      </c>
      <c r="U11" s="194" t="s">
        <v>22</v>
      </c>
      <c r="V11" s="195" t="s">
        <v>23</v>
      </c>
      <c r="W11" s="194" t="s">
        <v>21</v>
      </c>
      <c r="X11" s="194" t="s">
        <v>22</v>
      </c>
      <c r="Y11" s="195" t="s">
        <v>23</v>
      </c>
      <c r="Z11" s="194" t="s">
        <v>21</v>
      </c>
      <c r="AA11" s="194" t="s">
        <v>22</v>
      </c>
      <c r="AB11" s="195" t="s">
        <v>23</v>
      </c>
      <c r="AC11" s="194" t="s">
        <v>21</v>
      </c>
      <c r="AD11" s="194" t="s">
        <v>22</v>
      </c>
      <c r="AE11" s="195" t="s">
        <v>23</v>
      </c>
      <c r="AF11" s="196" t="s">
        <v>21</v>
      </c>
      <c r="AG11" s="196" t="s">
        <v>22</v>
      </c>
      <c r="AH11" s="195" t="s">
        <v>23</v>
      </c>
      <c r="AI11" s="196" t="s">
        <v>21</v>
      </c>
      <c r="AJ11" s="196" t="s">
        <v>22</v>
      </c>
      <c r="AK11" s="195" t="s">
        <v>23</v>
      </c>
      <c r="AL11" s="196" t="s">
        <v>21</v>
      </c>
      <c r="AM11" s="196" t="s">
        <v>22</v>
      </c>
      <c r="AN11" s="195" t="s">
        <v>23</v>
      </c>
      <c r="AO11" s="196" t="s">
        <v>21</v>
      </c>
      <c r="AP11" s="196" t="s">
        <v>22</v>
      </c>
      <c r="AQ11" s="195" t="s">
        <v>23</v>
      </c>
      <c r="AR11" s="196" t="s">
        <v>21</v>
      </c>
      <c r="AS11" s="196" t="s">
        <v>22</v>
      </c>
      <c r="AT11" s="195" t="s">
        <v>23</v>
      </c>
      <c r="AU11" s="194"/>
      <c r="AV11" s="194" t="s">
        <v>21</v>
      </c>
      <c r="AW11" s="194" t="s">
        <v>22</v>
      </c>
      <c r="AX11" s="194" t="s">
        <v>21</v>
      </c>
      <c r="AY11" s="197" t="s">
        <v>22</v>
      </c>
      <c r="AZ11" s="52"/>
      <c r="BA11" s="52"/>
      <c r="BB11" s="52"/>
      <c r="BC11" s="52"/>
      <c r="BD11" s="52"/>
      <c r="BE11" s="52"/>
      <c r="BF11" s="52"/>
      <c r="BG11" s="52"/>
      <c r="BH11" s="52"/>
      <c r="BI11" s="52"/>
    </row>
    <row r="12" ht="23.25" customHeight="1">
      <c r="A12" s="198">
        <f>IF('Pengetahuan (rincian)'!A12="","",'Pengetahuan (rincian)'!A12)</f>
        <v>1</v>
      </c>
      <c r="B12" s="199">
        <f>'Pengetahuan (rincian)'!B12</f>
        <v>543241108</v>
      </c>
      <c r="C12" s="63"/>
      <c r="D12" s="200" t="str">
        <f>'Pengetahuan (rincian)'!D12</f>
        <v>AHMAD FAIZH GIFFARY SYA'BANA</v>
      </c>
      <c r="E12" s="201">
        <f>'Pengetahuan (rincian)'!E12</f>
        <v>90</v>
      </c>
      <c r="F12" s="201" t="str">
        <f>'Pengetahuan (rincian)'!F12</f>
        <v/>
      </c>
      <c r="G12" s="201">
        <f>'Pengetahuan (rincian)'!G12</f>
        <v>90</v>
      </c>
      <c r="H12" s="201">
        <f>'Pengetahuan (rincian)'!H12</f>
        <v>80</v>
      </c>
      <c r="I12" s="201" t="str">
        <f>'Pengetahuan (rincian)'!I12</f>
        <v/>
      </c>
      <c r="J12" s="201">
        <f>'Pengetahuan (rincian)'!J12</f>
        <v>80</v>
      </c>
      <c r="K12" s="201">
        <f>'Pengetahuan (rincian)'!K12</f>
        <v>90</v>
      </c>
      <c r="L12" s="201" t="str">
        <f>'Pengetahuan (rincian)'!L12</f>
        <v/>
      </c>
      <c r="M12" s="201">
        <f>'Pengetahuan (rincian)'!M12</f>
        <v>90</v>
      </c>
      <c r="N12" s="201" t="str">
        <f>'Pengetahuan (rincian)'!N12</f>
        <v/>
      </c>
      <c r="O12" s="201" t="str">
        <f>'Pengetahuan (rincian)'!O12</f>
        <v/>
      </c>
      <c r="P12" s="201" t="str">
        <f>'Pengetahuan (rincian)'!P12</f>
        <v/>
      </c>
      <c r="Q12" s="201" t="str">
        <f>'Pengetahuan (rincian)'!Q12</f>
        <v/>
      </c>
      <c r="R12" s="201" t="str">
        <f>'Pengetahuan (rincian)'!R12</f>
        <v/>
      </c>
      <c r="S12" s="201" t="str">
        <f>'Pengetahuan (rincian)'!S12</f>
        <v/>
      </c>
      <c r="T12" s="201" t="str">
        <f>'Pengetahuan (rincian)'!T12</f>
        <v/>
      </c>
      <c r="U12" s="201" t="str">
        <f>'Pengetahuan (rincian)'!U12</f>
        <v/>
      </c>
      <c r="V12" s="201" t="str">
        <f>'Pengetahuan (rincian)'!V12</f>
        <v/>
      </c>
      <c r="W12" s="201" t="str">
        <f>'Pengetahuan (rincian)'!W12</f>
        <v/>
      </c>
      <c r="X12" s="201" t="str">
        <f>'Pengetahuan (rincian)'!X12</f>
        <v/>
      </c>
      <c r="Y12" s="201" t="str">
        <f>'Pengetahuan (rincian)'!Y12</f>
        <v/>
      </c>
      <c r="Z12" s="201" t="str">
        <f>'Pengetahuan (rincian)'!Z12</f>
        <v/>
      </c>
      <c r="AA12" s="201" t="str">
        <f>'Pengetahuan (rincian)'!AA12</f>
        <v/>
      </c>
      <c r="AB12" s="201" t="str">
        <f>'Pengetahuan (rincian)'!AB12</f>
        <v/>
      </c>
      <c r="AC12" s="201" t="str">
        <f>'Pengetahuan (rincian)'!AC12</f>
        <v/>
      </c>
      <c r="AD12" s="201" t="str">
        <f>'Pengetahuan (rincian)'!AD12</f>
        <v/>
      </c>
      <c r="AE12" s="201" t="str">
        <f>'Pengetahuan (rincian)'!AE12</f>
        <v/>
      </c>
      <c r="AF12" s="201" t="str">
        <f>'Pengetahuan (rincian)'!AF12</f>
        <v/>
      </c>
      <c r="AG12" s="201" t="str">
        <f>'Pengetahuan (rincian)'!AG12</f>
        <v/>
      </c>
      <c r="AH12" s="201" t="str">
        <f>'Pengetahuan (rincian)'!AH12</f>
        <v/>
      </c>
      <c r="AI12" s="201" t="str">
        <f>'Pengetahuan (rincian)'!AI12</f>
        <v/>
      </c>
      <c r="AJ12" s="201" t="str">
        <f>'Pengetahuan (rincian)'!AJ12</f>
        <v/>
      </c>
      <c r="AK12" s="201" t="str">
        <f>'Pengetahuan (rincian)'!AK12</f>
        <v/>
      </c>
      <c r="AL12" s="201" t="str">
        <f>'Pengetahuan (rincian)'!AL12</f>
        <v/>
      </c>
      <c r="AM12" s="201" t="str">
        <f>'Pengetahuan (rincian)'!AM12</f>
        <v/>
      </c>
      <c r="AN12" s="201" t="str">
        <f>'Pengetahuan (rincian)'!AN12</f>
        <v/>
      </c>
      <c r="AO12" s="201" t="str">
        <f>'Pengetahuan (rincian)'!AO12</f>
        <v/>
      </c>
      <c r="AP12" s="201" t="str">
        <f>'Pengetahuan (rincian)'!AP12</f>
        <v/>
      </c>
      <c r="AQ12" s="201" t="str">
        <f>'Pengetahuan (rincian)'!AQ12</f>
        <v/>
      </c>
      <c r="AR12" s="201" t="str">
        <f>'Pengetahuan (rincian)'!AR12</f>
        <v/>
      </c>
      <c r="AS12" s="201" t="str">
        <f>'Pengetahuan (rincian)'!AS12</f>
        <v/>
      </c>
      <c r="AT12" s="201" t="str">
        <f>'Pengetahuan (rincian)'!AT12</f>
        <v/>
      </c>
      <c r="AU12" s="201">
        <f>'Pengetahuan (rincian)'!AU12</f>
        <v>87</v>
      </c>
      <c r="AV12" s="201">
        <f>'Pengetahuan (rincian)'!AV12</f>
        <v>80</v>
      </c>
      <c r="AW12" s="201" t="str">
        <f>'Pengetahuan (rincian)'!AW12</f>
        <v/>
      </c>
      <c r="AX12" s="201">
        <f>'Pengetahuan (rincian)'!AX12</f>
        <v>90</v>
      </c>
      <c r="AY12" s="201" t="str">
        <f>'Pengetahuan (rincian)'!AY12</f>
        <v/>
      </c>
      <c r="AZ12" s="80"/>
      <c r="BA12" s="52"/>
      <c r="BB12" s="52"/>
      <c r="BC12" s="52"/>
      <c r="BD12" s="52"/>
      <c r="BE12" s="52"/>
      <c r="BF12" s="52"/>
      <c r="BG12" s="52"/>
      <c r="BH12" s="52"/>
      <c r="BI12" s="52"/>
    </row>
    <row r="13" ht="23.25" customHeight="1">
      <c r="A13" s="89">
        <f>IF('Pengetahuan (rincian)'!A13="","",'Pengetahuan (rincian)'!A13)</f>
        <v>2</v>
      </c>
      <c r="B13" s="199">
        <f>'Pengetahuan (rincian)'!B13</f>
        <v>543241071</v>
      </c>
      <c r="C13" s="63"/>
      <c r="D13" s="200" t="str">
        <f>'Pengetahuan (rincian)'!D13</f>
        <v>AHMAD SAJIDAN ATHAILLAH</v>
      </c>
      <c r="E13" s="201">
        <f>'Pengetahuan (rincian)'!E13</f>
        <v>90</v>
      </c>
      <c r="F13" s="201" t="str">
        <f>'Pengetahuan (rincian)'!F13</f>
        <v/>
      </c>
      <c r="G13" s="201">
        <f>'Pengetahuan (rincian)'!G13</f>
        <v>90</v>
      </c>
      <c r="H13" s="201">
        <f>'Pengetahuan (rincian)'!H13</f>
        <v>80</v>
      </c>
      <c r="I13" s="201" t="str">
        <f>'Pengetahuan (rincian)'!I13</f>
        <v/>
      </c>
      <c r="J13" s="201">
        <f>'Pengetahuan (rincian)'!J13</f>
        <v>80</v>
      </c>
      <c r="K13" s="201">
        <f>'Pengetahuan (rincian)'!K13</f>
        <v>90</v>
      </c>
      <c r="L13" s="201" t="str">
        <f>'Pengetahuan (rincian)'!L13</f>
        <v/>
      </c>
      <c r="M13" s="201">
        <f>'Pengetahuan (rincian)'!M13</f>
        <v>90</v>
      </c>
      <c r="N13" s="201" t="str">
        <f>'Pengetahuan (rincian)'!N13</f>
        <v/>
      </c>
      <c r="O13" s="201" t="str">
        <f>'Pengetahuan (rincian)'!O13</f>
        <v/>
      </c>
      <c r="P13" s="201" t="str">
        <f>'Pengetahuan (rincian)'!P13</f>
        <v/>
      </c>
      <c r="Q13" s="201" t="str">
        <f>'Pengetahuan (rincian)'!Q13</f>
        <v/>
      </c>
      <c r="R13" s="201" t="str">
        <f>'Pengetahuan (rincian)'!R13</f>
        <v/>
      </c>
      <c r="S13" s="201" t="str">
        <f>'Pengetahuan (rincian)'!S13</f>
        <v/>
      </c>
      <c r="T13" s="201" t="str">
        <f>'Pengetahuan (rincian)'!T13</f>
        <v/>
      </c>
      <c r="U13" s="201" t="str">
        <f>'Pengetahuan (rincian)'!U13</f>
        <v/>
      </c>
      <c r="V13" s="201" t="str">
        <f>'Pengetahuan (rincian)'!V13</f>
        <v/>
      </c>
      <c r="W13" s="201" t="str">
        <f>'Pengetahuan (rincian)'!W13</f>
        <v/>
      </c>
      <c r="X13" s="201" t="str">
        <f>'Pengetahuan (rincian)'!X13</f>
        <v/>
      </c>
      <c r="Y13" s="201" t="str">
        <f>'Pengetahuan (rincian)'!Y13</f>
        <v/>
      </c>
      <c r="Z13" s="201" t="str">
        <f>'Pengetahuan (rincian)'!Z13</f>
        <v/>
      </c>
      <c r="AA13" s="201" t="str">
        <f>'Pengetahuan (rincian)'!AA13</f>
        <v/>
      </c>
      <c r="AB13" s="201" t="str">
        <f>'Pengetahuan (rincian)'!AB13</f>
        <v/>
      </c>
      <c r="AC13" s="201" t="str">
        <f>'Pengetahuan (rincian)'!AC13</f>
        <v/>
      </c>
      <c r="AD13" s="201" t="str">
        <f>'Pengetahuan (rincian)'!AD13</f>
        <v/>
      </c>
      <c r="AE13" s="201" t="str">
        <f>'Pengetahuan (rincian)'!AE13</f>
        <v/>
      </c>
      <c r="AF13" s="201" t="str">
        <f>'Pengetahuan (rincian)'!AF13</f>
        <v/>
      </c>
      <c r="AG13" s="201" t="str">
        <f>'Pengetahuan (rincian)'!AG13</f>
        <v/>
      </c>
      <c r="AH13" s="201" t="str">
        <f>'Pengetahuan (rincian)'!AH13</f>
        <v/>
      </c>
      <c r="AI13" s="201" t="str">
        <f>'Pengetahuan (rincian)'!AI13</f>
        <v/>
      </c>
      <c r="AJ13" s="201" t="str">
        <f>'Pengetahuan (rincian)'!AJ13</f>
        <v/>
      </c>
      <c r="AK13" s="201" t="str">
        <f>'Pengetahuan (rincian)'!AK13</f>
        <v/>
      </c>
      <c r="AL13" s="201" t="str">
        <f>'Pengetahuan (rincian)'!AL13</f>
        <v/>
      </c>
      <c r="AM13" s="201" t="str">
        <f>'Pengetahuan (rincian)'!AM13</f>
        <v/>
      </c>
      <c r="AN13" s="201" t="str">
        <f>'Pengetahuan (rincian)'!AN13</f>
        <v/>
      </c>
      <c r="AO13" s="201" t="str">
        <f>'Pengetahuan (rincian)'!AO13</f>
        <v/>
      </c>
      <c r="AP13" s="201" t="str">
        <f>'Pengetahuan (rincian)'!AP13</f>
        <v/>
      </c>
      <c r="AQ13" s="201" t="str">
        <f>'Pengetahuan (rincian)'!AQ13</f>
        <v/>
      </c>
      <c r="AR13" s="201" t="str">
        <f>'Pengetahuan (rincian)'!AR13</f>
        <v/>
      </c>
      <c r="AS13" s="201" t="str">
        <f>'Pengetahuan (rincian)'!AS13</f>
        <v/>
      </c>
      <c r="AT13" s="201" t="str">
        <f>'Pengetahuan (rincian)'!AT13</f>
        <v/>
      </c>
      <c r="AU13" s="201">
        <f>'Pengetahuan (rincian)'!AU13</f>
        <v>87</v>
      </c>
      <c r="AV13" s="201">
        <f>'Pengetahuan (rincian)'!AV13</f>
        <v>80</v>
      </c>
      <c r="AW13" s="201" t="str">
        <f>'Pengetahuan (rincian)'!AW13</f>
        <v/>
      </c>
      <c r="AX13" s="201">
        <f>'Pengetahuan (rincian)'!AX13</f>
        <v>90</v>
      </c>
      <c r="AY13" s="201" t="str">
        <f>'Pengetahuan (rincian)'!AY13</f>
        <v/>
      </c>
      <c r="AZ13" s="80"/>
      <c r="BA13" s="52"/>
      <c r="BB13" s="52"/>
      <c r="BC13" s="52"/>
      <c r="BD13" s="52"/>
      <c r="BE13" s="52"/>
      <c r="BF13" s="52"/>
      <c r="BG13" s="52"/>
      <c r="BH13" s="52"/>
      <c r="BI13" s="52"/>
    </row>
    <row r="14" ht="23.25" customHeight="1">
      <c r="A14" s="89">
        <f>IF('Pengetahuan (rincian)'!A14="","",'Pengetahuan (rincian)'!A14)</f>
        <v>3</v>
      </c>
      <c r="B14" s="199">
        <f>'Pengetahuan (rincian)'!B14</f>
        <v>543241110</v>
      </c>
      <c r="C14" s="63"/>
      <c r="D14" s="200" t="str">
        <f>'Pengetahuan (rincian)'!D14</f>
        <v>AKHMAD SUPRIYADI</v>
      </c>
      <c r="E14" s="201">
        <f>'Pengetahuan (rincian)'!E14</f>
        <v>92</v>
      </c>
      <c r="F14" s="201" t="str">
        <f>'Pengetahuan (rincian)'!F14</f>
        <v/>
      </c>
      <c r="G14" s="201">
        <f>'Pengetahuan (rincian)'!G14</f>
        <v>92</v>
      </c>
      <c r="H14" s="201">
        <f>'Pengetahuan (rincian)'!H14</f>
        <v>95</v>
      </c>
      <c r="I14" s="201" t="str">
        <f>'Pengetahuan (rincian)'!I14</f>
        <v/>
      </c>
      <c r="J14" s="201">
        <f>'Pengetahuan (rincian)'!J14</f>
        <v>95</v>
      </c>
      <c r="K14" s="201">
        <f>'Pengetahuan (rincian)'!K14</f>
        <v>92</v>
      </c>
      <c r="L14" s="201" t="str">
        <f>'Pengetahuan (rincian)'!L14</f>
        <v/>
      </c>
      <c r="M14" s="201">
        <f>'Pengetahuan (rincian)'!M14</f>
        <v>92</v>
      </c>
      <c r="N14" s="201" t="str">
        <f>'Pengetahuan (rincian)'!N14</f>
        <v/>
      </c>
      <c r="O14" s="201" t="str">
        <f>'Pengetahuan (rincian)'!O14</f>
        <v/>
      </c>
      <c r="P14" s="201" t="str">
        <f>'Pengetahuan (rincian)'!P14</f>
        <v/>
      </c>
      <c r="Q14" s="201" t="str">
        <f>'Pengetahuan (rincian)'!Q14</f>
        <v/>
      </c>
      <c r="R14" s="201" t="str">
        <f>'Pengetahuan (rincian)'!R14</f>
        <v/>
      </c>
      <c r="S14" s="201" t="str">
        <f>'Pengetahuan (rincian)'!S14</f>
        <v/>
      </c>
      <c r="T14" s="201" t="str">
        <f>'Pengetahuan (rincian)'!T14</f>
        <v/>
      </c>
      <c r="U14" s="201" t="str">
        <f>'Pengetahuan (rincian)'!U14</f>
        <v/>
      </c>
      <c r="V14" s="201" t="str">
        <f>'Pengetahuan (rincian)'!V14</f>
        <v/>
      </c>
      <c r="W14" s="201" t="str">
        <f>'Pengetahuan (rincian)'!W14</f>
        <v/>
      </c>
      <c r="X14" s="201" t="str">
        <f>'Pengetahuan (rincian)'!X14</f>
        <v/>
      </c>
      <c r="Y14" s="201" t="str">
        <f>'Pengetahuan (rincian)'!Y14</f>
        <v/>
      </c>
      <c r="Z14" s="201" t="str">
        <f>'Pengetahuan (rincian)'!Z14</f>
        <v/>
      </c>
      <c r="AA14" s="201" t="str">
        <f>'Pengetahuan (rincian)'!AA14</f>
        <v/>
      </c>
      <c r="AB14" s="201" t="str">
        <f>'Pengetahuan (rincian)'!AB14</f>
        <v/>
      </c>
      <c r="AC14" s="201" t="str">
        <f>'Pengetahuan (rincian)'!AC14</f>
        <v/>
      </c>
      <c r="AD14" s="201" t="str">
        <f>'Pengetahuan (rincian)'!AD14</f>
        <v/>
      </c>
      <c r="AE14" s="201" t="str">
        <f>'Pengetahuan (rincian)'!AE14</f>
        <v/>
      </c>
      <c r="AF14" s="201" t="str">
        <f>'Pengetahuan (rincian)'!AF14</f>
        <v/>
      </c>
      <c r="AG14" s="201" t="str">
        <f>'Pengetahuan (rincian)'!AG14</f>
        <v/>
      </c>
      <c r="AH14" s="201" t="str">
        <f>'Pengetahuan (rincian)'!AH14</f>
        <v/>
      </c>
      <c r="AI14" s="201" t="str">
        <f>'Pengetahuan (rincian)'!AI14</f>
        <v/>
      </c>
      <c r="AJ14" s="201" t="str">
        <f>'Pengetahuan (rincian)'!AJ14</f>
        <v/>
      </c>
      <c r="AK14" s="201" t="str">
        <f>'Pengetahuan (rincian)'!AK14</f>
        <v/>
      </c>
      <c r="AL14" s="201" t="str">
        <f>'Pengetahuan (rincian)'!AL14</f>
        <v/>
      </c>
      <c r="AM14" s="201" t="str">
        <f>'Pengetahuan (rincian)'!AM14</f>
        <v/>
      </c>
      <c r="AN14" s="201" t="str">
        <f>'Pengetahuan (rincian)'!AN14</f>
        <v/>
      </c>
      <c r="AO14" s="201" t="str">
        <f>'Pengetahuan (rincian)'!AO14</f>
        <v/>
      </c>
      <c r="AP14" s="201" t="str">
        <f>'Pengetahuan (rincian)'!AP14</f>
        <v/>
      </c>
      <c r="AQ14" s="201" t="str">
        <f>'Pengetahuan (rincian)'!AQ14</f>
        <v/>
      </c>
      <c r="AR14" s="201" t="str">
        <f>'Pengetahuan (rincian)'!AR14</f>
        <v/>
      </c>
      <c r="AS14" s="201" t="str">
        <f>'Pengetahuan (rincian)'!AS14</f>
        <v/>
      </c>
      <c r="AT14" s="201" t="str">
        <f>'Pengetahuan (rincian)'!AT14</f>
        <v/>
      </c>
      <c r="AU14" s="201">
        <f>'Pengetahuan (rincian)'!AU14</f>
        <v>93</v>
      </c>
      <c r="AV14" s="201">
        <f>'Pengetahuan (rincian)'!AV14</f>
        <v>95</v>
      </c>
      <c r="AW14" s="201" t="str">
        <f>'Pengetahuan (rincian)'!AW14</f>
        <v/>
      </c>
      <c r="AX14" s="201">
        <f>'Pengetahuan (rincian)'!AX14</f>
        <v>92</v>
      </c>
      <c r="AY14" s="201" t="str">
        <f>'Pengetahuan (rincian)'!AY14</f>
        <v/>
      </c>
      <c r="AZ14" s="80"/>
      <c r="BA14" s="52"/>
      <c r="BB14" s="52"/>
      <c r="BC14" s="52"/>
      <c r="BD14" s="52"/>
      <c r="BE14" s="52"/>
      <c r="BF14" s="52"/>
      <c r="BG14" s="52"/>
      <c r="BH14" s="52"/>
      <c r="BI14" s="52"/>
    </row>
    <row r="15" ht="23.25" customHeight="1">
      <c r="A15" s="89">
        <f>IF('Pengetahuan (rincian)'!A15="","",'Pengetahuan (rincian)'!A15)</f>
        <v>4</v>
      </c>
      <c r="B15" s="199">
        <f>'Pengetahuan (rincian)'!B15</f>
        <v>543241112</v>
      </c>
      <c r="C15" s="63"/>
      <c r="D15" s="200" t="str">
        <f>'Pengetahuan (rincian)'!D15</f>
        <v>ALFIAH RAHMAWATI PUTRI</v>
      </c>
      <c r="E15" s="201">
        <f>'Pengetahuan (rincian)'!E15</f>
        <v>95</v>
      </c>
      <c r="F15" s="201" t="str">
        <f>'Pengetahuan (rincian)'!F15</f>
        <v/>
      </c>
      <c r="G15" s="201">
        <f>'Pengetahuan (rincian)'!G15</f>
        <v>95</v>
      </c>
      <c r="H15" s="201">
        <f>'Pengetahuan (rincian)'!H15</f>
        <v>93</v>
      </c>
      <c r="I15" s="201" t="str">
        <f>'Pengetahuan (rincian)'!I15</f>
        <v/>
      </c>
      <c r="J15" s="201">
        <f>'Pengetahuan (rincian)'!J15</f>
        <v>93</v>
      </c>
      <c r="K15" s="201">
        <f>'Pengetahuan (rincian)'!K15</f>
        <v>95</v>
      </c>
      <c r="L15" s="201" t="str">
        <f>'Pengetahuan (rincian)'!L15</f>
        <v/>
      </c>
      <c r="M15" s="201">
        <f>'Pengetahuan (rincian)'!M15</f>
        <v>95</v>
      </c>
      <c r="N15" s="201" t="str">
        <f>'Pengetahuan (rincian)'!N15</f>
        <v/>
      </c>
      <c r="O15" s="201" t="str">
        <f>'Pengetahuan (rincian)'!O15</f>
        <v/>
      </c>
      <c r="P15" s="201" t="str">
        <f>'Pengetahuan (rincian)'!P15</f>
        <v/>
      </c>
      <c r="Q15" s="201" t="str">
        <f>'Pengetahuan (rincian)'!Q15</f>
        <v/>
      </c>
      <c r="R15" s="201" t="str">
        <f>'Pengetahuan (rincian)'!R15</f>
        <v/>
      </c>
      <c r="S15" s="201" t="str">
        <f>'Pengetahuan (rincian)'!S15</f>
        <v/>
      </c>
      <c r="T15" s="201" t="str">
        <f>'Pengetahuan (rincian)'!T15</f>
        <v/>
      </c>
      <c r="U15" s="201" t="str">
        <f>'Pengetahuan (rincian)'!U15</f>
        <v/>
      </c>
      <c r="V15" s="201" t="str">
        <f>'Pengetahuan (rincian)'!V15</f>
        <v/>
      </c>
      <c r="W15" s="201" t="str">
        <f>'Pengetahuan (rincian)'!W15</f>
        <v/>
      </c>
      <c r="X15" s="201" t="str">
        <f>'Pengetahuan (rincian)'!X15</f>
        <v/>
      </c>
      <c r="Y15" s="201" t="str">
        <f>'Pengetahuan (rincian)'!Y15</f>
        <v/>
      </c>
      <c r="Z15" s="201" t="str">
        <f>'Pengetahuan (rincian)'!Z15</f>
        <v/>
      </c>
      <c r="AA15" s="201" t="str">
        <f>'Pengetahuan (rincian)'!AA15</f>
        <v/>
      </c>
      <c r="AB15" s="201" t="str">
        <f>'Pengetahuan (rincian)'!AB15</f>
        <v/>
      </c>
      <c r="AC15" s="201" t="str">
        <f>'Pengetahuan (rincian)'!AC15</f>
        <v/>
      </c>
      <c r="AD15" s="201" t="str">
        <f>'Pengetahuan (rincian)'!AD15</f>
        <v/>
      </c>
      <c r="AE15" s="201" t="str">
        <f>'Pengetahuan (rincian)'!AE15</f>
        <v/>
      </c>
      <c r="AF15" s="201" t="str">
        <f>'Pengetahuan (rincian)'!AF15</f>
        <v/>
      </c>
      <c r="AG15" s="201" t="str">
        <f>'Pengetahuan (rincian)'!AG15</f>
        <v/>
      </c>
      <c r="AH15" s="201" t="str">
        <f>'Pengetahuan (rincian)'!AH15</f>
        <v/>
      </c>
      <c r="AI15" s="201" t="str">
        <f>'Pengetahuan (rincian)'!AI15</f>
        <v/>
      </c>
      <c r="AJ15" s="201" t="str">
        <f>'Pengetahuan (rincian)'!AJ15</f>
        <v/>
      </c>
      <c r="AK15" s="201" t="str">
        <f>'Pengetahuan (rincian)'!AK15</f>
        <v/>
      </c>
      <c r="AL15" s="201" t="str">
        <f>'Pengetahuan (rincian)'!AL15</f>
        <v/>
      </c>
      <c r="AM15" s="201" t="str">
        <f>'Pengetahuan (rincian)'!AM15</f>
        <v/>
      </c>
      <c r="AN15" s="201" t="str">
        <f>'Pengetahuan (rincian)'!AN15</f>
        <v/>
      </c>
      <c r="AO15" s="201" t="str">
        <f>'Pengetahuan (rincian)'!AO15</f>
        <v/>
      </c>
      <c r="AP15" s="201" t="str">
        <f>'Pengetahuan (rincian)'!AP15</f>
        <v/>
      </c>
      <c r="AQ15" s="201" t="str">
        <f>'Pengetahuan (rincian)'!AQ15</f>
        <v/>
      </c>
      <c r="AR15" s="201" t="str">
        <f>'Pengetahuan (rincian)'!AR15</f>
        <v/>
      </c>
      <c r="AS15" s="201" t="str">
        <f>'Pengetahuan (rincian)'!AS15</f>
        <v/>
      </c>
      <c r="AT15" s="201" t="str">
        <f>'Pengetahuan (rincian)'!AT15</f>
        <v/>
      </c>
      <c r="AU15" s="201">
        <f>'Pengetahuan (rincian)'!AU15</f>
        <v>94</v>
      </c>
      <c r="AV15" s="201">
        <f>'Pengetahuan (rincian)'!AV15</f>
        <v>93</v>
      </c>
      <c r="AW15" s="201" t="str">
        <f>'Pengetahuan (rincian)'!AW15</f>
        <v/>
      </c>
      <c r="AX15" s="201">
        <f>'Pengetahuan (rincian)'!AX15</f>
        <v>95</v>
      </c>
      <c r="AY15" s="201" t="str">
        <f>'Pengetahuan (rincian)'!AY15</f>
        <v/>
      </c>
      <c r="AZ15" s="80"/>
      <c r="BA15" s="52"/>
      <c r="BB15" s="52"/>
      <c r="BC15" s="52"/>
      <c r="BD15" s="52"/>
      <c r="BE15" s="52"/>
      <c r="BF15" s="52"/>
      <c r="BG15" s="52"/>
      <c r="BH15" s="52"/>
      <c r="BI15" s="52"/>
    </row>
    <row r="16" ht="23.25" customHeight="1">
      <c r="A16" s="89">
        <f>IF('Pengetahuan (rincian)'!A16="","",'Pengetahuan (rincian)'!A16)</f>
        <v>5</v>
      </c>
      <c r="B16" s="199">
        <f>'Pengetahuan (rincian)'!B16</f>
        <v>543241113</v>
      </c>
      <c r="C16" s="63"/>
      <c r="D16" s="200" t="str">
        <f>'Pengetahuan (rincian)'!D16</f>
        <v>ARMAN DUARTE</v>
      </c>
      <c r="E16" s="201">
        <f>'Pengetahuan (rincian)'!E16</f>
        <v>92</v>
      </c>
      <c r="F16" s="201" t="str">
        <f>'Pengetahuan (rincian)'!F16</f>
        <v/>
      </c>
      <c r="G16" s="201">
        <f>'Pengetahuan (rincian)'!G16</f>
        <v>92</v>
      </c>
      <c r="H16" s="201">
        <f>'Pengetahuan (rincian)'!H16</f>
        <v>95</v>
      </c>
      <c r="I16" s="201" t="str">
        <f>'Pengetahuan (rincian)'!I16</f>
        <v/>
      </c>
      <c r="J16" s="201">
        <f>'Pengetahuan (rincian)'!J16</f>
        <v>95</v>
      </c>
      <c r="K16" s="201">
        <f>'Pengetahuan (rincian)'!K16</f>
        <v>92</v>
      </c>
      <c r="L16" s="201" t="str">
        <f>'Pengetahuan (rincian)'!L16</f>
        <v/>
      </c>
      <c r="M16" s="201">
        <f>'Pengetahuan (rincian)'!M16</f>
        <v>92</v>
      </c>
      <c r="N16" s="201" t="str">
        <f>'Pengetahuan (rincian)'!N16</f>
        <v/>
      </c>
      <c r="O16" s="201" t="str">
        <f>'Pengetahuan (rincian)'!O16</f>
        <v/>
      </c>
      <c r="P16" s="201" t="str">
        <f>'Pengetahuan (rincian)'!P16</f>
        <v/>
      </c>
      <c r="Q16" s="201" t="str">
        <f>'Pengetahuan (rincian)'!Q16</f>
        <v/>
      </c>
      <c r="R16" s="201" t="str">
        <f>'Pengetahuan (rincian)'!R16</f>
        <v/>
      </c>
      <c r="S16" s="201" t="str">
        <f>'Pengetahuan (rincian)'!S16</f>
        <v/>
      </c>
      <c r="T16" s="201" t="str">
        <f>'Pengetahuan (rincian)'!T16</f>
        <v/>
      </c>
      <c r="U16" s="201" t="str">
        <f>'Pengetahuan (rincian)'!U16</f>
        <v/>
      </c>
      <c r="V16" s="201" t="str">
        <f>'Pengetahuan (rincian)'!V16</f>
        <v/>
      </c>
      <c r="W16" s="201" t="str">
        <f>'Pengetahuan (rincian)'!W16</f>
        <v/>
      </c>
      <c r="X16" s="201" t="str">
        <f>'Pengetahuan (rincian)'!X16</f>
        <v/>
      </c>
      <c r="Y16" s="201" t="str">
        <f>'Pengetahuan (rincian)'!Y16</f>
        <v/>
      </c>
      <c r="Z16" s="201" t="str">
        <f>'Pengetahuan (rincian)'!Z16</f>
        <v/>
      </c>
      <c r="AA16" s="201" t="str">
        <f>'Pengetahuan (rincian)'!AA16</f>
        <v/>
      </c>
      <c r="AB16" s="201" t="str">
        <f>'Pengetahuan (rincian)'!AB16</f>
        <v/>
      </c>
      <c r="AC16" s="201" t="str">
        <f>'Pengetahuan (rincian)'!AC16</f>
        <v/>
      </c>
      <c r="AD16" s="201" t="str">
        <f>'Pengetahuan (rincian)'!AD16</f>
        <v/>
      </c>
      <c r="AE16" s="201" t="str">
        <f>'Pengetahuan (rincian)'!AE16</f>
        <v/>
      </c>
      <c r="AF16" s="201" t="str">
        <f>'Pengetahuan (rincian)'!AF16</f>
        <v/>
      </c>
      <c r="AG16" s="201" t="str">
        <f>'Pengetahuan (rincian)'!AG16</f>
        <v/>
      </c>
      <c r="AH16" s="201" t="str">
        <f>'Pengetahuan (rincian)'!AH16</f>
        <v/>
      </c>
      <c r="AI16" s="201" t="str">
        <f>'Pengetahuan (rincian)'!AI16</f>
        <v/>
      </c>
      <c r="AJ16" s="201" t="str">
        <f>'Pengetahuan (rincian)'!AJ16</f>
        <v/>
      </c>
      <c r="AK16" s="201" t="str">
        <f>'Pengetahuan (rincian)'!AK16</f>
        <v/>
      </c>
      <c r="AL16" s="201" t="str">
        <f>'Pengetahuan (rincian)'!AL16</f>
        <v/>
      </c>
      <c r="AM16" s="201" t="str">
        <f>'Pengetahuan (rincian)'!AM16</f>
        <v/>
      </c>
      <c r="AN16" s="201" t="str">
        <f>'Pengetahuan (rincian)'!AN16</f>
        <v/>
      </c>
      <c r="AO16" s="201" t="str">
        <f>'Pengetahuan (rincian)'!AO16</f>
        <v/>
      </c>
      <c r="AP16" s="201" t="str">
        <f>'Pengetahuan (rincian)'!AP16</f>
        <v/>
      </c>
      <c r="AQ16" s="201" t="str">
        <f>'Pengetahuan (rincian)'!AQ16</f>
        <v/>
      </c>
      <c r="AR16" s="201" t="str">
        <f>'Pengetahuan (rincian)'!AR16</f>
        <v/>
      </c>
      <c r="AS16" s="201" t="str">
        <f>'Pengetahuan (rincian)'!AS16</f>
        <v/>
      </c>
      <c r="AT16" s="201" t="str">
        <f>'Pengetahuan (rincian)'!AT16</f>
        <v/>
      </c>
      <c r="AU16" s="201">
        <f>'Pengetahuan (rincian)'!AU16</f>
        <v>93</v>
      </c>
      <c r="AV16" s="201">
        <f>'Pengetahuan (rincian)'!AV16</f>
        <v>95</v>
      </c>
      <c r="AW16" s="201" t="str">
        <f>'Pengetahuan (rincian)'!AW16</f>
        <v/>
      </c>
      <c r="AX16" s="201">
        <f>'Pengetahuan (rincian)'!AX16</f>
        <v>92</v>
      </c>
      <c r="AY16" s="201" t="str">
        <f>'Pengetahuan (rincian)'!AY16</f>
        <v/>
      </c>
      <c r="AZ16" s="80"/>
      <c r="BA16" s="52"/>
      <c r="BB16" s="52"/>
      <c r="BC16" s="52"/>
      <c r="BD16" s="52"/>
      <c r="BE16" s="52"/>
      <c r="BF16" s="52"/>
      <c r="BG16" s="52"/>
      <c r="BH16" s="52"/>
      <c r="BI16" s="52"/>
    </row>
    <row r="17" ht="23.25" customHeight="1">
      <c r="A17" s="89">
        <f>IF('Pengetahuan (rincian)'!A17="","",'Pengetahuan (rincian)'!A17)</f>
        <v>6</v>
      </c>
      <c r="B17" s="199">
        <f>'Pengetahuan (rincian)'!B17</f>
        <v>543241114</v>
      </c>
      <c r="C17" s="63"/>
      <c r="D17" s="200" t="str">
        <f>'Pengetahuan (rincian)'!D17</f>
        <v>AULIA AGUSTIANTI RAMADHANI</v>
      </c>
      <c r="E17" s="201">
        <f>'Pengetahuan (rincian)'!E17</f>
        <v>95</v>
      </c>
      <c r="F17" s="201" t="str">
        <f>'Pengetahuan (rincian)'!F17</f>
        <v/>
      </c>
      <c r="G17" s="201">
        <f>'Pengetahuan (rincian)'!G17</f>
        <v>95</v>
      </c>
      <c r="H17" s="201">
        <f>'Pengetahuan (rincian)'!H17</f>
        <v>93</v>
      </c>
      <c r="I17" s="201" t="str">
        <f>'Pengetahuan (rincian)'!I17</f>
        <v/>
      </c>
      <c r="J17" s="201">
        <f>'Pengetahuan (rincian)'!J17</f>
        <v>93</v>
      </c>
      <c r="K17" s="201">
        <f>'Pengetahuan (rincian)'!K17</f>
        <v>95</v>
      </c>
      <c r="L17" s="201" t="str">
        <f>'Pengetahuan (rincian)'!L17</f>
        <v/>
      </c>
      <c r="M17" s="201">
        <f>'Pengetahuan (rincian)'!M17</f>
        <v>95</v>
      </c>
      <c r="N17" s="201" t="str">
        <f>'Pengetahuan (rincian)'!N17</f>
        <v/>
      </c>
      <c r="O17" s="201" t="str">
        <f>'Pengetahuan (rincian)'!O17</f>
        <v/>
      </c>
      <c r="P17" s="201" t="str">
        <f>'Pengetahuan (rincian)'!P17</f>
        <v/>
      </c>
      <c r="Q17" s="201" t="str">
        <f>'Pengetahuan (rincian)'!Q17</f>
        <v/>
      </c>
      <c r="R17" s="201" t="str">
        <f>'Pengetahuan (rincian)'!R17</f>
        <v/>
      </c>
      <c r="S17" s="201" t="str">
        <f>'Pengetahuan (rincian)'!S17</f>
        <v/>
      </c>
      <c r="T17" s="201" t="str">
        <f>'Pengetahuan (rincian)'!T17</f>
        <v/>
      </c>
      <c r="U17" s="201" t="str">
        <f>'Pengetahuan (rincian)'!U17</f>
        <v/>
      </c>
      <c r="V17" s="201" t="str">
        <f>'Pengetahuan (rincian)'!V17</f>
        <v/>
      </c>
      <c r="W17" s="201" t="str">
        <f>'Pengetahuan (rincian)'!W17</f>
        <v/>
      </c>
      <c r="X17" s="201" t="str">
        <f>'Pengetahuan (rincian)'!X17</f>
        <v/>
      </c>
      <c r="Y17" s="201" t="str">
        <f>'Pengetahuan (rincian)'!Y17</f>
        <v/>
      </c>
      <c r="Z17" s="201" t="str">
        <f>'Pengetahuan (rincian)'!Z17</f>
        <v/>
      </c>
      <c r="AA17" s="201" t="str">
        <f>'Pengetahuan (rincian)'!AA17</f>
        <v/>
      </c>
      <c r="AB17" s="201" t="str">
        <f>'Pengetahuan (rincian)'!AB17</f>
        <v/>
      </c>
      <c r="AC17" s="201" t="str">
        <f>'Pengetahuan (rincian)'!AC17</f>
        <v/>
      </c>
      <c r="AD17" s="201" t="str">
        <f>'Pengetahuan (rincian)'!AD17</f>
        <v/>
      </c>
      <c r="AE17" s="201" t="str">
        <f>'Pengetahuan (rincian)'!AE17</f>
        <v/>
      </c>
      <c r="AF17" s="201" t="str">
        <f>'Pengetahuan (rincian)'!AF17</f>
        <v/>
      </c>
      <c r="AG17" s="201" t="str">
        <f>'Pengetahuan (rincian)'!AG17</f>
        <v/>
      </c>
      <c r="AH17" s="201" t="str">
        <f>'Pengetahuan (rincian)'!AH17</f>
        <v/>
      </c>
      <c r="AI17" s="201" t="str">
        <f>'Pengetahuan (rincian)'!AI17</f>
        <v/>
      </c>
      <c r="AJ17" s="201" t="str">
        <f>'Pengetahuan (rincian)'!AJ17</f>
        <v/>
      </c>
      <c r="AK17" s="201" t="str">
        <f>'Pengetahuan (rincian)'!AK17</f>
        <v/>
      </c>
      <c r="AL17" s="201" t="str">
        <f>'Pengetahuan (rincian)'!AL17</f>
        <v/>
      </c>
      <c r="AM17" s="201" t="str">
        <f>'Pengetahuan (rincian)'!AM17</f>
        <v/>
      </c>
      <c r="AN17" s="201" t="str">
        <f>'Pengetahuan (rincian)'!AN17</f>
        <v/>
      </c>
      <c r="AO17" s="201" t="str">
        <f>'Pengetahuan (rincian)'!AO17</f>
        <v/>
      </c>
      <c r="AP17" s="201" t="str">
        <f>'Pengetahuan (rincian)'!AP17</f>
        <v/>
      </c>
      <c r="AQ17" s="201" t="str">
        <f>'Pengetahuan (rincian)'!AQ17</f>
        <v/>
      </c>
      <c r="AR17" s="201" t="str">
        <f>'Pengetahuan (rincian)'!AR17</f>
        <v/>
      </c>
      <c r="AS17" s="201" t="str">
        <f>'Pengetahuan (rincian)'!AS17</f>
        <v/>
      </c>
      <c r="AT17" s="201" t="str">
        <f>'Pengetahuan (rincian)'!AT17</f>
        <v/>
      </c>
      <c r="AU17" s="201">
        <f>'Pengetahuan (rincian)'!AU17</f>
        <v>94</v>
      </c>
      <c r="AV17" s="201">
        <f>'Pengetahuan (rincian)'!AV17</f>
        <v>93</v>
      </c>
      <c r="AW17" s="201" t="str">
        <f>'Pengetahuan (rincian)'!AW17</f>
        <v/>
      </c>
      <c r="AX17" s="201">
        <f>'Pengetahuan (rincian)'!AX17</f>
        <v>95</v>
      </c>
      <c r="AY17" s="201" t="str">
        <f>'Pengetahuan (rincian)'!AY17</f>
        <v/>
      </c>
      <c r="AZ17" s="80"/>
      <c r="BA17" s="52"/>
      <c r="BB17" s="52"/>
      <c r="BC17" s="52"/>
      <c r="BD17" s="52"/>
      <c r="BE17" s="52"/>
      <c r="BF17" s="52"/>
      <c r="BG17" s="52"/>
      <c r="BH17" s="52"/>
      <c r="BI17" s="52"/>
    </row>
    <row r="18" ht="23.25" customHeight="1">
      <c r="A18" s="89">
        <f>IF('Pengetahuan (rincian)'!A18="","",'Pengetahuan (rincian)'!A18)</f>
        <v>7</v>
      </c>
      <c r="B18" s="199">
        <f>'Pengetahuan (rincian)'!B18</f>
        <v>543241025</v>
      </c>
      <c r="C18" s="63"/>
      <c r="D18" s="200" t="str">
        <f>'Pengetahuan (rincian)'!D18</f>
        <v>BETARUS MARCHIANO BOANERGES</v>
      </c>
      <c r="E18" s="201">
        <f>'Pengetahuan (rincian)'!E18</f>
        <v>90</v>
      </c>
      <c r="F18" s="201" t="str">
        <f>'Pengetahuan (rincian)'!F18</f>
        <v/>
      </c>
      <c r="G18" s="201">
        <f>'Pengetahuan (rincian)'!G18</f>
        <v>90</v>
      </c>
      <c r="H18" s="201">
        <f>'Pengetahuan (rincian)'!H18</f>
        <v>95</v>
      </c>
      <c r="I18" s="201" t="str">
        <f>'Pengetahuan (rincian)'!I18</f>
        <v/>
      </c>
      <c r="J18" s="201">
        <f>'Pengetahuan (rincian)'!J18</f>
        <v>95</v>
      </c>
      <c r="K18" s="201">
        <f>'Pengetahuan (rincian)'!K18</f>
        <v>90</v>
      </c>
      <c r="L18" s="201" t="str">
        <f>'Pengetahuan (rincian)'!L18</f>
        <v/>
      </c>
      <c r="M18" s="201">
        <f>'Pengetahuan (rincian)'!M18</f>
        <v>90</v>
      </c>
      <c r="N18" s="201" t="str">
        <f>'Pengetahuan (rincian)'!N18</f>
        <v/>
      </c>
      <c r="O18" s="201" t="str">
        <f>'Pengetahuan (rincian)'!O18</f>
        <v/>
      </c>
      <c r="P18" s="201" t="str">
        <f>'Pengetahuan (rincian)'!P18</f>
        <v/>
      </c>
      <c r="Q18" s="201" t="str">
        <f>'Pengetahuan (rincian)'!Q18</f>
        <v/>
      </c>
      <c r="R18" s="201" t="str">
        <f>'Pengetahuan (rincian)'!R18</f>
        <v/>
      </c>
      <c r="S18" s="201" t="str">
        <f>'Pengetahuan (rincian)'!S18</f>
        <v/>
      </c>
      <c r="T18" s="201" t="str">
        <f>'Pengetahuan (rincian)'!T18</f>
        <v/>
      </c>
      <c r="U18" s="201" t="str">
        <f>'Pengetahuan (rincian)'!U18</f>
        <v/>
      </c>
      <c r="V18" s="201" t="str">
        <f>'Pengetahuan (rincian)'!V18</f>
        <v/>
      </c>
      <c r="W18" s="201" t="str">
        <f>'Pengetahuan (rincian)'!W18</f>
        <v/>
      </c>
      <c r="X18" s="201" t="str">
        <f>'Pengetahuan (rincian)'!X18</f>
        <v/>
      </c>
      <c r="Y18" s="201" t="str">
        <f>'Pengetahuan (rincian)'!Y18</f>
        <v/>
      </c>
      <c r="Z18" s="201" t="str">
        <f>'Pengetahuan (rincian)'!Z18</f>
        <v/>
      </c>
      <c r="AA18" s="201" t="str">
        <f>'Pengetahuan (rincian)'!AA18</f>
        <v/>
      </c>
      <c r="AB18" s="201" t="str">
        <f>'Pengetahuan (rincian)'!AB18</f>
        <v/>
      </c>
      <c r="AC18" s="201" t="str">
        <f>'Pengetahuan (rincian)'!AC18</f>
        <v/>
      </c>
      <c r="AD18" s="201" t="str">
        <f>'Pengetahuan (rincian)'!AD18</f>
        <v/>
      </c>
      <c r="AE18" s="201" t="str">
        <f>'Pengetahuan (rincian)'!AE18</f>
        <v/>
      </c>
      <c r="AF18" s="201" t="str">
        <f>'Pengetahuan (rincian)'!AF18</f>
        <v/>
      </c>
      <c r="AG18" s="201" t="str">
        <f>'Pengetahuan (rincian)'!AG18</f>
        <v/>
      </c>
      <c r="AH18" s="201" t="str">
        <f>'Pengetahuan (rincian)'!AH18</f>
        <v/>
      </c>
      <c r="AI18" s="201" t="str">
        <f>'Pengetahuan (rincian)'!AI18</f>
        <v/>
      </c>
      <c r="AJ18" s="201" t="str">
        <f>'Pengetahuan (rincian)'!AJ18</f>
        <v/>
      </c>
      <c r="AK18" s="201" t="str">
        <f>'Pengetahuan (rincian)'!AK18</f>
        <v/>
      </c>
      <c r="AL18" s="201" t="str">
        <f>'Pengetahuan (rincian)'!AL18</f>
        <v/>
      </c>
      <c r="AM18" s="201" t="str">
        <f>'Pengetahuan (rincian)'!AM18</f>
        <v/>
      </c>
      <c r="AN18" s="201" t="str">
        <f>'Pengetahuan (rincian)'!AN18</f>
        <v/>
      </c>
      <c r="AO18" s="201" t="str">
        <f>'Pengetahuan (rincian)'!AO18</f>
        <v/>
      </c>
      <c r="AP18" s="201" t="str">
        <f>'Pengetahuan (rincian)'!AP18</f>
        <v/>
      </c>
      <c r="AQ18" s="201" t="str">
        <f>'Pengetahuan (rincian)'!AQ18</f>
        <v/>
      </c>
      <c r="AR18" s="201" t="str">
        <f>'Pengetahuan (rincian)'!AR18</f>
        <v/>
      </c>
      <c r="AS18" s="201" t="str">
        <f>'Pengetahuan (rincian)'!AS18</f>
        <v/>
      </c>
      <c r="AT18" s="201" t="str">
        <f>'Pengetahuan (rincian)'!AT18</f>
        <v/>
      </c>
      <c r="AU18" s="201">
        <f>'Pengetahuan (rincian)'!AU18</f>
        <v>92</v>
      </c>
      <c r="AV18" s="201">
        <f>'Pengetahuan (rincian)'!AV18</f>
        <v>95</v>
      </c>
      <c r="AW18" s="201" t="str">
        <f>'Pengetahuan (rincian)'!AW18</f>
        <v/>
      </c>
      <c r="AX18" s="201">
        <f>'Pengetahuan (rincian)'!AX18</f>
        <v>90</v>
      </c>
      <c r="AY18" s="201" t="str">
        <f>'Pengetahuan (rincian)'!AY18</f>
        <v/>
      </c>
      <c r="AZ18" s="80"/>
      <c r="BA18" s="52"/>
      <c r="BB18" s="52"/>
      <c r="BC18" s="52"/>
      <c r="BD18" s="52"/>
      <c r="BE18" s="52"/>
      <c r="BF18" s="52"/>
      <c r="BG18" s="52"/>
      <c r="BH18" s="52"/>
      <c r="BI18" s="52"/>
    </row>
    <row r="19" ht="23.25" customHeight="1">
      <c r="A19" s="89">
        <f>IF('Pengetahuan (rincian)'!A19="","",'Pengetahuan (rincian)'!A19)</f>
        <v>8</v>
      </c>
      <c r="B19" s="199">
        <f>'Pengetahuan (rincian)'!B19</f>
        <v>543241078</v>
      </c>
      <c r="C19" s="63"/>
      <c r="D19" s="200" t="str">
        <f>'Pengetahuan (rincian)'!D19</f>
        <v>DANIEL DIMAS NUGROHO</v>
      </c>
      <c r="E19" s="201">
        <f>'Pengetahuan (rincian)'!E19</f>
        <v>88</v>
      </c>
      <c r="F19" s="201" t="str">
        <f>'Pengetahuan (rincian)'!F19</f>
        <v/>
      </c>
      <c r="G19" s="201">
        <f>'Pengetahuan (rincian)'!G19</f>
        <v>88</v>
      </c>
      <c r="H19" s="201">
        <f>'Pengetahuan (rincian)'!H19</f>
        <v>95</v>
      </c>
      <c r="I19" s="201" t="str">
        <f>'Pengetahuan (rincian)'!I19</f>
        <v/>
      </c>
      <c r="J19" s="201">
        <f>'Pengetahuan (rincian)'!J19</f>
        <v>95</v>
      </c>
      <c r="K19" s="201">
        <f>'Pengetahuan (rincian)'!K19</f>
        <v>88</v>
      </c>
      <c r="L19" s="201" t="str">
        <f>'Pengetahuan (rincian)'!L19</f>
        <v/>
      </c>
      <c r="M19" s="201">
        <f>'Pengetahuan (rincian)'!M19</f>
        <v>88</v>
      </c>
      <c r="N19" s="201" t="str">
        <f>'Pengetahuan (rincian)'!N19</f>
        <v/>
      </c>
      <c r="O19" s="201" t="str">
        <f>'Pengetahuan (rincian)'!O19</f>
        <v/>
      </c>
      <c r="P19" s="201" t="str">
        <f>'Pengetahuan (rincian)'!P19</f>
        <v/>
      </c>
      <c r="Q19" s="201" t="str">
        <f>'Pengetahuan (rincian)'!Q19</f>
        <v/>
      </c>
      <c r="R19" s="201" t="str">
        <f>'Pengetahuan (rincian)'!R19</f>
        <v/>
      </c>
      <c r="S19" s="201" t="str">
        <f>'Pengetahuan (rincian)'!S19</f>
        <v/>
      </c>
      <c r="T19" s="201" t="str">
        <f>'Pengetahuan (rincian)'!T19</f>
        <v/>
      </c>
      <c r="U19" s="201" t="str">
        <f>'Pengetahuan (rincian)'!U19</f>
        <v/>
      </c>
      <c r="V19" s="201" t="str">
        <f>'Pengetahuan (rincian)'!V19</f>
        <v/>
      </c>
      <c r="W19" s="201" t="str">
        <f>'Pengetahuan (rincian)'!W19</f>
        <v/>
      </c>
      <c r="X19" s="201" t="str">
        <f>'Pengetahuan (rincian)'!X19</f>
        <v/>
      </c>
      <c r="Y19" s="201" t="str">
        <f>'Pengetahuan (rincian)'!Y19</f>
        <v/>
      </c>
      <c r="Z19" s="201" t="str">
        <f>'Pengetahuan (rincian)'!Z19</f>
        <v/>
      </c>
      <c r="AA19" s="201" t="str">
        <f>'Pengetahuan (rincian)'!AA19</f>
        <v/>
      </c>
      <c r="AB19" s="201" t="str">
        <f>'Pengetahuan (rincian)'!AB19</f>
        <v/>
      </c>
      <c r="AC19" s="201" t="str">
        <f>'Pengetahuan (rincian)'!AC19</f>
        <v/>
      </c>
      <c r="AD19" s="201" t="str">
        <f>'Pengetahuan (rincian)'!AD19</f>
        <v/>
      </c>
      <c r="AE19" s="201" t="str">
        <f>'Pengetahuan (rincian)'!AE19</f>
        <v/>
      </c>
      <c r="AF19" s="201" t="str">
        <f>'Pengetahuan (rincian)'!AF19</f>
        <v/>
      </c>
      <c r="AG19" s="201" t="str">
        <f>'Pengetahuan (rincian)'!AG19</f>
        <v/>
      </c>
      <c r="AH19" s="201" t="str">
        <f>'Pengetahuan (rincian)'!AH19</f>
        <v/>
      </c>
      <c r="AI19" s="201" t="str">
        <f>'Pengetahuan (rincian)'!AI19</f>
        <v/>
      </c>
      <c r="AJ19" s="201" t="str">
        <f>'Pengetahuan (rincian)'!AJ19</f>
        <v/>
      </c>
      <c r="AK19" s="201" t="str">
        <f>'Pengetahuan (rincian)'!AK19</f>
        <v/>
      </c>
      <c r="AL19" s="201" t="str">
        <f>'Pengetahuan (rincian)'!AL19</f>
        <v/>
      </c>
      <c r="AM19" s="201" t="str">
        <f>'Pengetahuan (rincian)'!AM19</f>
        <v/>
      </c>
      <c r="AN19" s="201" t="str">
        <f>'Pengetahuan (rincian)'!AN19</f>
        <v/>
      </c>
      <c r="AO19" s="201" t="str">
        <f>'Pengetahuan (rincian)'!AO19</f>
        <v/>
      </c>
      <c r="AP19" s="201" t="str">
        <f>'Pengetahuan (rincian)'!AP19</f>
        <v/>
      </c>
      <c r="AQ19" s="201" t="str">
        <f>'Pengetahuan (rincian)'!AQ19</f>
        <v/>
      </c>
      <c r="AR19" s="201" t="str">
        <f>'Pengetahuan (rincian)'!AR19</f>
        <v/>
      </c>
      <c r="AS19" s="201" t="str">
        <f>'Pengetahuan (rincian)'!AS19</f>
        <v/>
      </c>
      <c r="AT19" s="201" t="str">
        <f>'Pengetahuan (rincian)'!AT19</f>
        <v/>
      </c>
      <c r="AU19" s="201">
        <f>'Pengetahuan (rincian)'!AU19</f>
        <v>90</v>
      </c>
      <c r="AV19" s="201">
        <f>'Pengetahuan (rincian)'!AV19</f>
        <v>95</v>
      </c>
      <c r="AW19" s="201" t="str">
        <f>'Pengetahuan (rincian)'!AW19</f>
        <v/>
      </c>
      <c r="AX19" s="201">
        <f>'Pengetahuan (rincian)'!AX19</f>
        <v>88</v>
      </c>
      <c r="AY19" s="201" t="str">
        <f>'Pengetahuan (rincian)'!AY19</f>
        <v/>
      </c>
      <c r="AZ19" s="80"/>
      <c r="BA19" s="52"/>
      <c r="BB19" s="52"/>
      <c r="BC19" s="52"/>
      <c r="BD19" s="52"/>
      <c r="BE19" s="52"/>
      <c r="BF19" s="52"/>
      <c r="BG19" s="52"/>
      <c r="BH19" s="52"/>
      <c r="BI19" s="52"/>
    </row>
    <row r="20" ht="23.25" customHeight="1">
      <c r="A20" s="89">
        <f>IF('Pengetahuan (rincian)'!A20="","",'Pengetahuan (rincian)'!A20)</f>
        <v>9</v>
      </c>
      <c r="B20" s="199">
        <f>'Pengetahuan (rincian)'!B20</f>
        <v>543241080</v>
      </c>
      <c r="C20" s="63"/>
      <c r="D20" s="200" t="str">
        <f>'Pengetahuan (rincian)'!D20</f>
        <v>DEDE FEBRYLIANTONI</v>
      </c>
      <c r="E20" s="201">
        <f>'Pengetahuan (rincian)'!E20</f>
        <v>88</v>
      </c>
      <c r="F20" s="201" t="str">
        <f>'Pengetahuan (rincian)'!F20</f>
        <v/>
      </c>
      <c r="G20" s="201">
        <f>'Pengetahuan (rincian)'!G20</f>
        <v>88</v>
      </c>
      <c r="H20" s="201">
        <f>'Pengetahuan (rincian)'!H20</f>
        <v>95</v>
      </c>
      <c r="I20" s="201" t="str">
        <f>'Pengetahuan (rincian)'!I20</f>
        <v/>
      </c>
      <c r="J20" s="201">
        <f>'Pengetahuan (rincian)'!J20</f>
        <v>95</v>
      </c>
      <c r="K20" s="201">
        <f>'Pengetahuan (rincian)'!K20</f>
        <v>88</v>
      </c>
      <c r="L20" s="201" t="str">
        <f>'Pengetahuan (rincian)'!L20</f>
        <v/>
      </c>
      <c r="M20" s="201">
        <f>'Pengetahuan (rincian)'!M20</f>
        <v>88</v>
      </c>
      <c r="N20" s="201" t="str">
        <f>'Pengetahuan (rincian)'!N20</f>
        <v/>
      </c>
      <c r="O20" s="201" t="str">
        <f>'Pengetahuan (rincian)'!O20</f>
        <v/>
      </c>
      <c r="P20" s="201" t="str">
        <f>'Pengetahuan (rincian)'!P20</f>
        <v/>
      </c>
      <c r="Q20" s="201" t="str">
        <f>'Pengetahuan (rincian)'!Q20</f>
        <v/>
      </c>
      <c r="R20" s="201" t="str">
        <f>'Pengetahuan (rincian)'!R20</f>
        <v/>
      </c>
      <c r="S20" s="201" t="str">
        <f>'Pengetahuan (rincian)'!S20</f>
        <v/>
      </c>
      <c r="T20" s="201" t="str">
        <f>'Pengetahuan (rincian)'!T20</f>
        <v/>
      </c>
      <c r="U20" s="201" t="str">
        <f>'Pengetahuan (rincian)'!U20</f>
        <v/>
      </c>
      <c r="V20" s="201" t="str">
        <f>'Pengetahuan (rincian)'!V20</f>
        <v/>
      </c>
      <c r="W20" s="201" t="str">
        <f>'Pengetahuan (rincian)'!W20</f>
        <v/>
      </c>
      <c r="X20" s="201" t="str">
        <f>'Pengetahuan (rincian)'!X20</f>
        <v/>
      </c>
      <c r="Y20" s="201" t="str">
        <f>'Pengetahuan (rincian)'!Y20</f>
        <v/>
      </c>
      <c r="Z20" s="201" t="str">
        <f>'Pengetahuan (rincian)'!Z20</f>
        <v/>
      </c>
      <c r="AA20" s="201" t="str">
        <f>'Pengetahuan (rincian)'!AA20</f>
        <v/>
      </c>
      <c r="AB20" s="201" t="str">
        <f>'Pengetahuan (rincian)'!AB20</f>
        <v/>
      </c>
      <c r="AC20" s="201" t="str">
        <f>'Pengetahuan (rincian)'!AC20</f>
        <v/>
      </c>
      <c r="AD20" s="201" t="str">
        <f>'Pengetahuan (rincian)'!AD20</f>
        <v/>
      </c>
      <c r="AE20" s="201" t="str">
        <f>'Pengetahuan (rincian)'!AE20</f>
        <v/>
      </c>
      <c r="AF20" s="201" t="str">
        <f>'Pengetahuan (rincian)'!AF20</f>
        <v/>
      </c>
      <c r="AG20" s="201" t="str">
        <f>'Pengetahuan (rincian)'!AG20</f>
        <v/>
      </c>
      <c r="AH20" s="201" t="str">
        <f>'Pengetahuan (rincian)'!AH20</f>
        <v/>
      </c>
      <c r="AI20" s="201" t="str">
        <f>'Pengetahuan (rincian)'!AI20</f>
        <v/>
      </c>
      <c r="AJ20" s="201" t="str">
        <f>'Pengetahuan (rincian)'!AJ20</f>
        <v/>
      </c>
      <c r="AK20" s="201" t="str">
        <f>'Pengetahuan (rincian)'!AK20</f>
        <v/>
      </c>
      <c r="AL20" s="201" t="str">
        <f>'Pengetahuan (rincian)'!AL20</f>
        <v/>
      </c>
      <c r="AM20" s="201" t="str">
        <f>'Pengetahuan (rincian)'!AM20</f>
        <v/>
      </c>
      <c r="AN20" s="201" t="str">
        <f>'Pengetahuan (rincian)'!AN20</f>
        <v/>
      </c>
      <c r="AO20" s="201" t="str">
        <f>'Pengetahuan (rincian)'!AO20</f>
        <v/>
      </c>
      <c r="AP20" s="201" t="str">
        <f>'Pengetahuan (rincian)'!AP20</f>
        <v/>
      </c>
      <c r="AQ20" s="201" t="str">
        <f>'Pengetahuan (rincian)'!AQ20</f>
        <v/>
      </c>
      <c r="AR20" s="201" t="str">
        <f>'Pengetahuan (rincian)'!AR20</f>
        <v/>
      </c>
      <c r="AS20" s="201" t="str">
        <f>'Pengetahuan (rincian)'!AS20</f>
        <v/>
      </c>
      <c r="AT20" s="201" t="str">
        <f>'Pengetahuan (rincian)'!AT20</f>
        <v/>
      </c>
      <c r="AU20" s="201">
        <f>'Pengetahuan (rincian)'!AU20</f>
        <v>90</v>
      </c>
      <c r="AV20" s="201">
        <f>'Pengetahuan (rincian)'!AV20</f>
        <v>95</v>
      </c>
      <c r="AW20" s="201" t="str">
        <f>'Pengetahuan (rincian)'!AW20</f>
        <v/>
      </c>
      <c r="AX20" s="201">
        <f>'Pengetahuan (rincian)'!AX20</f>
        <v>88</v>
      </c>
      <c r="AY20" s="201" t="str">
        <f>'Pengetahuan (rincian)'!AY20</f>
        <v/>
      </c>
      <c r="AZ20" s="80"/>
      <c r="BA20" s="52"/>
      <c r="BB20" s="52"/>
      <c r="BC20" s="52"/>
      <c r="BD20" s="52"/>
      <c r="BE20" s="52"/>
      <c r="BF20" s="52"/>
      <c r="BG20" s="52"/>
      <c r="BH20" s="52"/>
      <c r="BI20" s="52"/>
    </row>
    <row r="21" ht="23.25" customHeight="1">
      <c r="A21" s="89">
        <f>IF('Pengetahuan (rincian)'!A21="","",'Pengetahuan (rincian)'!A21)</f>
        <v>10</v>
      </c>
      <c r="B21" s="199">
        <f>'Pengetahuan (rincian)'!B21</f>
        <v>543241081</v>
      </c>
      <c r="C21" s="63"/>
      <c r="D21" s="200" t="str">
        <f>'Pengetahuan (rincian)'!D21</f>
        <v>GHANIY PUTRI AR RAZZAQ</v>
      </c>
      <c r="E21" s="201">
        <f>'Pengetahuan (rincian)'!E21</f>
        <v>95</v>
      </c>
      <c r="F21" s="201" t="str">
        <f>'Pengetahuan (rincian)'!F21</f>
        <v/>
      </c>
      <c r="G21" s="201">
        <f>'Pengetahuan (rincian)'!G21</f>
        <v>95</v>
      </c>
      <c r="H21" s="201">
        <f>'Pengetahuan (rincian)'!H21</f>
        <v>90</v>
      </c>
      <c r="I21" s="201" t="str">
        <f>'Pengetahuan (rincian)'!I21</f>
        <v/>
      </c>
      <c r="J21" s="201">
        <f>'Pengetahuan (rincian)'!J21</f>
        <v>90</v>
      </c>
      <c r="K21" s="201">
        <f>'Pengetahuan (rincian)'!K21</f>
        <v>95</v>
      </c>
      <c r="L21" s="201" t="str">
        <f>'Pengetahuan (rincian)'!L21</f>
        <v/>
      </c>
      <c r="M21" s="201">
        <f>'Pengetahuan (rincian)'!M21</f>
        <v>95</v>
      </c>
      <c r="N21" s="201" t="str">
        <f>'Pengetahuan (rincian)'!N21</f>
        <v/>
      </c>
      <c r="O21" s="201" t="str">
        <f>'Pengetahuan (rincian)'!O21</f>
        <v/>
      </c>
      <c r="P21" s="201" t="str">
        <f>'Pengetahuan (rincian)'!P21</f>
        <v/>
      </c>
      <c r="Q21" s="201" t="str">
        <f>'Pengetahuan (rincian)'!Q21</f>
        <v/>
      </c>
      <c r="R21" s="201" t="str">
        <f>'Pengetahuan (rincian)'!R21</f>
        <v/>
      </c>
      <c r="S21" s="201" t="str">
        <f>'Pengetahuan (rincian)'!S21</f>
        <v/>
      </c>
      <c r="T21" s="201" t="str">
        <f>'Pengetahuan (rincian)'!T21</f>
        <v/>
      </c>
      <c r="U21" s="201" t="str">
        <f>'Pengetahuan (rincian)'!U21</f>
        <v/>
      </c>
      <c r="V21" s="201" t="str">
        <f>'Pengetahuan (rincian)'!V21</f>
        <v/>
      </c>
      <c r="W21" s="201" t="str">
        <f>'Pengetahuan (rincian)'!W21</f>
        <v/>
      </c>
      <c r="X21" s="201" t="str">
        <f>'Pengetahuan (rincian)'!X21</f>
        <v/>
      </c>
      <c r="Y21" s="201" t="str">
        <f>'Pengetahuan (rincian)'!Y21</f>
        <v/>
      </c>
      <c r="Z21" s="201" t="str">
        <f>'Pengetahuan (rincian)'!Z21</f>
        <v/>
      </c>
      <c r="AA21" s="201" t="str">
        <f>'Pengetahuan (rincian)'!AA21</f>
        <v/>
      </c>
      <c r="AB21" s="201" t="str">
        <f>'Pengetahuan (rincian)'!AB21</f>
        <v/>
      </c>
      <c r="AC21" s="201" t="str">
        <f>'Pengetahuan (rincian)'!AC21</f>
        <v/>
      </c>
      <c r="AD21" s="201" t="str">
        <f>'Pengetahuan (rincian)'!AD21</f>
        <v/>
      </c>
      <c r="AE21" s="201" t="str">
        <f>'Pengetahuan (rincian)'!AE21</f>
        <v/>
      </c>
      <c r="AF21" s="201" t="str">
        <f>'Pengetahuan (rincian)'!AF21</f>
        <v/>
      </c>
      <c r="AG21" s="201" t="str">
        <f>'Pengetahuan (rincian)'!AG21</f>
        <v/>
      </c>
      <c r="AH21" s="201" t="str">
        <f>'Pengetahuan (rincian)'!AH21</f>
        <v/>
      </c>
      <c r="AI21" s="201" t="str">
        <f>'Pengetahuan (rincian)'!AI21</f>
        <v/>
      </c>
      <c r="AJ21" s="201" t="str">
        <f>'Pengetahuan (rincian)'!AJ21</f>
        <v/>
      </c>
      <c r="AK21" s="201" t="str">
        <f>'Pengetahuan (rincian)'!AK21</f>
        <v/>
      </c>
      <c r="AL21" s="201" t="str">
        <f>'Pengetahuan (rincian)'!AL21</f>
        <v/>
      </c>
      <c r="AM21" s="201" t="str">
        <f>'Pengetahuan (rincian)'!AM21</f>
        <v/>
      </c>
      <c r="AN21" s="201" t="str">
        <f>'Pengetahuan (rincian)'!AN21</f>
        <v/>
      </c>
      <c r="AO21" s="201" t="str">
        <f>'Pengetahuan (rincian)'!AO21</f>
        <v/>
      </c>
      <c r="AP21" s="201" t="str">
        <f>'Pengetahuan (rincian)'!AP21</f>
        <v/>
      </c>
      <c r="AQ21" s="201" t="str">
        <f>'Pengetahuan (rincian)'!AQ21</f>
        <v/>
      </c>
      <c r="AR21" s="201" t="str">
        <f>'Pengetahuan (rincian)'!AR21</f>
        <v/>
      </c>
      <c r="AS21" s="201" t="str">
        <f>'Pengetahuan (rincian)'!AS21</f>
        <v/>
      </c>
      <c r="AT21" s="201" t="str">
        <f>'Pengetahuan (rincian)'!AT21</f>
        <v/>
      </c>
      <c r="AU21" s="201">
        <f>'Pengetahuan (rincian)'!AU21</f>
        <v>93</v>
      </c>
      <c r="AV21" s="201">
        <f>'Pengetahuan (rincian)'!AV21</f>
        <v>90</v>
      </c>
      <c r="AW21" s="201" t="str">
        <f>'Pengetahuan (rincian)'!AW21</f>
        <v/>
      </c>
      <c r="AX21" s="201">
        <f>'Pengetahuan (rincian)'!AX21</f>
        <v>95</v>
      </c>
      <c r="AY21" s="201" t="str">
        <f>'Pengetahuan (rincian)'!AY21</f>
        <v/>
      </c>
      <c r="AZ21" s="80"/>
      <c r="BA21" s="52"/>
      <c r="BB21" s="52"/>
      <c r="BC21" s="52"/>
      <c r="BD21" s="52"/>
      <c r="BE21" s="52"/>
      <c r="BF21" s="52"/>
      <c r="BG21" s="52"/>
      <c r="BH21" s="52"/>
      <c r="BI21" s="52"/>
    </row>
    <row r="22" ht="23.25" customHeight="1">
      <c r="A22" s="89">
        <f>IF('Pengetahuan (rincian)'!A22="","",'Pengetahuan (rincian)'!A22)</f>
        <v>11</v>
      </c>
      <c r="B22" s="199">
        <f>'Pengetahuan (rincian)'!B22</f>
        <v>543241119</v>
      </c>
      <c r="C22" s="63"/>
      <c r="D22" s="200" t="str">
        <f>'Pengetahuan (rincian)'!D22</f>
        <v>HAIKA MEZZIA AVEIRA</v>
      </c>
      <c r="E22" s="201">
        <f>'Pengetahuan (rincian)'!E22</f>
        <v>95</v>
      </c>
      <c r="F22" s="201" t="str">
        <f>'Pengetahuan (rincian)'!F22</f>
        <v/>
      </c>
      <c r="G22" s="201">
        <f>'Pengetahuan (rincian)'!G22</f>
        <v>95</v>
      </c>
      <c r="H22" s="201">
        <f>'Pengetahuan (rincian)'!H22</f>
        <v>95</v>
      </c>
      <c r="I22" s="201" t="str">
        <f>'Pengetahuan (rincian)'!I22</f>
        <v/>
      </c>
      <c r="J22" s="201">
        <f>'Pengetahuan (rincian)'!J22</f>
        <v>95</v>
      </c>
      <c r="K22" s="201">
        <f>'Pengetahuan (rincian)'!K22</f>
        <v>95</v>
      </c>
      <c r="L22" s="201" t="str">
        <f>'Pengetahuan (rincian)'!L22</f>
        <v/>
      </c>
      <c r="M22" s="201">
        <f>'Pengetahuan (rincian)'!M22</f>
        <v>95</v>
      </c>
      <c r="N22" s="201" t="str">
        <f>'Pengetahuan (rincian)'!N22</f>
        <v/>
      </c>
      <c r="O22" s="201" t="str">
        <f>'Pengetahuan (rincian)'!O22</f>
        <v/>
      </c>
      <c r="P22" s="201" t="str">
        <f>'Pengetahuan (rincian)'!P22</f>
        <v/>
      </c>
      <c r="Q22" s="201" t="str">
        <f>'Pengetahuan (rincian)'!Q22</f>
        <v/>
      </c>
      <c r="R22" s="201" t="str">
        <f>'Pengetahuan (rincian)'!R22</f>
        <v/>
      </c>
      <c r="S22" s="201" t="str">
        <f>'Pengetahuan (rincian)'!S22</f>
        <v/>
      </c>
      <c r="T22" s="201" t="str">
        <f>'Pengetahuan (rincian)'!T22</f>
        <v/>
      </c>
      <c r="U22" s="201" t="str">
        <f>'Pengetahuan (rincian)'!U22</f>
        <v/>
      </c>
      <c r="V22" s="201" t="str">
        <f>'Pengetahuan (rincian)'!V22</f>
        <v/>
      </c>
      <c r="W22" s="201" t="str">
        <f>'Pengetahuan (rincian)'!W22</f>
        <v/>
      </c>
      <c r="X22" s="201" t="str">
        <f>'Pengetahuan (rincian)'!X22</f>
        <v/>
      </c>
      <c r="Y22" s="201" t="str">
        <f>'Pengetahuan (rincian)'!Y22</f>
        <v/>
      </c>
      <c r="Z22" s="201" t="str">
        <f>'Pengetahuan (rincian)'!Z22</f>
        <v/>
      </c>
      <c r="AA22" s="201" t="str">
        <f>'Pengetahuan (rincian)'!AA22</f>
        <v/>
      </c>
      <c r="AB22" s="201" t="str">
        <f>'Pengetahuan (rincian)'!AB22</f>
        <v/>
      </c>
      <c r="AC22" s="201" t="str">
        <f>'Pengetahuan (rincian)'!AC22</f>
        <v/>
      </c>
      <c r="AD22" s="201" t="str">
        <f>'Pengetahuan (rincian)'!AD22</f>
        <v/>
      </c>
      <c r="AE22" s="201" t="str">
        <f>'Pengetahuan (rincian)'!AE22</f>
        <v/>
      </c>
      <c r="AF22" s="201" t="str">
        <f>'Pengetahuan (rincian)'!AF22</f>
        <v/>
      </c>
      <c r="AG22" s="201" t="str">
        <f>'Pengetahuan (rincian)'!AG22</f>
        <v/>
      </c>
      <c r="AH22" s="201" t="str">
        <f>'Pengetahuan (rincian)'!AH22</f>
        <v/>
      </c>
      <c r="AI22" s="201" t="str">
        <f>'Pengetahuan (rincian)'!AI22</f>
        <v/>
      </c>
      <c r="AJ22" s="201" t="str">
        <f>'Pengetahuan (rincian)'!AJ22</f>
        <v/>
      </c>
      <c r="AK22" s="201" t="str">
        <f>'Pengetahuan (rincian)'!AK22</f>
        <v/>
      </c>
      <c r="AL22" s="201" t="str">
        <f>'Pengetahuan (rincian)'!AL22</f>
        <v/>
      </c>
      <c r="AM22" s="201" t="str">
        <f>'Pengetahuan (rincian)'!AM22</f>
        <v/>
      </c>
      <c r="AN22" s="201" t="str">
        <f>'Pengetahuan (rincian)'!AN22</f>
        <v/>
      </c>
      <c r="AO22" s="201" t="str">
        <f>'Pengetahuan (rincian)'!AO22</f>
        <v/>
      </c>
      <c r="AP22" s="201" t="str">
        <f>'Pengetahuan (rincian)'!AP22</f>
        <v/>
      </c>
      <c r="AQ22" s="201" t="str">
        <f>'Pengetahuan (rincian)'!AQ22</f>
        <v/>
      </c>
      <c r="AR22" s="201" t="str">
        <f>'Pengetahuan (rincian)'!AR22</f>
        <v/>
      </c>
      <c r="AS22" s="201" t="str">
        <f>'Pengetahuan (rincian)'!AS22</f>
        <v/>
      </c>
      <c r="AT22" s="201" t="str">
        <f>'Pengetahuan (rincian)'!AT22</f>
        <v/>
      </c>
      <c r="AU22" s="201">
        <f>'Pengetahuan (rincian)'!AU22</f>
        <v>95</v>
      </c>
      <c r="AV22" s="201">
        <f>'Pengetahuan (rincian)'!AV22</f>
        <v>95</v>
      </c>
      <c r="AW22" s="201" t="str">
        <f>'Pengetahuan (rincian)'!AW22</f>
        <v/>
      </c>
      <c r="AX22" s="201">
        <f>'Pengetahuan (rincian)'!AX22</f>
        <v>95</v>
      </c>
      <c r="AY22" s="201" t="str">
        <f>'Pengetahuan (rincian)'!AY22</f>
        <v/>
      </c>
      <c r="AZ22" s="80"/>
      <c r="BA22" s="52"/>
      <c r="BB22" s="52"/>
      <c r="BC22" s="52"/>
      <c r="BD22" s="52"/>
      <c r="BE22" s="52"/>
      <c r="BF22" s="52"/>
      <c r="BG22" s="52"/>
      <c r="BH22" s="52"/>
      <c r="BI22" s="52"/>
    </row>
    <row r="23" ht="23.25" customHeight="1">
      <c r="A23" s="89">
        <f>IF('Pengetahuan (rincian)'!A23="","",'Pengetahuan (rincian)'!A23)</f>
        <v>12</v>
      </c>
      <c r="B23" s="199">
        <f>'Pengetahuan (rincian)'!B23</f>
        <v>543241009</v>
      </c>
      <c r="C23" s="63"/>
      <c r="D23" s="200" t="str">
        <f>'Pengetahuan (rincian)'!D23</f>
        <v>KEVIN APTA</v>
      </c>
      <c r="E23" s="201">
        <f>'Pengetahuan (rincian)'!E23</f>
        <v>95</v>
      </c>
      <c r="F23" s="201" t="str">
        <f>'Pengetahuan (rincian)'!F23</f>
        <v/>
      </c>
      <c r="G23" s="201">
        <f>'Pengetahuan (rincian)'!G23</f>
        <v>95</v>
      </c>
      <c r="H23" s="201">
        <f>'Pengetahuan (rincian)'!H23</f>
        <v>90</v>
      </c>
      <c r="I23" s="201" t="str">
        <f>'Pengetahuan (rincian)'!I23</f>
        <v/>
      </c>
      <c r="J23" s="201">
        <f>'Pengetahuan (rincian)'!J23</f>
        <v>90</v>
      </c>
      <c r="K23" s="201">
        <f>'Pengetahuan (rincian)'!K23</f>
        <v>95</v>
      </c>
      <c r="L23" s="201" t="str">
        <f>'Pengetahuan (rincian)'!L23</f>
        <v/>
      </c>
      <c r="M23" s="201">
        <f>'Pengetahuan (rincian)'!M23</f>
        <v>95</v>
      </c>
      <c r="N23" s="201" t="str">
        <f>'Pengetahuan (rincian)'!N23</f>
        <v/>
      </c>
      <c r="O23" s="201" t="str">
        <f>'Pengetahuan (rincian)'!O23</f>
        <v/>
      </c>
      <c r="P23" s="201" t="str">
        <f>'Pengetahuan (rincian)'!P23</f>
        <v/>
      </c>
      <c r="Q23" s="201" t="str">
        <f>'Pengetahuan (rincian)'!Q23</f>
        <v/>
      </c>
      <c r="R23" s="201" t="str">
        <f>'Pengetahuan (rincian)'!R23</f>
        <v/>
      </c>
      <c r="S23" s="201" t="str">
        <f>'Pengetahuan (rincian)'!S23</f>
        <v/>
      </c>
      <c r="T23" s="201" t="str">
        <f>'Pengetahuan (rincian)'!T23</f>
        <v/>
      </c>
      <c r="U23" s="201" t="str">
        <f>'Pengetahuan (rincian)'!U23</f>
        <v/>
      </c>
      <c r="V23" s="201" t="str">
        <f>'Pengetahuan (rincian)'!V23</f>
        <v/>
      </c>
      <c r="W23" s="201" t="str">
        <f>'Pengetahuan (rincian)'!W23</f>
        <v/>
      </c>
      <c r="X23" s="201" t="str">
        <f>'Pengetahuan (rincian)'!X23</f>
        <v/>
      </c>
      <c r="Y23" s="201" t="str">
        <f>'Pengetahuan (rincian)'!Y23</f>
        <v/>
      </c>
      <c r="Z23" s="201" t="str">
        <f>'Pengetahuan (rincian)'!Z23</f>
        <v/>
      </c>
      <c r="AA23" s="201" t="str">
        <f>'Pengetahuan (rincian)'!AA23</f>
        <v/>
      </c>
      <c r="AB23" s="201" t="str">
        <f>'Pengetahuan (rincian)'!AB23</f>
        <v/>
      </c>
      <c r="AC23" s="201" t="str">
        <f>'Pengetahuan (rincian)'!AC23</f>
        <v/>
      </c>
      <c r="AD23" s="201" t="str">
        <f>'Pengetahuan (rincian)'!AD23</f>
        <v/>
      </c>
      <c r="AE23" s="201" t="str">
        <f>'Pengetahuan (rincian)'!AE23</f>
        <v/>
      </c>
      <c r="AF23" s="201" t="str">
        <f>'Pengetahuan (rincian)'!AF23</f>
        <v/>
      </c>
      <c r="AG23" s="201" t="str">
        <f>'Pengetahuan (rincian)'!AG23</f>
        <v/>
      </c>
      <c r="AH23" s="201" t="str">
        <f>'Pengetahuan (rincian)'!AH23</f>
        <v/>
      </c>
      <c r="AI23" s="201" t="str">
        <f>'Pengetahuan (rincian)'!AI23</f>
        <v/>
      </c>
      <c r="AJ23" s="201" t="str">
        <f>'Pengetahuan (rincian)'!AJ23</f>
        <v/>
      </c>
      <c r="AK23" s="201" t="str">
        <f>'Pengetahuan (rincian)'!AK23</f>
        <v/>
      </c>
      <c r="AL23" s="201" t="str">
        <f>'Pengetahuan (rincian)'!AL23</f>
        <v/>
      </c>
      <c r="AM23" s="201" t="str">
        <f>'Pengetahuan (rincian)'!AM23</f>
        <v/>
      </c>
      <c r="AN23" s="201" t="str">
        <f>'Pengetahuan (rincian)'!AN23</f>
        <v/>
      </c>
      <c r="AO23" s="201" t="str">
        <f>'Pengetahuan (rincian)'!AO23</f>
        <v/>
      </c>
      <c r="AP23" s="201" t="str">
        <f>'Pengetahuan (rincian)'!AP23</f>
        <v/>
      </c>
      <c r="AQ23" s="201" t="str">
        <f>'Pengetahuan (rincian)'!AQ23</f>
        <v/>
      </c>
      <c r="AR23" s="201" t="str">
        <f>'Pengetahuan (rincian)'!AR23</f>
        <v/>
      </c>
      <c r="AS23" s="201" t="str">
        <f>'Pengetahuan (rincian)'!AS23</f>
        <v/>
      </c>
      <c r="AT23" s="201" t="str">
        <f>'Pengetahuan (rincian)'!AT23</f>
        <v/>
      </c>
      <c r="AU23" s="201">
        <f>'Pengetahuan (rincian)'!AU23</f>
        <v>93</v>
      </c>
      <c r="AV23" s="201">
        <f>'Pengetahuan (rincian)'!AV23</f>
        <v>90</v>
      </c>
      <c r="AW23" s="201" t="str">
        <f>'Pengetahuan (rincian)'!AW23</f>
        <v/>
      </c>
      <c r="AX23" s="201">
        <f>'Pengetahuan (rincian)'!AX23</f>
        <v>95</v>
      </c>
      <c r="AY23" s="201" t="str">
        <f>'Pengetahuan (rincian)'!AY23</f>
        <v/>
      </c>
      <c r="AZ23" s="80"/>
      <c r="BA23" s="52"/>
      <c r="BB23" s="52"/>
      <c r="BC23" s="52"/>
      <c r="BD23" s="52"/>
      <c r="BE23" s="52"/>
      <c r="BF23" s="52"/>
      <c r="BG23" s="52"/>
      <c r="BH23" s="52"/>
      <c r="BI23" s="52"/>
    </row>
    <row r="24" ht="23.25" customHeight="1">
      <c r="A24" s="89">
        <f>IF('Pengetahuan (rincian)'!A24="","",'Pengetahuan (rincian)'!A24)</f>
        <v>13</v>
      </c>
      <c r="B24" s="199">
        <f>'Pengetahuan (rincian)'!B24</f>
        <v>543241121</v>
      </c>
      <c r="C24" s="63"/>
      <c r="D24" s="200" t="str">
        <f>'Pengetahuan (rincian)'!D24</f>
        <v>LUTHVERA DWI AULIA</v>
      </c>
      <c r="E24" s="201">
        <f>'Pengetahuan (rincian)'!E24</f>
        <v>90</v>
      </c>
      <c r="F24" s="201" t="str">
        <f>'Pengetahuan (rincian)'!F24</f>
        <v/>
      </c>
      <c r="G24" s="201">
        <f>'Pengetahuan (rincian)'!G24</f>
        <v>90</v>
      </c>
      <c r="H24" s="201">
        <f>'Pengetahuan (rincian)'!H24</f>
        <v>95</v>
      </c>
      <c r="I24" s="201" t="str">
        <f>'Pengetahuan (rincian)'!I24</f>
        <v/>
      </c>
      <c r="J24" s="201">
        <f>'Pengetahuan (rincian)'!J24</f>
        <v>95</v>
      </c>
      <c r="K24" s="201">
        <f>'Pengetahuan (rincian)'!K24</f>
        <v>90</v>
      </c>
      <c r="L24" s="201" t="str">
        <f>'Pengetahuan (rincian)'!L24</f>
        <v/>
      </c>
      <c r="M24" s="201">
        <f>'Pengetahuan (rincian)'!M24</f>
        <v>90</v>
      </c>
      <c r="N24" s="201" t="str">
        <f>'Pengetahuan (rincian)'!N24</f>
        <v/>
      </c>
      <c r="O24" s="201" t="str">
        <f>'Pengetahuan (rincian)'!O24</f>
        <v/>
      </c>
      <c r="P24" s="201" t="str">
        <f>'Pengetahuan (rincian)'!P24</f>
        <v/>
      </c>
      <c r="Q24" s="201" t="str">
        <f>'Pengetahuan (rincian)'!Q24</f>
        <v/>
      </c>
      <c r="R24" s="201" t="str">
        <f>'Pengetahuan (rincian)'!R24</f>
        <v/>
      </c>
      <c r="S24" s="201" t="str">
        <f>'Pengetahuan (rincian)'!S24</f>
        <v/>
      </c>
      <c r="T24" s="201" t="str">
        <f>'Pengetahuan (rincian)'!T24</f>
        <v/>
      </c>
      <c r="U24" s="201" t="str">
        <f>'Pengetahuan (rincian)'!U24</f>
        <v/>
      </c>
      <c r="V24" s="201" t="str">
        <f>'Pengetahuan (rincian)'!V24</f>
        <v/>
      </c>
      <c r="W24" s="201" t="str">
        <f>'Pengetahuan (rincian)'!W24</f>
        <v/>
      </c>
      <c r="X24" s="201" t="str">
        <f>'Pengetahuan (rincian)'!X24</f>
        <v/>
      </c>
      <c r="Y24" s="201" t="str">
        <f>'Pengetahuan (rincian)'!Y24</f>
        <v/>
      </c>
      <c r="Z24" s="201" t="str">
        <f>'Pengetahuan (rincian)'!Z24</f>
        <v/>
      </c>
      <c r="AA24" s="201" t="str">
        <f>'Pengetahuan (rincian)'!AA24</f>
        <v/>
      </c>
      <c r="AB24" s="201" t="str">
        <f>'Pengetahuan (rincian)'!AB24</f>
        <v/>
      </c>
      <c r="AC24" s="201" t="str">
        <f>'Pengetahuan (rincian)'!AC24</f>
        <v/>
      </c>
      <c r="AD24" s="201" t="str">
        <f>'Pengetahuan (rincian)'!AD24</f>
        <v/>
      </c>
      <c r="AE24" s="201" t="str">
        <f>'Pengetahuan (rincian)'!AE24</f>
        <v/>
      </c>
      <c r="AF24" s="201" t="str">
        <f>'Pengetahuan (rincian)'!AF24</f>
        <v/>
      </c>
      <c r="AG24" s="201" t="str">
        <f>'Pengetahuan (rincian)'!AG24</f>
        <v/>
      </c>
      <c r="AH24" s="201" t="str">
        <f>'Pengetahuan (rincian)'!AH24</f>
        <v/>
      </c>
      <c r="AI24" s="201" t="str">
        <f>'Pengetahuan (rincian)'!AI24</f>
        <v/>
      </c>
      <c r="AJ24" s="201" t="str">
        <f>'Pengetahuan (rincian)'!AJ24</f>
        <v/>
      </c>
      <c r="AK24" s="201" t="str">
        <f>'Pengetahuan (rincian)'!AK24</f>
        <v/>
      </c>
      <c r="AL24" s="201" t="str">
        <f>'Pengetahuan (rincian)'!AL24</f>
        <v/>
      </c>
      <c r="AM24" s="201" t="str">
        <f>'Pengetahuan (rincian)'!AM24</f>
        <v/>
      </c>
      <c r="AN24" s="201" t="str">
        <f>'Pengetahuan (rincian)'!AN24</f>
        <v/>
      </c>
      <c r="AO24" s="201" t="str">
        <f>'Pengetahuan (rincian)'!AO24</f>
        <v/>
      </c>
      <c r="AP24" s="201" t="str">
        <f>'Pengetahuan (rincian)'!AP24</f>
        <v/>
      </c>
      <c r="AQ24" s="201" t="str">
        <f>'Pengetahuan (rincian)'!AQ24</f>
        <v/>
      </c>
      <c r="AR24" s="201" t="str">
        <f>'Pengetahuan (rincian)'!AR24</f>
        <v/>
      </c>
      <c r="AS24" s="201" t="str">
        <f>'Pengetahuan (rincian)'!AS24</f>
        <v/>
      </c>
      <c r="AT24" s="201" t="str">
        <f>'Pengetahuan (rincian)'!AT24</f>
        <v/>
      </c>
      <c r="AU24" s="201">
        <f>'Pengetahuan (rincian)'!AU24</f>
        <v>92</v>
      </c>
      <c r="AV24" s="201">
        <f>'Pengetahuan (rincian)'!AV24</f>
        <v>95</v>
      </c>
      <c r="AW24" s="201" t="str">
        <f>'Pengetahuan (rincian)'!AW24</f>
        <v/>
      </c>
      <c r="AX24" s="201">
        <f>'Pengetahuan (rincian)'!AX24</f>
        <v>90</v>
      </c>
      <c r="AY24" s="201" t="str">
        <f>'Pengetahuan (rincian)'!AY24</f>
        <v/>
      </c>
      <c r="AZ24" s="80"/>
      <c r="BA24" s="52"/>
      <c r="BB24" s="52"/>
      <c r="BC24" s="52"/>
      <c r="BD24" s="52"/>
      <c r="BE24" s="52"/>
      <c r="BF24" s="52"/>
      <c r="BG24" s="52"/>
      <c r="BH24" s="52"/>
      <c r="BI24" s="52"/>
    </row>
    <row r="25" ht="23.25" customHeight="1">
      <c r="A25" s="89">
        <f>IF('Pengetahuan (rincian)'!A25="","",'Pengetahuan (rincian)'!A25)</f>
        <v>14</v>
      </c>
      <c r="B25" s="199">
        <f>'Pengetahuan (rincian)'!B25</f>
        <v>543241122</v>
      </c>
      <c r="C25" s="63"/>
      <c r="D25" s="200" t="str">
        <f>'Pengetahuan (rincian)'!D25</f>
        <v>M. AUFA RAHMAN</v>
      </c>
      <c r="E25" s="201">
        <f>'Pengetahuan (rincian)'!E25</f>
        <v>95</v>
      </c>
      <c r="F25" s="201" t="str">
        <f>'Pengetahuan (rincian)'!F25</f>
        <v/>
      </c>
      <c r="G25" s="201">
        <f>'Pengetahuan (rincian)'!G25</f>
        <v>95</v>
      </c>
      <c r="H25" s="201">
        <f>'Pengetahuan (rincian)'!H25</f>
        <v>90</v>
      </c>
      <c r="I25" s="201" t="str">
        <f>'Pengetahuan (rincian)'!I25</f>
        <v/>
      </c>
      <c r="J25" s="201">
        <f>'Pengetahuan (rincian)'!J25</f>
        <v>90</v>
      </c>
      <c r="K25" s="201">
        <f>'Pengetahuan (rincian)'!K25</f>
        <v>95</v>
      </c>
      <c r="L25" s="201" t="str">
        <f>'Pengetahuan (rincian)'!L25</f>
        <v/>
      </c>
      <c r="M25" s="201">
        <f>'Pengetahuan (rincian)'!M25</f>
        <v>95</v>
      </c>
      <c r="N25" s="201" t="str">
        <f>'Pengetahuan (rincian)'!N25</f>
        <v/>
      </c>
      <c r="O25" s="201" t="str">
        <f>'Pengetahuan (rincian)'!O25</f>
        <v/>
      </c>
      <c r="P25" s="201" t="str">
        <f>'Pengetahuan (rincian)'!P25</f>
        <v/>
      </c>
      <c r="Q25" s="201" t="str">
        <f>'Pengetahuan (rincian)'!Q25</f>
        <v/>
      </c>
      <c r="R25" s="201" t="str">
        <f>'Pengetahuan (rincian)'!R25</f>
        <v/>
      </c>
      <c r="S25" s="201" t="str">
        <f>'Pengetahuan (rincian)'!S25</f>
        <v/>
      </c>
      <c r="T25" s="201" t="str">
        <f>'Pengetahuan (rincian)'!T25</f>
        <v/>
      </c>
      <c r="U25" s="201" t="str">
        <f>'Pengetahuan (rincian)'!U25</f>
        <v/>
      </c>
      <c r="V25" s="201" t="str">
        <f>'Pengetahuan (rincian)'!V25</f>
        <v/>
      </c>
      <c r="W25" s="201" t="str">
        <f>'Pengetahuan (rincian)'!W25</f>
        <v/>
      </c>
      <c r="X25" s="201" t="str">
        <f>'Pengetahuan (rincian)'!X25</f>
        <v/>
      </c>
      <c r="Y25" s="201" t="str">
        <f>'Pengetahuan (rincian)'!Y25</f>
        <v/>
      </c>
      <c r="Z25" s="201" t="str">
        <f>'Pengetahuan (rincian)'!Z25</f>
        <v/>
      </c>
      <c r="AA25" s="201" t="str">
        <f>'Pengetahuan (rincian)'!AA25</f>
        <v/>
      </c>
      <c r="AB25" s="201" t="str">
        <f>'Pengetahuan (rincian)'!AB25</f>
        <v/>
      </c>
      <c r="AC25" s="201" t="str">
        <f>'Pengetahuan (rincian)'!AC25</f>
        <v/>
      </c>
      <c r="AD25" s="201" t="str">
        <f>'Pengetahuan (rincian)'!AD25</f>
        <v/>
      </c>
      <c r="AE25" s="201" t="str">
        <f>'Pengetahuan (rincian)'!AE25</f>
        <v/>
      </c>
      <c r="AF25" s="201" t="str">
        <f>'Pengetahuan (rincian)'!AF25</f>
        <v/>
      </c>
      <c r="AG25" s="201" t="str">
        <f>'Pengetahuan (rincian)'!AG25</f>
        <v/>
      </c>
      <c r="AH25" s="201" t="str">
        <f>'Pengetahuan (rincian)'!AH25</f>
        <v/>
      </c>
      <c r="AI25" s="201" t="str">
        <f>'Pengetahuan (rincian)'!AI25</f>
        <v/>
      </c>
      <c r="AJ25" s="201" t="str">
        <f>'Pengetahuan (rincian)'!AJ25</f>
        <v/>
      </c>
      <c r="AK25" s="201" t="str">
        <f>'Pengetahuan (rincian)'!AK25</f>
        <v/>
      </c>
      <c r="AL25" s="201" t="str">
        <f>'Pengetahuan (rincian)'!AL25</f>
        <v/>
      </c>
      <c r="AM25" s="201" t="str">
        <f>'Pengetahuan (rincian)'!AM25</f>
        <v/>
      </c>
      <c r="AN25" s="201" t="str">
        <f>'Pengetahuan (rincian)'!AN25</f>
        <v/>
      </c>
      <c r="AO25" s="201" t="str">
        <f>'Pengetahuan (rincian)'!AO25</f>
        <v/>
      </c>
      <c r="AP25" s="201" t="str">
        <f>'Pengetahuan (rincian)'!AP25</f>
        <v/>
      </c>
      <c r="AQ25" s="201" t="str">
        <f>'Pengetahuan (rincian)'!AQ25</f>
        <v/>
      </c>
      <c r="AR25" s="201" t="str">
        <f>'Pengetahuan (rincian)'!AR25</f>
        <v/>
      </c>
      <c r="AS25" s="201" t="str">
        <f>'Pengetahuan (rincian)'!AS25</f>
        <v/>
      </c>
      <c r="AT25" s="201" t="str">
        <f>'Pengetahuan (rincian)'!AT25</f>
        <v/>
      </c>
      <c r="AU25" s="201">
        <f>'Pengetahuan (rincian)'!AU25</f>
        <v>93</v>
      </c>
      <c r="AV25" s="201">
        <f>'Pengetahuan (rincian)'!AV25</f>
        <v>90</v>
      </c>
      <c r="AW25" s="201" t="str">
        <f>'Pengetahuan (rincian)'!AW25</f>
        <v/>
      </c>
      <c r="AX25" s="201">
        <f>'Pengetahuan (rincian)'!AX25</f>
        <v>95</v>
      </c>
      <c r="AY25" s="201" t="str">
        <f>'Pengetahuan (rincian)'!AY25</f>
        <v/>
      </c>
      <c r="AZ25" s="80"/>
      <c r="BA25" s="52"/>
      <c r="BB25" s="52"/>
      <c r="BC25" s="52"/>
      <c r="BD25" s="52"/>
      <c r="BE25" s="52"/>
      <c r="BF25" s="52"/>
      <c r="BG25" s="52"/>
      <c r="BH25" s="52"/>
      <c r="BI25" s="52"/>
    </row>
    <row r="26" ht="23.25" customHeight="1">
      <c r="A26" s="89">
        <f>IF('Pengetahuan (rincian)'!A26="","",'Pengetahuan (rincian)'!A26)</f>
        <v>15</v>
      </c>
      <c r="B26" s="199">
        <f>'Pengetahuan (rincian)'!B26</f>
        <v>543241087</v>
      </c>
      <c r="C26" s="63"/>
      <c r="D26" s="200" t="str">
        <f>'Pengetahuan (rincian)'!D26</f>
        <v>MERAZ EL HAKIM</v>
      </c>
      <c r="E26" s="201">
        <f>'Pengetahuan (rincian)'!E26</f>
        <v>92</v>
      </c>
      <c r="F26" s="201" t="str">
        <f>'Pengetahuan (rincian)'!F26</f>
        <v/>
      </c>
      <c r="G26" s="201">
        <f>'Pengetahuan (rincian)'!G26</f>
        <v>92</v>
      </c>
      <c r="H26" s="201">
        <f>'Pengetahuan (rincian)'!H26</f>
        <v>95</v>
      </c>
      <c r="I26" s="201" t="str">
        <f>'Pengetahuan (rincian)'!I26</f>
        <v/>
      </c>
      <c r="J26" s="201">
        <f>'Pengetahuan (rincian)'!J26</f>
        <v>95</v>
      </c>
      <c r="K26" s="201">
        <f>'Pengetahuan (rincian)'!K26</f>
        <v>92</v>
      </c>
      <c r="L26" s="201" t="str">
        <f>'Pengetahuan (rincian)'!L26</f>
        <v/>
      </c>
      <c r="M26" s="201">
        <f>'Pengetahuan (rincian)'!M26</f>
        <v>92</v>
      </c>
      <c r="N26" s="201" t="str">
        <f>'Pengetahuan (rincian)'!N26</f>
        <v/>
      </c>
      <c r="O26" s="201" t="str">
        <f>'Pengetahuan (rincian)'!O26</f>
        <v/>
      </c>
      <c r="P26" s="201" t="str">
        <f>'Pengetahuan (rincian)'!P26</f>
        <v/>
      </c>
      <c r="Q26" s="201" t="str">
        <f>'Pengetahuan (rincian)'!Q26</f>
        <v/>
      </c>
      <c r="R26" s="201" t="str">
        <f>'Pengetahuan (rincian)'!R26</f>
        <v/>
      </c>
      <c r="S26" s="201" t="str">
        <f>'Pengetahuan (rincian)'!S26</f>
        <v/>
      </c>
      <c r="T26" s="201" t="str">
        <f>'Pengetahuan (rincian)'!T26</f>
        <v/>
      </c>
      <c r="U26" s="201" t="str">
        <f>'Pengetahuan (rincian)'!U26</f>
        <v/>
      </c>
      <c r="V26" s="201" t="str">
        <f>'Pengetahuan (rincian)'!V26</f>
        <v/>
      </c>
      <c r="W26" s="201" t="str">
        <f>'Pengetahuan (rincian)'!W26</f>
        <v/>
      </c>
      <c r="X26" s="201" t="str">
        <f>'Pengetahuan (rincian)'!X26</f>
        <v/>
      </c>
      <c r="Y26" s="201" t="str">
        <f>'Pengetahuan (rincian)'!Y26</f>
        <v/>
      </c>
      <c r="Z26" s="201" t="str">
        <f>'Pengetahuan (rincian)'!Z26</f>
        <v/>
      </c>
      <c r="AA26" s="201" t="str">
        <f>'Pengetahuan (rincian)'!AA26</f>
        <v/>
      </c>
      <c r="AB26" s="201" t="str">
        <f>'Pengetahuan (rincian)'!AB26</f>
        <v/>
      </c>
      <c r="AC26" s="201" t="str">
        <f>'Pengetahuan (rincian)'!AC26</f>
        <v/>
      </c>
      <c r="AD26" s="201" t="str">
        <f>'Pengetahuan (rincian)'!AD26</f>
        <v/>
      </c>
      <c r="AE26" s="201" t="str">
        <f>'Pengetahuan (rincian)'!AE26</f>
        <v/>
      </c>
      <c r="AF26" s="201" t="str">
        <f>'Pengetahuan (rincian)'!AF26</f>
        <v/>
      </c>
      <c r="AG26" s="201" t="str">
        <f>'Pengetahuan (rincian)'!AG26</f>
        <v/>
      </c>
      <c r="AH26" s="201" t="str">
        <f>'Pengetahuan (rincian)'!AH26</f>
        <v/>
      </c>
      <c r="AI26" s="201" t="str">
        <f>'Pengetahuan (rincian)'!AI26</f>
        <v/>
      </c>
      <c r="AJ26" s="201" t="str">
        <f>'Pengetahuan (rincian)'!AJ26</f>
        <v/>
      </c>
      <c r="AK26" s="201" t="str">
        <f>'Pengetahuan (rincian)'!AK26</f>
        <v/>
      </c>
      <c r="AL26" s="201" t="str">
        <f>'Pengetahuan (rincian)'!AL26</f>
        <v/>
      </c>
      <c r="AM26" s="201" t="str">
        <f>'Pengetahuan (rincian)'!AM26</f>
        <v/>
      </c>
      <c r="AN26" s="201" t="str">
        <f>'Pengetahuan (rincian)'!AN26</f>
        <v/>
      </c>
      <c r="AO26" s="201" t="str">
        <f>'Pengetahuan (rincian)'!AO26</f>
        <v/>
      </c>
      <c r="AP26" s="201" t="str">
        <f>'Pengetahuan (rincian)'!AP26</f>
        <v/>
      </c>
      <c r="AQ26" s="201" t="str">
        <f>'Pengetahuan (rincian)'!AQ26</f>
        <v/>
      </c>
      <c r="AR26" s="201" t="str">
        <f>'Pengetahuan (rincian)'!AR26</f>
        <v/>
      </c>
      <c r="AS26" s="201" t="str">
        <f>'Pengetahuan (rincian)'!AS26</f>
        <v/>
      </c>
      <c r="AT26" s="201" t="str">
        <f>'Pengetahuan (rincian)'!AT26</f>
        <v/>
      </c>
      <c r="AU26" s="201">
        <f>'Pengetahuan (rincian)'!AU26</f>
        <v>93</v>
      </c>
      <c r="AV26" s="201">
        <f>'Pengetahuan (rincian)'!AV26</f>
        <v>95</v>
      </c>
      <c r="AW26" s="201" t="str">
        <f>'Pengetahuan (rincian)'!AW26</f>
        <v/>
      </c>
      <c r="AX26" s="201">
        <f>'Pengetahuan (rincian)'!AX26</f>
        <v>92</v>
      </c>
      <c r="AY26" s="201" t="str">
        <f>'Pengetahuan (rincian)'!AY26</f>
        <v/>
      </c>
      <c r="AZ26" s="80"/>
      <c r="BA26" s="52"/>
      <c r="BB26" s="52"/>
      <c r="BC26" s="52"/>
      <c r="BD26" s="52"/>
      <c r="BE26" s="52"/>
      <c r="BF26" s="52"/>
      <c r="BG26" s="52"/>
      <c r="BH26" s="52"/>
      <c r="BI26" s="52"/>
    </row>
    <row r="27" ht="23.25" customHeight="1">
      <c r="A27" s="89">
        <f>IF('Pengetahuan (rincian)'!A27="","",'Pengetahuan (rincian)'!A27)</f>
        <v>16</v>
      </c>
      <c r="B27" s="199">
        <f>'Pengetahuan (rincian)'!B27</f>
        <v>543241125</v>
      </c>
      <c r="C27" s="63"/>
      <c r="D27" s="200" t="str">
        <f>'Pengetahuan (rincian)'!D27</f>
        <v>MUHAMMAD DAFFA ADITYA</v>
      </c>
      <c r="E27" s="201">
        <f>'Pengetahuan (rincian)'!E27</f>
        <v>90</v>
      </c>
      <c r="F27" s="201" t="str">
        <f>'Pengetahuan (rincian)'!F27</f>
        <v/>
      </c>
      <c r="G27" s="201">
        <f>'Pengetahuan (rincian)'!G27</f>
        <v>90</v>
      </c>
      <c r="H27" s="201">
        <f>'Pengetahuan (rincian)'!H27</f>
        <v>93</v>
      </c>
      <c r="I27" s="201" t="str">
        <f>'Pengetahuan (rincian)'!I27</f>
        <v/>
      </c>
      <c r="J27" s="201">
        <f>'Pengetahuan (rincian)'!J27</f>
        <v>93</v>
      </c>
      <c r="K27" s="201">
        <f>'Pengetahuan (rincian)'!K27</f>
        <v>90</v>
      </c>
      <c r="L27" s="201" t="str">
        <f>'Pengetahuan (rincian)'!L27</f>
        <v/>
      </c>
      <c r="M27" s="201">
        <f>'Pengetahuan (rincian)'!M27</f>
        <v>90</v>
      </c>
      <c r="N27" s="201" t="str">
        <f>'Pengetahuan (rincian)'!N27</f>
        <v/>
      </c>
      <c r="O27" s="201" t="str">
        <f>'Pengetahuan (rincian)'!O27</f>
        <v/>
      </c>
      <c r="P27" s="201" t="str">
        <f>'Pengetahuan (rincian)'!P27</f>
        <v/>
      </c>
      <c r="Q27" s="201" t="str">
        <f>'Pengetahuan (rincian)'!Q27</f>
        <v/>
      </c>
      <c r="R27" s="201" t="str">
        <f>'Pengetahuan (rincian)'!R27</f>
        <v/>
      </c>
      <c r="S27" s="201" t="str">
        <f>'Pengetahuan (rincian)'!S27</f>
        <v/>
      </c>
      <c r="T27" s="201" t="str">
        <f>'Pengetahuan (rincian)'!T27</f>
        <v/>
      </c>
      <c r="U27" s="201" t="str">
        <f>'Pengetahuan (rincian)'!U27</f>
        <v/>
      </c>
      <c r="V27" s="201" t="str">
        <f>'Pengetahuan (rincian)'!V27</f>
        <v/>
      </c>
      <c r="W27" s="201" t="str">
        <f>'Pengetahuan (rincian)'!W27</f>
        <v/>
      </c>
      <c r="X27" s="201" t="str">
        <f>'Pengetahuan (rincian)'!X27</f>
        <v/>
      </c>
      <c r="Y27" s="201" t="str">
        <f>'Pengetahuan (rincian)'!Y27</f>
        <v/>
      </c>
      <c r="Z27" s="201" t="str">
        <f>'Pengetahuan (rincian)'!Z27</f>
        <v/>
      </c>
      <c r="AA27" s="201" t="str">
        <f>'Pengetahuan (rincian)'!AA27</f>
        <v/>
      </c>
      <c r="AB27" s="201" t="str">
        <f>'Pengetahuan (rincian)'!AB27</f>
        <v/>
      </c>
      <c r="AC27" s="201" t="str">
        <f>'Pengetahuan (rincian)'!AC27</f>
        <v/>
      </c>
      <c r="AD27" s="201" t="str">
        <f>'Pengetahuan (rincian)'!AD27</f>
        <v/>
      </c>
      <c r="AE27" s="201" t="str">
        <f>'Pengetahuan (rincian)'!AE27</f>
        <v/>
      </c>
      <c r="AF27" s="201" t="str">
        <f>'Pengetahuan (rincian)'!AF27</f>
        <v/>
      </c>
      <c r="AG27" s="201" t="str">
        <f>'Pengetahuan (rincian)'!AG27</f>
        <v/>
      </c>
      <c r="AH27" s="201" t="str">
        <f>'Pengetahuan (rincian)'!AH27</f>
        <v/>
      </c>
      <c r="AI27" s="201" t="str">
        <f>'Pengetahuan (rincian)'!AI27</f>
        <v/>
      </c>
      <c r="AJ27" s="201" t="str">
        <f>'Pengetahuan (rincian)'!AJ27</f>
        <v/>
      </c>
      <c r="AK27" s="201" t="str">
        <f>'Pengetahuan (rincian)'!AK27</f>
        <v/>
      </c>
      <c r="AL27" s="201" t="str">
        <f>'Pengetahuan (rincian)'!AL27</f>
        <v/>
      </c>
      <c r="AM27" s="201" t="str">
        <f>'Pengetahuan (rincian)'!AM27</f>
        <v/>
      </c>
      <c r="AN27" s="201" t="str">
        <f>'Pengetahuan (rincian)'!AN27</f>
        <v/>
      </c>
      <c r="AO27" s="201" t="str">
        <f>'Pengetahuan (rincian)'!AO27</f>
        <v/>
      </c>
      <c r="AP27" s="201" t="str">
        <f>'Pengetahuan (rincian)'!AP27</f>
        <v/>
      </c>
      <c r="AQ27" s="201" t="str">
        <f>'Pengetahuan (rincian)'!AQ27</f>
        <v/>
      </c>
      <c r="AR27" s="201" t="str">
        <f>'Pengetahuan (rincian)'!AR27</f>
        <v/>
      </c>
      <c r="AS27" s="201" t="str">
        <f>'Pengetahuan (rincian)'!AS27</f>
        <v/>
      </c>
      <c r="AT27" s="201" t="str">
        <f>'Pengetahuan (rincian)'!AT27</f>
        <v/>
      </c>
      <c r="AU27" s="201">
        <f>'Pengetahuan (rincian)'!AU27</f>
        <v>91</v>
      </c>
      <c r="AV27" s="201">
        <f>'Pengetahuan (rincian)'!AV27</f>
        <v>93</v>
      </c>
      <c r="AW27" s="201" t="str">
        <f>'Pengetahuan (rincian)'!AW27</f>
        <v/>
      </c>
      <c r="AX27" s="201">
        <f>'Pengetahuan (rincian)'!AX27</f>
        <v>90</v>
      </c>
      <c r="AY27" s="201" t="str">
        <f>'Pengetahuan (rincian)'!AY27</f>
        <v/>
      </c>
      <c r="AZ27" s="80"/>
      <c r="BA27" s="52"/>
      <c r="BB27" s="52"/>
      <c r="BC27" s="52"/>
      <c r="BD27" s="52"/>
      <c r="BE27" s="52"/>
      <c r="BF27" s="52"/>
      <c r="BG27" s="52"/>
      <c r="BH27" s="52"/>
      <c r="BI27" s="52"/>
    </row>
    <row r="28" ht="23.25" customHeight="1">
      <c r="A28" s="89">
        <f>IF('Pengetahuan (rincian)'!A28="","",'Pengetahuan (rincian)'!A28)</f>
        <v>17</v>
      </c>
      <c r="B28" s="199">
        <f>'Pengetahuan (rincian)'!B28</f>
        <v>543241091</v>
      </c>
      <c r="C28" s="63"/>
      <c r="D28" s="200" t="str">
        <f>'Pengetahuan (rincian)'!D28</f>
        <v>MUHAMMAD DAVA PRATAMA</v>
      </c>
      <c r="E28" s="201">
        <f>'Pengetahuan (rincian)'!E28</f>
        <v>92</v>
      </c>
      <c r="F28" s="201" t="str">
        <f>'Pengetahuan (rincian)'!F28</f>
        <v/>
      </c>
      <c r="G28" s="201">
        <f>'Pengetahuan (rincian)'!G28</f>
        <v>92</v>
      </c>
      <c r="H28" s="201">
        <f>'Pengetahuan (rincian)'!H28</f>
        <v>93</v>
      </c>
      <c r="I28" s="201" t="str">
        <f>'Pengetahuan (rincian)'!I28</f>
        <v/>
      </c>
      <c r="J28" s="201">
        <f>'Pengetahuan (rincian)'!J28</f>
        <v>93</v>
      </c>
      <c r="K28" s="201">
        <f>'Pengetahuan (rincian)'!K28</f>
        <v>92</v>
      </c>
      <c r="L28" s="201" t="str">
        <f>'Pengetahuan (rincian)'!L28</f>
        <v/>
      </c>
      <c r="M28" s="201">
        <f>'Pengetahuan (rincian)'!M28</f>
        <v>92</v>
      </c>
      <c r="N28" s="201" t="str">
        <f>'Pengetahuan (rincian)'!N28</f>
        <v/>
      </c>
      <c r="O28" s="201" t="str">
        <f>'Pengetahuan (rincian)'!O28</f>
        <v/>
      </c>
      <c r="P28" s="201" t="str">
        <f>'Pengetahuan (rincian)'!P28</f>
        <v/>
      </c>
      <c r="Q28" s="201" t="str">
        <f>'Pengetahuan (rincian)'!Q28</f>
        <v/>
      </c>
      <c r="R28" s="201" t="str">
        <f>'Pengetahuan (rincian)'!R28</f>
        <v/>
      </c>
      <c r="S28" s="201" t="str">
        <f>'Pengetahuan (rincian)'!S28</f>
        <v/>
      </c>
      <c r="T28" s="201" t="str">
        <f>'Pengetahuan (rincian)'!T28</f>
        <v/>
      </c>
      <c r="U28" s="201" t="str">
        <f>'Pengetahuan (rincian)'!U28</f>
        <v/>
      </c>
      <c r="V28" s="201" t="str">
        <f>'Pengetahuan (rincian)'!V28</f>
        <v/>
      </c>
      <c r="W28" s="201" t="str">
        <f>'Pengetahuan (rincian)'!W28</f>
        <v/>
      </c>
      <c r="X28" s="201" t="str">
        <f>'Pengetahuan (rincian)'!X28</f>
        <v/>
      </c>
      <c r="Y28" s="201" t="str">
        <f>'Pengetahuan (rincian)'!Y28</f>
        <v/>
      </c>
      <c r="Z28" s="201" t="str">
        <f>'Pengetahuan (rincian)'!Z28</f>
        <v/>
      </c>
      <c r="AA28" s="201" t="str">
        <f>'Pengetahuan (rincian)'!AA28</f>
        <v/>
      </c>
      <c r="AB28" s="201" t="str">
        <f>'Pengetahuan (rincian)'!AB28</f>
        <v/>
      </c>
      <c r="AC28" s="201" t="str">
        <f>'Pengetahuan (rincian)'!AC28</f>
        <v/>
      </c>
      <c r="AD28" s="201" t="str">
        <f>'Pengetahuan (rincian)'!AD28</f>
        <v/>
      </c>
      <c r="AE28" s="201" t="str">
        <f>'Pengetahuan (rincian)'!AE28</f>
        <v/>
      </c>
      <c r="AF28" s="201" t="str">
        <f>'Pengetahuan (rincian)'!AF28</f>
        <v/>
      </c>
      <c r="AG28" s="201" t="str">
        <f>'Pengetahuan (rincian)'!AG28</f>
        <v/>
      </c>
      <c r="AH28" s="201" t="str">
        <f>'Pengetahuan (rincian)'!AH28</f>
        <v/>
      </c>
      <c r="AI28" s="201" t="str">
        <f>'Pengetahuan (rincian)'!AI28</f>
        <v/>
      </c>
      <c r="AJ28" s="201" t="str">
        <f>'Pengetahuan (rincian)'!AJ28</f>
        <v/>
      </c>
      <c r="AK28" s="201" t="str">
        <f>'Pengetahuan (rincian)'!AK28</f>
        <v/>
      </c>
      <c r="AL28" s="201" t="str">
        <f>'Pengetahuan (rincian)'!AL28</f>
        <v/>
      </c>
      <c r="AM28" s="201" t="str">
        <f>'Pengetahuan (rincian)'!AM28</f>
        <v/>
      </c>
      <c r="AN28" s="201" t="str">
        <f>'Pengetahuan (rincian)'!AN28</f>
        <v/>
      </c>
      <c r="AO28" s="201" t="str">
        <f>'Pengetahuan (rincian)'!AO28</f>
        <v/>
      </c>
      <c r="AP28" s="201" t="str">
        <f>'Pengetahuan (rincian)'!AP28</f>
        <v/>
      </c>
      <c r="AQ28" s="201" t="str">
        <f>'Pengetahuan (rincian)'!AQ28</f>
        <v/>
      </c>
      <c r="AR28" s="201" t="str">
        <f>'Pengetahuan (rincian)'!AR28</f>
        <v/>
      </c>
      <c r="AS28" s="201" t="str">
        <f>'Pengetahuan (rincian)'!AS28</f>
        <v/>
      </c>
      <c r="AT28" s="201" t="str">
        <f>'Pengetahuan (rincian)'!AT28</f>
        <v/>
      </c>
      <c r="AU28" s="201">
        <f>'Pengetahuan (rincian)'!AU28</f>
        <v>92</v>
      </c>
      <c r="AV28" s="201">
        <f>'Pengetahuan (rincian)'!AV28</f>
        <v>93</v>
      </c>
      <c r="AW28" s="201" t="str">
        <f>'Pengetahuan (rincian)'!AW28</f>
        <v/>
      </c>
      <c r="AX28" s="201">
        <f>'Pengetahuan (rincian)'!AX28</f>
        <v>92</v>
      </c>
      <c r="AY28" s="201" t="str">
        <f>'Pengetahuan (rincian)'!AY28</f>
        <v/>
      </c>
      <c r="AZ28" s="80"/>
      <c r="BA28" s="52"/>
      <c r="BB28" s="52"/>
      <c r="BC28" s="52"/>
      <c r="BD28" s="52"/>
      <c r="BE28" s="52"/>
      <c r="BF28" s="52"/>
      <c r="BG28" s="52"/>
      <c r="BH28" s="52"/>
      <c r="BI28" s="52"/>
    </row>
    <row r="29" ht="23.25" customHeight="1">
      <c r="A29" s="89">
        <f>IF('Pengetahuan (rincian)'!A29="","",'Pengetahuan (rincian)'!A29)</f>
        <v>18</v>
      </c>
      <c r="B29" s="199">
        <f>'Pengetahuan (rincian)'!B29</f>
        <v>543241092</v>
      </c>
      <c r="C29" s="63"/>
      <c r="D29" s="200" t="str">
        <f>'Pengetahuan (rincian)'!D29</f>
        <v>MUHAMMAD FAIZ HANAFI</v>
      </c>
      <c r="E29" s="201">
        <f>'Pengetahuan (rincian)'!E29</f>
        <v>92</v>
      </c>
      <c r="F29" s="201" t="str">
        <f>'Pengetahuan (rincian)'!F29</f>
        <v/>
      </c>
      <c r="G29" s="201">
        <f>'Pengetahuan (rincian)'!G29</f>
        <v>92</v>
      </c>
      <c r="H29" s="201">
        <f>'Pengetahuan (rincian)'!H29</f>
        <v>95</v>
      </c>
      <c r="I29" s="201" t="str">
        <f>'Pengetahuan (rincian)'!I29</f>
        <v/>
      </c>
      <c r="J29" s="201">
        <f>'Pengetahuan (rincian)'!J29</f>
        <v>95</v>
      </c>
      <c r="K29" s="201">
        <f>'Pengetahuan (rincian)'!K29</f>
        <v>92</v>
      </c>
      <c r="L29" s="201" t="str">
        <f>'Pengetahuan (rincian)'!L29</f>
        <v/>
      </c>
      <c r="M29" s="201">
        <f>'Pengetahuan (rincian)'!M29</f>
        <v>92</v>
      </c>
      <c r="N29" s="201" t="str">
        <f>'Pengetahuan (rincian)'!N29</f>
        <v/>
      </c>
      <c r="O29" s="201" t="str">
        <f>'Pengetahuan (rincian)'!O29</f>
        <v/>
      </c>
      <c r="P29" s="201" t="str">
        <f>'Pengetahuan (rincian)'!P29</f>
        <v/>
      </c>
      <c r="Q29" s="201" t="str">
        <f>'Pengetahuan (rincian)'!Q29</f>
        <v/>
      </c>
      <c r="R29" s="201" t="str">
        <f>'Pengetahuan (rincian)'!R29</f>
        <v/>
      </c>
      <c r="S29" s="201" t="str">
        <f>'Pengetahuan (rincian)'!S29</f>
        <v/>
      </c>
      <c r="T29" s="201" t="str">
        <f>'Pengetahuan (rincian)'!T29</f>
        <v/>
      </c>
      <c r="U29" s="201" t="str">
        <f>'Pengetahuan (rincian)'!U29</f>
        <v/>
      </c>
      <c r="V29" s="201" t="str">
        <f>'Pengetahuan (rincian)'!V29</f>
        <v/>
      </c>
      <c r="W29" s="201" t="str">
        <f>'Pengetahuan (rincian)'!W29</f>
        <v/>
      </c>
      <c r="X29" s="201" t="str">
        <f>'Pengetahuan (rincian)'!X29</f>
        <v/>
      </c>
      <c r="Y29" s="201" t="str">
        <f>'Pengetahuan (rincian)'!Y29</f>
        <v/>
      </c>
      <c r="Z29" s="201" t="str">
        <f>'Pengetahuan (rincian)'!Z29</f>
        <v/>
      </c>
      <c r="AA29" s="201" t="str">
        <f>'Pengetahuan (rincian)'!AA29</f>
        <v/>
      </c>
      <c r="AB29" s="201" t="str">
        <f>'Pengetahuan (rincian)'!AB29</f>
        <v/>
      </c>
      <c r="AC29" s="201" t="str">
        <f>'Pengetahuan (rincian)'!AC29</f>
        <v/>
      </c>
      <c r="AD29" s="201" t="str">
        <f>'Pengetahuan (rincian)'!AD29</f>
        <v/>
      </c>
      <c r="AE29" s="201" t="str">
        <f>'Pengetahuan (rincian)'!AE29</f>
        <v/>
      </c>
      <c r="AF29" s="201" t="str">
        <f>'Pengetahuan (rincian)'!AF29</f>
        <v/>
      </c>
      <c r="AG29" s="201" t="str">
        <f>'Pengetahuan (rincian)'!AG29</f>
        <v/>
      </c>
      <c r="AH29" s="201" t="str">
        <f>'Pengetahuan (rincian)'!AH29</f>
        <v/>
      </c>
      <c r="AI29" s="201" t="str">
        <f>'Pengetahuan (rincian)'!AI29</f>
        <v/>
      </c>
      <c r="AJ29" s="201" t="str">
        <f>'Pengetahuan (rincian)'!AJ29</f>
        <v/>
      </c>
      <c r="AK29" s="201" t="str">
        <f>'Pengetahuan (rincian)'!AK29</f>
        <v/>
      </c>
      <c r="AL29" s="201" t="str">
        <f>'Pengetahuan (rincian)'!AL29</f>
        <v/>
      </c>
      <c r="AM29" s="201" t="str">
        <f>'Pengetahuan (rincian)'!AM29</f>
        <v/>
      </c>
      <c r="AN29" s="201" t="str">
        <f>'Pengetahuan (rincian)'!AN29</f>
        <v/>
      </c>
      <c r="AO29" s="201" t="str">
        <f>'Pengetahuan (rincian)'!AO29</f>
        <v/>
      </c>
      <c r="AP29" s="201" t="str">
        <f>'Pengetahuan (rincian)'!AP29</f>
        <v/>
      </c>
      <c r="AQ29" s="201" t="str">
        <f>'Pengetahuan (rincian)'!AQ29</f>
        <v/>
      </c>
      <c r="AR29" s="201" t="str">
        <f>'Pengetahuan (rincian)'!AR29</f>
        <v/>
      </c>
      <c r="AS29" s="201" t="str">
        <f>'Pengetahuan (rincian)'!AS29</f>
        <v/>
      </c>
      <c r="AT29" s="201" t="str">
        <f>'Pengetahuan (rincian)'!AT29</f>
        <v/>
      </c>
      <c r="AU29" s="201">
        <f>'Pengetahuan (rincian)'!AU29</f>
        <v>93</v>
      </c>
      <c r="AV29" s="201">
        <f>'Pengetahuan (rincian)'!AV29</f>
        <v>95</v>
      </c>
      <c r="AW29" s="201" t="str">
        <f>'Pengetahuan (rincian)'!AW29</f>
        <v/>
      </c>
      <c r="AX29" s="201">
        <f>'Pengetahuan (rincian)'!AX29</f>
        <v>92</v>
      </c>
      <c r="AY29" s="201" t="str">
        <f>'Pengetahuan (rincian)'!AY29</f>
        <v/>
      </c>
      <c r="AZ29" s="80"/>
      <c r="BA29" s="52"/>
      <c r="BB29" s="52"/>
      <c r="BC29" s="52"/>
      <c r="BD29" s="52"/>
      <c r="BE29" s="52"/>
      <c r="BF29" s="52"/>
      <c r="BG29" s="52"/>
      <c r="BH29" s="52"/>
      <c r="BI29" s="52"/>
    </row>
    <row r="30" ht="23.25" customHeight="1">
      <c r="A30" s="89">
        <f>IF('Pengetahuan (rincian)'!A30="","",'Pengetahuan (rincian)'!A30)</f>
        <v>19</v>
      </c>
      <c r="B30" s="199">
        <f>'Pengetahuan (rincian)'!B30</f>
        <v>543241089</v>
      </c>
      <c r="C30" s="63"/>
      <c r="D30" s="200" t="str">
        <f>'Pengetahuan (rincian)'!D30</f>
        <v>MUHAMMAD HAFIDZ RAFI RABBANI</v>
      </c>
      <c r="E30" s="201">
        <f>'Pengetahuan (rincian)'!E30</f>
        <v>95</v>
      </c>
      <c r="F30" s="201" t="str">
        <f>'Pengetahuan (rincian)'!F30</f>
        <v/>
      </c>
      <c r="G30" s="201">
        <f>'Pengetahuan (rincian)'!G30</f>
        <v>95</v>
      </c>
      <c r="H30" s="201">
        <f>'Pengetahuan (rincian)'!H30</f>
        <v>90</v>
      </c>
      <c r="I30" s="201" t="str">
        <f>'Pengetahuan (rincian)'!I30</f>
        <v/>
      </c>
      <c r="J30" s="201">
        <f>'Pengetahuan (rincian)'!J30</f>
        <v>90</v>
      </c>
      <c r="K30" s="201">
        <f>'Pengetahuan (rincian)'!K30</f>
        <v>95</v>
      </c>
      <c r="L30" s="201" t="str">
        <f>'Pengetahuan (rincian)'!L30</f>
        <v/>
      </c>
      <c r="M30" s="201">
        <f>'Pengetahuan (rincian)'!M30</f>
        <v>95</v>
      </c>
      <c r="N30" s="201" t="str">
        <f>'Pengetahuan (rincian)'!N30</f>
        <v/>
      </c>
      <c r="O30" s="201" t="str">
        <f>'Pengetahuan (rincian)'!O30</f>
        <v/>
      </c>
      <c r="P30" s="201" t="str">
        <f>'Pengetahuan (rincian)'!P30</f>
        <v/>
      </c>
      <c r="Q30" s="201" t="str">
        <f>'Pengetahuan (rincian)'!Q30</f>
        <v/>
      </c>
      <c r="R30" s="201" t="str">
        <f>'Pengetahuan (rincian)'!R30</f>
        <v/>
      </c>
      <c r="S30" s="201" t="str">
        <f>'Pengetahuan (rincian)'!S30</f>
        <v/>
      </c>
      <c r="T30" s="201" t="str">
        <f>'Pengetahuan (rincian)'!T30</f>
        <v/>
      </c>
      <c r="U30" s="201" t="str">
        <f>'Pengetahuan (rincian)'!U30</f>
        <v/>
      </c>
      <c r="V30" s="201" t="str">
        <f>'Pengetahuan (rincian)'!V30</f>
        <v/>
      </c>
      <c r="W30" s="201" t="str">
        <f>'Pengetahuan (rincian)'!W30</f>
        <v/>
      </c>
      <c r="X30" s="201" t="str">
        <f>'Pengetahuan (rincian)'!X30</f>
        <v/>
      </c>
      <c r="Y30" s="201" t="str">
        <f>'Pengetahuan (rincian)'!Y30</f>
        <v/>
      </c>
      <c r="Z30" s="201" t="str">
        <f>'Pengetahuan (rincian)'!Z30</f>
        <v/>
      </c>
      <c r="AA30" s="201" t="str">
        <f>'Pengetahuan (rincian)'!AA30</f>
        <v/>
      </c>
      <c r="AB30" s="201" t="str">
        <f>'Pengetahuan (rincian)'!AB30</f>
        <v/>
      </c>
      <c r="AC30" s="201" t="str">
        <f>'Pengetahuan (rincian)'!AC30</f>
        <v/>
      </c>
      <c r="AD30" s="201" t="str">
        <f>'Pengetahuan (rincian)'!AD30</f>
        <v/>
      </c>
      <c r="AE30" s="201" t="str">
        <f>'Pengetahuan (rincian)'!AE30</f>
        <v/>
      </c>
      <c r="AF30" s="201" t="str">
        <f>'Pengetahuan (rincian)'!AF30</f>
        <v/>
      </c>
      <c r="AG30" s="201" t="str">
        <f>'Pengetahuan (rincian)'!AG30</f>
        <v/>
      </c>
      <c r="AH30" s="201" t="str">
        <f>'Pengetahuan (rincian)'!AH30</f>
        <v/>
      </c>
      <c r="AI30" s="201" t="str">
        <f>'Pengetahuan (rincian)'!AI30</f>
        <v/>
      </c>
      <c r="AJ30" s="201" t="str">
        <f>'Pengetahuan (rincian)'!AJ30</f>
        <v/>
      </c>
      <c r="AK30" s="201" t="str">
        <f>'Pengetahuan (rincian)'!AK30</f>
        <v/>
      </c>
      <c r="AL30" s="201" t="str">
        <f>'Pengetahuan (rincian)'!AL30</f>
        <v/>
      </c>
      <c r="AM30" s="201" t="str">
        <f>'Pengetahuan (rincian)'!AM30</f>
        <v/>
      </c>
      <c r="AN30" s="201" t="str">
        <f>'Pengetahuan (rincian)'!AN30</f>
        <v/>
      </c>
      <c r="AO30" s="201" t="str">
        <f>'Pengetahuan (rincian)'!AO30</f>
        <v/>
      </c>
      <c r="AP30" s="201" t="str">
        <f>'Pengetahuan (rincian)'!AP30</f>
        <v/>
      </c>
      <c r="AQ30" s="201" t="str">
        <f>'Pengetahuan (rincian)'!AQ30</f>
        <v/>
      </c>
      <c r="AR30" s="201" t="str">
        <f>'Pengetahuan (rincian)'!AR30</f>
        <v/>
      </c>
      <c r="AS30" s="201" t="str">
        <f>'Pengetahuan (rincian)'!AS30</f>
        <v/>
      </c>
      <c r="AT30" s="201" t="str">
        <f>'Pengetahuan (rincian)'!AT30</f>
        <v/>
      </c>
      <c r="AU30" s="201">
        <f>'Pengetahuan (rincian)'!AU30</f>
        <v>93</v>
      </c>
      <c r="AV30" s="201">
        <f>'Pengetahuan (rincian)'!AV30</f>
        <v>90</v>
      </c>
      <c r="AW30" s="201" t="str">
        <f>'Pengetahuan (rincian)'!AW30</f>
        <v/>
      </c>
      <c r="AX30" s="201">
        <f>'Pengetahuan (rincian)'!AX30</f>
        <v>95</v>
      </c>
      <c r="AY30" s="201" t="str">
        <f>'Pengetahuan (rincian)'!AY30</f>
        <v/>
      </c>
      <c r="AZ30" s="80"/>
      <c r="BA30" s="52"/>
      <c r="BB30" s="52"/>
      <c r="BC30" s="52"/>
      <c r="BD30" s="52"/>
      <c r="BE30" s="52"/>
      <c r="BF30" s="52"/>
      <c r="BG30" s="52"/>
      <c r="BH30" s="52"/>
      <c r="BI30" s="52"/>
    </row>
    <row r="31" ht="23.25" customHeight="1">
      <c r="A31" s="89">
        <f>IF('Pengetahuan (rincian)'!A31="","",'Pengetahuan (rincian)'!A31)</f>
        <v>20</v>
      </c>
      <c r="B31" s="199">
        <f>'Pengetahuan (rincian)'!B31</f>
        <v>543241127</v>
      </c>
      <c r="C31" s="63"/>
      <c r="D31" s="200" t="str">
        <f>'Pengetahuan (rincian)'!D31</f>
        <v>MUHAMMAD HUSAIN HAEKAL</v>
      </c>
      <c r="E31" s="201">
        <f>'Pengetahuan (rincian)'!E31</f>
        <v>95</v>
      </c>
      <c r="F31" s="201" t="str">
        <f>'Pengetahuan (rincian)'!F31</f>
        <v/>
      </c>
      <c r="G31" s="201">
        <f>'Pengetahuan (rincian)'!G31</f>
        <v>95</v>
      </c>
      <c r="H31" s="201">
        <f>'Pengetahuan (rincian)'!H31</f>
        <v>95</v>
      </c>
      <c r="I31" s="201" t="str">
        <f>'Pengetahuan (rincian)'!I31</f>
        <v/>
      </c>
      <c r="J31" s="201">
        <f>'Pengetahuan (rincian)'!J31</f>
        <v>95</v>
      </c>
      <c r="K31" s="201">
        <f>'Pengetahuan (rincian)'!K31</f>
        <v>95</v>
      </c>
      <c r="L31" s="201" t="str">
        <f>'Pengetahuan (rincian)'!L31</f>
        <v/>
      </c>
      <c r="M31" s="201">
        <f>'Pengetahuan (rincian)'!M31</f>
        <v>95</v>
      </c>
      <c r="N31" s="201" t="str">
        <f>'Pengetahuan (rincian)'!N31</f>
        <v/>
      </c>
      <c r="O31" s="201" t="str">
        <f>'Pengetahuan (rincian)'!O31</f>
        <v/>
      </c>
      <c r="P31" s="201" t="str">
        <f>'Pengetahuan (rincian)'!P31</f>
        <v/>
      </c>
      <c r="Q31" s="201" t="str">
        <f>'Pengetahuan (rincian)'!Q31</f>
        <v/>
      </c>
      <c r="R31" s="201" t="str">
        <f>'Pengetahuan (rincian)'!R31</f>
        <v/>
      </c>
      <c r="S31" s="201" t="str">
        <f>'Pengetahuan (rincian)'!S31</f>
        <v/>
      </c>
      <c r="T31" s="201" t="str">
        <f>'Pengetahuan (rincian)'!T31</f>
        <v/>
      </c>
      <c r="U31" s="201" t="str">
        <f>'Pengetahuan (rincian)'!U31</f>
        <v/>
      </c>
      <c r="V31" s="201" t="str">
        <f>'Pengetahuan (rincian)'!V31</f>
        <v/>
      </c>
      <c r="W31" s="201" t="str">
        <f>'Pengetahuan (rincian)'!W31</f>
        <v/>
      </c>
      <c r="X31" s="201" t="str">
        <f>'Pengetahuan (rincian)'!X31</f>
        <v/>
      </c>
      <c r="Y31" s="201" t="str">
        <f>'Pengetahuan (rincian)'!Y31</f>
        <v/>
      </c>
      <c r="Z31" s="201" t="str">
        <f>'Pengetahuan (rincian)'!Z31</f>
        <v/>
      </c>
      <c r="AA31" s="201" t="str">
        <f>'Pengetahuan (rincian)'!AA31</f>
        <v/>
      </c>
      <c r="AB31" s="201" t="str">
        <f>'Pengetahuan (rincian)'!AB31</f>
        <v/>
      </c>
      <c r="AC31" s="201" t="str">
        <f>'Pengetahuan (rincian)'!AC31</f>
        <v/>
      </c>
      <c r="AD31" s="201" t="str">
        <f>'Pengetahuan (rincian)'!AD31</f>
        <v/>
      </c>
      <c r="AE31" s="201" t="str">
        <f>'Pengetahuan (rincian)'!AE31</f>
        <v/>
      </c>
      <c r="AF31" s="201" t="str">
        <f>'Pengetahuan (rincian)'!AF31</f>
        <v/>
      </c>
      <c r="AG31" s="201" t="str">
        <f>'Pengetahuan (rincian)'!AG31</f>
        <v/>
      </c>
      <c r="AH31" s="201" t="str">
        <f>'Pengetahuan (rincian)'!AH31</f>
        <v/>
      </c>
      <c r="AI31" s="201" t="str">
        <f>'Pengetahuan (rincian)'!AI31</f>
        <v/>
      </c>
      <c r="AJ31" s="201" t="str">
        <f>'Pengetahuan (rincian)'!AJ31</f>
        <v/>
      </c>
      <c r="AK31" s="201" t="str">
        <f>'Pengetahuan (rincian)'!AK31</f>
        <v/>
      </c>
      <c r="AL31" s="201" t="str">
        <f>'Pengetahuan (rincian)'!AL31</f>
        <v/>
      </c>
      <c r="AM31" s="201" t="str">
        <f>'Pengetahuan (rincian)'!AM31</f>
        <v/>
      </c>
      <c r="AN31" s="201" t="str">
        <f>'Pengetahuan (rincian)'!AN31</f>
        <v/>
      </c>
      <c r="AO31" s="201" t="str">
        <f>'Pengetahuan (rincian)'!AO31</f>
        <v/>
      </c>
      <c r="AP31" s="201" t="str">
        <f>'Pengetahuan (rincian)'!AP31</f>
        <v/>
      </c>
      <c r="AQ31" s="201" t="str">
        <f>'Pengetahuan (rincian)'!AQ31</f>
        <v/>
      </c>
      <c r="AR31" s="201" t="str">
        <f>'Pengetahuan (rincian)'!AR31</f>
        <v/>
      </c>
      <c r="AS31" s="201" t="str">
        <f>'Pengetahuan (rincian)'!AS31</f>
        <v/>
      </c>
      <c r="AT31" s="201" t="str">
        <f>'Pengetahuan (rincian)'!AT31</f>
        <v/>
      </c>
      <c r="AU31" s="201">
        <f>'Pengetahuan (rincian)'!AU31</f>
        <v>95</v>
      </c>
      <c r="AV31" s="201">
        <f>'Pengetahuan (rincian)'!AV31</f>
        <v>95</v>
      </c>
      <c r="AW31" s="201" t="str">
        <f>'Pengetahuan (rincian)'!AW31</f>
        <v/>
      </c>
      <c r="AX31" s="201">
        <f>'Pengetahuan (rincian)'!AX31</f>
        <v>95</v>
      </c>
      <c r="AY31" s="201" t="str">
        <f>'Pengetahuan (rincian)'!AY31</f>
        <v/>
      </c>
      <c r="AZ31" s="80"/>
      <c r="BA31" s="52"/>
      <c r="BB31" s="52"/>
      <c r="BC31" s="52"/>
      <c r="BD31" s="52"/>
      <c r="BE31" s="52"/>
      <c r="BF31" s="52"/>
      <c r="BG31" s="52"/>
      <c r="BH31" s="52"/>
      <c r="BI31" s="52"/>
    </row>
    <row r="32" ht="23.25" customHeight="1">
      <c r="A32" s="89">
        <f>IF('Pengetahuan (rincian)'!A32="","",'Pengetahuan (rincian)'!A32)</f>
        <v>21</v>
      </c>
      <c r="B32" s="199">
        <f>'Pengetahuan (rincian)'!B32</f>
        <v>543241130</v>
      </c>
      <c r="C32" s="63"/>
      <c r="D32" s="200" t="str">
        <f>'Pengetahuan (rincian)'!D32</f>
        <v>MUHAMMAD KAMAL</v>
      </c>
      <c r="E32" s="201">
        <f>'Pengetahuan (rincian)'!E32</f>
        <v>95</v>
      </c>
      <c r="F32" s="201" t="str">
        <f>'Pengetahuan (rincian)'!F32</f>
        <v/>
      </c>
      <c r="G32" s="201">
        <f>'Pengetahuan (rincian)'!G32</f>
        <v>95</v>
      </c>
      <c r="H32" s="201">
        <f>'Pengetahuan (rincian)'!H32</f>
        <v>90</v>
      </c>
      <c r="I32" s="201" t="str">
        <f>'Pengetahuan (rincian)'!I32</f>
        <v/>
      </c>
      <c r="J32" s="201">
        <f>'Pengetahuan (rincian)'!J32</f>
        <v>90</v>
      </c>
      <c r="K32" s="201">
        <f>'Pengetahuan (rincian)'!K32</f>
        <v>95</v>
      </c>
      <c r="L32" s="201" t="str">
        <f>'Pengetahuan (rincian)'!L32</f>
        <v/>
      </c>
      <c r="M32" s="201">
        <f>'Pengetahuan (rincian)'!M32</f>
        <v>95</v>
      </c>
      <c r="N32" s="201" t="str">
        <f>'Pengetahuan (rincian)'!N32</f>
        <v/>
      </c>
      <c r="O32" s="201" t="str">
        <f>'Pengetahuan (rincian)'!O32</f>
        <v/>
      </c>
      <c r="P32" s="201" t="str">
        <f>'Pengetahuan (rincian)'!P32</f>
        <v/>
      </c>
      <c r="Q32" s="201" t="str">
        <f>'Pengetahuan (rincian)'!Q32</f>
        <v/>
      </c>
      <c r="R32" s="201" t="str">
        <f>'Pengetahuan (rincian)'!R32</f>
        <v/>
      </c>
      <c r="S32" s="201" t="str">
        <f>'Pengetahuan (rincian)'!S32</f>
        <v/>
      </c>
      <c r="T32" s="201" t="str">
        <f>'Pengetahuan (rincian)'!T32</f>
        <v/>
      </c>
      <c r="U32" s="201" t="str">
        <f>'Pengetahuan (rincian)'!U32</f>
        <v/>
      </c>
      <c r="V32" s="201" t="str">
        <f>'Pengetahuan (rincian)'!V32</f>
        <v/>
      </c>
      <c r="W32" s="201" t="str">
        <f>'Pengetahuan (rincian)'!W32</f>
        <v/>
      </c>
      <c r="X32" s="201" t="str">
        <f>'Pengetahuan (rincian)'!X32</f>
        <v/>
      </c>
      <c r="Y32" s="201" t="str">
        <f>'Pengetahuan (rincian)'!Y32</f>
        <v/>
      </c>
      <c r="Z32" s="201" t="str">
        <f>'Pengetahuan (rincian)'!Z32</f>
        <v/>
      </c>
      <c r="AA32" s="201" t="str">
        <f>'Pengetahuan (rincian)'!AA32</f>
        <v/>
      </c>
      <c r="AB32" s="201" t="str">
        <f>'Pengetahuan (rincian)'!AB32</f>
        <v/>
      </c>
      <c r="AC32" s="201" t="str">
        <f>'Pengetahuan (rincian)'!AC32</f>
        <v/>
      </c>
      <c r="AD32" s="201" t="str">
        <f>'Pengetahuan (rincian)'!AD32</f>
        <v/>
      </c>
      <c r="AE32" s="201" t="str">
        <f>'Pengetahuan (rincian)'!AE32</f>
        <v/>
      </c>
      <c r="AF32" s="201" t="str">
        <f>'Pengetahuan (rincian)'!AF32</f>
        <v/>
      </c>
      <c r="AG32" s="201" t="str">
        <f>'Pengetahuan (rincian)'!AG32</f>
        <v/>
      </c>
      <c r="AH32" s="201" t="str">
        <f>'Pengetahuan (rincian)'!AH32</f>
        <v/>
      </c>
      <c r="AI32" s="201" t="str">
        <f>'Pengetahuan (rincian)'!AI32</f>
        <v/>
      </c>
      <c r="AJ32" s="201" t="str">
        <f>'Pengetahuan (rincian)'!AJ32</f>
        <v/>
      </c>
      <c r="AK32" s="201" t="str">
        <f>'Pengetahuan (rincian)'!AK32</f>
        <v/>
      </c>
      <c r="AL32" s="201" t="str">
        <f>'Pengetahuan (rincian)'!AL32</f>
        <v/>
      </c>
      <c r="AM32" s="201" t="str">
        <f>'Pengetahuan (rincian)'!AM32</f>
        <v/>
      </c>
      <c r="AN32" s="201" t="str">
        <f>'Pengetahuan (rincian)'!AN32</f>
        <v/>
      </c>
      <c r="AO32" s="201" t="str">
        <f>'Pengetahuan (rincian)'!AO32</f>
        <v/>
      </c>
      <c r="AP32" s="201" t="str">
        <f>'Pengetahuan (rincian)'!AP32</f>
        <v/>
      </c>
      <c r="AQ32" s="201" t="str">
        <f>'Pengetahuan (rincian)'!AQ32</f>
        <v/>
      </c>
      <c r="AR32" s="201" t="str">
        <f>'Pengetahuan (rincian)'!AR32</f>
        <v/>
      </c>
      <c r="AS32" s="201" t="str">
        <f>'Pengetahuan (rincian)'!AS32</f>
        <v/>
      </c>
      <c r="AT32" s="201" t="str">
        <f>'Pengetahuan (rincian)'!AT32</f>
        <v/>
      </c>
      <c r="AU32" s="201">
        <f>'Pengetahuan (rincian)'!AU32</f>
        <v>93</v>
      </c>
      <c r="AV32" s="201">
        <f>'Pengetahuan (rincian)'!AV32</f>
        <v>90</v>
      </c>
      <c r="AW32" s="201" t="str">
        <f>'Pengetahuan (rincian)'!AW32</f>
        <v/>
      </c>
      <c r="AX32" s="201">
        <f>'Pengetahuan (rincian)'!AX32</f>
        <v>95</v>
      </c>
      <c r="AY32" s="201" t="str">
        <f>'Pengetahuan (rincian)'!AY32</f>
        <v/>
      </c>
      <c r="AZ32" s="80"/>
      <c r="BA32" s="52"/>
      <c r="BB32" s="52"/>
      <c r="BC32" s="52"/>
      <c r="BD32" s="52"/>
      <c r="BE32" s="52"/>
      <c r="BF32" s="52"/>
      <c r="BG32" s="52"/>
      <c r="BH32" s="52"/>
      <c r="BI32" s="52"/>
    </row>
    <row r="33" ht="23.25" customHeight="1">
      <c r="A33" s="89">
        <f>IF('Pengetahuan (rincian)'!A33="","",'Pengetahuan (rincian)'!A33)</f>
        <v>22</v>
      </c>
      <c r="B33" s="199">
        <f>'Pengetahuan (rincian)'!B33</f>
        <v>543241094</v>
      </c>
      <c r="C33" s="63"/>
      <c r="D33" s="200" t="str">
        <f>'Pengetahuan (rincian)'!D33</f>
        <v>MUHAMMAD KAMIL IHSAN</v>
      </c>
      <c r="E33" s="201">
        <f>'Pengetahuan (rincian)'!E33</f>
        <v>95</v>
      </c>
      <c r="F33" s="201" t="str">
        <f>'Pengetahuan (rincian)'!F33</f>
        <v/>
      </c>
      <c r="G33" s="201">
        <f>'Pengetahuan (rincian)'!G33</f>
        <v>95</v>
      </c>
      <c r="H33" s="201">
        <f>'Pengetahuan (rincian)'!H33</f>
        <v>95</v>
      </c>
      <c r="I33" s="201" t="str">
        <f>'Pengetahuan (rincian)'!I33</f>
        <v/>
      </c>
      <c r="J33" s="201">
        <f>'Pengetahuan (rincian)'!J33</f>
        <v>95</v>
      </c>
      <c r="K33" s="201">
        <f>'Pengetahuan (rincian)'!K33</f>
        <v>95</v>
      </c>
      <c r="L33" s="201" t="str">
        <f>'Pengetahuan (rincian)'!L33</f>
        <v/>
      </c>
      <c r="M33" s="201">
        <f>'Pengetahuan (rincian)'!M33</f>
        <v>95</v>
      </c>
      <c r="N33" s="201" t="str">
        <f>'Pengetahuan (rincian)'!N33</f>
        <v/>
      </c>
      <c r="O33" s="201" t="str">
        <f>'Pengetahuan (rincian)'!O33</f>
        <v/>
      </c>
      <c r="P33" s="201" t="str">
        <f>'Pengetahuan (rincian)'!P33</f>
        <v/>
      </c>
      <c r="Q33" s="201" t="str">
        <f>'Pengetahuan (rincian)'!Q33</f>
        <v/>
      </c>
      <c r="R33" s="201" t="str">
        <f>'Pengetahuan (rincian)'!R33</f>
        <v/>
      </c>
      <c r="S33" s="201" t="str">
        <f>'Pengetahuan (rincian)'!S33</f>
        <v/>
      </c>
      <c r="T33" s="201" t="str">
        <f>'Pengetahuan (rincian)'!T33</f>
        <v/>
      </c>
      <c r="U33" s="201" t="str">
        <f>'Pengetahuan (rincian)'!U33</f>
        <v/>
      </c>
      <c r="V33" s="201" t="str">
        <f>'Pengetahuan (rincian)'!V33</f>
        <v/>
      </c>
      <c r="W33" s="201" t="str">
        <f>'Pengetahuan (rincian)'!W33</f>
        <v/>
      </c>
      <c r="X33" s="201" t="str">
        <f>'Pengetahuan (rincian)'!X33</f>
        <v/>
      </c>
      <c r="Y33" s="201" t="str">
        <f>'Pengetahuan (rincian)'!Y33</f>
        <v/>
      </c>
      <c r="Z33" s="201" t="str">
        <f>'Pengetahuan (rincian)'!Z33</f>
        <v/>
      </c>
      <c r="AA33" s="201" t="str">
        <f>'Pengetahuan (rincian)'!AA33</f>
        <v/>
      </c>
      <c r="AB33" s="201" t="str">
        <f>'Pengetahuan (rincian)'!AB33</f>
        <v/>
      </c>
      <c r="AC33" s="201" t="str">
        <f>'Pengetahuan (rincian)'!AC33</f>
        <v/>
      </c>
      <c r="AD33" s="201" t="str">
        <f>'Pengetahuan (rincian)'!AD33</f>
        <v/>
      </c>
      <c r="AE33" s="201" t="str">
        <f>'Pengetahuan (rincian)'!AE33</f>
        <v/>
      </c>
      <c r="AF33" s="201" t="str">
        <f>'Pengetahuan (rincian)'!AF33</f>
        <v/>
      </c>
      <c r="AG33" s="201" t="str">
        <f>'Pengetahuan (rincian)'!AG33</f>
        <v/>
      </c>
      <c r="AH33" s="201" t="str">
        <f>'Pengetahuan (rincian)'!AH33</f>
        <v/>
      </c>
      <c r="AI33" s="201" t="str">
        <f>'Pengetahuan (rincian)'!AI33</f>
        <v/>
      </c>
      <c r="AJ33" s="201" t="str">
        <f>'Pengetahuan (rincian)'!AJ33</f>
        <v/>
      </c>
      <c r="AK33" s="201" t="str">
        <f>'Pengetahuan (rincian)'!AK33</f>
        <v/>
      </c>
      <c r="AL33" s="201" t="str">
        <f>'Pengetahuan (rincian)'!AL33</f>
        <v/>
      </c>
      <c r="AM33" s="201" t="str">
        <f>'Pengetahuan (rincian)'!AM33</f>
        <v/>
      </c>
      <c r="AN33" s="201" t="str">
        <f>'Pengetahuan (rincian)'!AN33</f>
        <v/>
      </c>
      <c r="AO33" s="201" t="str">
        <f>'Pengetahuan (rincian)'!AO33</f>
        <v/>
      </c>
      <c r="AP33" s="201" t="str">
        <f>'Pengetahuan (rincian)'!AP33</f>
        <v/>
      </c>
      <c r="AQ33" s="201" t="str">
        <f>'Pengetahuan (rincian)'!AQ33</f>
        <v/>
      </c>
      <c r="AR33" s="201" t="str">
        <f>'Pengetahuan (rincian)'!AR33</f>
        <v/>
      </c>
      <c r="AS33" s="201" t="str">
        <f>'Pengetahuan (rincian)'!AS33</f>
        <v/>
      </c>
      <c r="AT33" s="201" t="str">
        <f>'Pengetahuan (rincian)'!AT33</f>
        <v/>
      </c>
      <c r="AU33" s="201">
        <f>'Pengetahuan (rincian)'!AU33</f>
        <v>95</v>
      </c>
      <c r="AV33" s="201">
        <f>'Pengetahuan (rincian)'!AV33</f>
        <v>95</v>
      </c>
      <c r="AW33" s="201" t="str">
        <f>'Pengetahuan (rincian)'!AW33</f>
        <v/>
      </c>
      <c r="AX33" s="201">
        <f>'Pengetahuan (rincian)'!AX33</f>
        <v>95</v>
      </c>
      <c r="AY33" s="201" t="str">
        <f>'Pengetahuan (rincian)'!AY33</f>
        <v/>
      </c>
      <c r="AZ33" s="80"/>
      <c r="BA33" s="52"/>
      <c r="BB33" s="52"/>
      <c r="BC33" s="52"/>
      <c r="BD33" s="52"/>
      <c r="BE33" s="52"/>
      <c r="BF33" s="52"/>
      <c r="BG33" s="52"/>
      <c r="BH33" s="52"/>
      <c r="BI33" s="52"/>
    </row>
    <row r="34" ht="23.25" customHeight="1">
      <c r="A34" s="89">
        <f>IF('Pengetahuan (rincian)'!A34="","",'Pengetahuan (rincian)'!A34)</f>
        <v>23</v>
      </c>
      <c r="B34" s="199">
        <f>'Pengetahuan (rincian)'!B34</f>
        <v>543241095</v>
      </c>
      <c r="C34" s="63"/>
      <c r="D34" s="200" t="str">
        <f>'Pengetahuan (rincian)'!D34</f>
        <v>MUHAMMAD NABIL SACHIO AL FATHIR</v>
      </c>
      <c r="E34" s="201">
        <f>'Pengetahuan (rincian)'!E34</f>
        <v>92</v>
      </c>
      <c r="F34" s="201" t="str">
        <f>'Pengetahuan (rincian)'!F34</f>
        <v/>
      </c>
      <c r="G34" s="201">
        <f>'Pengetahuan (rincian)'!G34</f>
        <v>92</v>
      </c>
      <c r="H34" s="201">
        <f>'Pengetahuan (rincian)'!H34</f>
        <v>92</v>
      </c>
      <c r="I34" s="201" t="str">
        <f>'Pengetahuan (rincian)'!I34</f>
        <v/>
      </c>
      <c r="J34" s="201">
        <f>'Pengetahuan (rincian)'!J34</f>
        <v>92</v>
      </c>
      <c r="K34" s="201">
        <f>'Pengetahuan (rincian)'!K34</f>
        <v>92</v>
      </c>
      <c r="L34" s="201" t="str">
        <f>'Pengetahuan (rincian)'!L34</f>
        <v/>
      </c>
      <c r="M34" s="201">
        <f>'Pengetahuan (rincian)'!M34</f>
        <v>92</v>
      </c>
      <c r="N34" s="201" t="str">
        <f>'Pengetahuan (rincian)'!N34</f>
        <v/>
      </c>
      <c r="O34" s="201" t="str">
        <f>'Pengetahuan (rincian)'!O34</f>
        <v/>
      </c>
      <c r="P34" s="201" t="str">
        <f>'Pengetahuan (rincian)'!P34</f>
        <v/>
      </c>
      <c r="Q34" s="201" t="str">
        <f>'Pengetahuan (rincian)'!Q34</f>
        <v/>
      </c>
      <c r="R34" s="201" t="str">
        <f>'Pengetahuan (rincian)'!R34</f>
        <v/>
      </c>
      <c r="S34" s="201" t="str">
        <f>'Pengetahuan (rincian)'!S34</f>
        <v/>
      </c>
      <c r="T34" s="201" t="str">
        <f>'Pengetahuan (rincian)'!T34</f>
        <v/>
      </c>
      <c r="U34" s="201" t="str">
        <f>'Pengetahuan (rincian)'!U34</f>
        <v/>
      </c>
      <c r="V34" s="201" t="str">
        <f>'Pengetahuan (rincian)'!V34</f>
        <v/>
      </c>
      <c r="W34" s="201" t="str">
        <f>'Pengetahuan (rincian)'!W34</f>
        <v/>
      </c>
      <c r="X34" s="201" t="str">
        <f>'Pengetahuan (rincian)'!X34</f>
        <v/>
      </c>
      <c r="Y34" s="201" t="str">
        <f>'Pengetahuan (rincian)'!Y34</f>
        <v/>
      </c>
      <c r="Z34" s="201" t="str">
        <f>'Pengetahuan (rincian)'!Z34</f>
        <v/>
      </c>
      <c r="AA34" s="201" t="str">
        <f>'Pengetahuan (rincian)'!AA34</f>
        <v/>
      </c>
      <c r="AB34" s="201" t="str">
        <f>'Pengetahuan (rincian)'!AB34</f>
        <v/>
      </c>
      <c r="AC34" s="201" t="str">
        <f>'Pengetahuan (rincian)'!AC34</f>
        <v/>
      </c>
      <c r="AD34" s="201" t="str">
        <f>'Pengetahuan (rincian)'!AD34</f>
        <v/>
      </c>
      <c r="AE34" s="201" t="str">
        <f>'Pengetahuan (rincian)'!AE34</f>
        <v/>
      </c>
      <c r="AF34" s="201" t="str">
        <f>'Pengetahuan (rincian)'!AF34</f>
        <v/>
      </c>
      <c r="AG34" s="201" t="str">
        <f>'Pengetahuan (rincian)'!AG34</f>
        <v/>
      </c>
      <c r="AH34" s="201" t="str">
        <f>'Pengetahuan (rincian)'!AH34</f>
        <v/>
      </c>
      <c r="AI34" s="201" t="str">
        <f>'Pengetahuan (rincian)'!AI34</f>
        <v/>
      </c>
      <c r="AJ34" s="201" t="str">
        <f>'Pengetahuan (rincian)'!AJ34</f>
        <v/>
      </c>
      <c r="AK34" s="201" t="str">
        <f>'Pengetahuan (rincian)'!AK34</f>
        <v/>
      </c>
      <c r="AL34" s="201" t="str">
        <f>'Pengetahuan (rincian)'!AL34</f>
        <v/>
      </c>
      <c r="AM34" s="201" t="str">
        <f>'Pengetahuan (rincian)'!AM34</f>
        <v/>
      </c>
      <c r="AN34" s="201" t="str">
        <f>'Pengetahuan (rincian)'!AN34</f>
        <v/>
      </c>
      <c r="AO34" s="201" t="str">
        <f>'Pengetahuan (rincian)'!AO34</f>
        <v/>
      </c>
      <c r="AP34" s="201" t="str">
        <f>'Pengetahuan (rincian)'!AP34</f>
        <v/>
      </c>
      <c r="AQ34" s="201" t="str">
        <f>'Pengetahuan (rincian)'!AQ34</f>
        <v/>
      </c>
      <c r="AR34" s="201" t="str">
        <f>'Pengetahuan (rincian)'!AR34</f>
        <v/>
      </c>
      <c r="AS34" s="201" t="str">
        <f>'Pengetahuan (rincian)'!AS34</f>
        <v/>
      </c>
      <c r="AT34" s="201" t="str">
        <f>'Pengetahuan (rincian)'!AT34</f>
        <v/>
      </c>
      <c r="AU34" s="201">
        <f>'Pengetahuan (rincian)'!AU34</f>
        <v>92</v>
      </c>
      <c r="AV34" s="201">
        <f>'Pengetahuan (rincian)'!AV34</f>
        <v>92</v>
      </c>
      <c r="AW34" s="201" t="str">
        <f>'Pengetahuan (rincian)'!AW34</f>
        <v/>
      </c>
      <c r="AX34" s="201">
        <f>'Pengetahuan (rincian)'!AX34</f>
        <v>92</v>
      </c>
      <c r="AY34" s="201" t="str">
        <f>'Pengetahuan (rincian)'!AY34</f>
        <v/>
      </c>
      <c r="AZ34" s="80"/>
      <c r="BA34" s="52"/>
      <c r="BB34" s="52"/>
      <c r="BC34" s="52"/>
      <c r="BD34" s="52"/>
      <c r="BE34" s="52"/>
      <c r="BF34" s="52"/>
      <c r="BG34" s="52"/>
      <c r="BH34" s="52"/>
      <c r="BI34" s="52"/>
    </row>
    <row r="35" ht="23.25" customHeight="1">
      <c r="A35" s="89">
        <f>IF('Pengetahuan (rincian)'!A35="","",'Pengetahuan (rincian)'!A35)</f>
        <v>24</v>
      </c>
      <c r="B35" s="199">
        <f>'Pengetahuan (rincian)'!B35</f>
        <v>543241160</v>
      </c>
      <c r="C35" s="63"/>
      <c r="D35" s="200" t="str">
        <f>'Pengetahuan (rincian)'!D35</f>
        <v>MUHAMMAD RAFA AULIA</v>
      </c>
      <c r="E35" s="201">
        <f>'Pengetahuan (rincian)'!E35</f>
        <v>90</v>
      </c>
      <c r="F35" s="201" t="str">
        <f>'Pengetahuan (rincian)'!F35</f>
        <v/>
      </c>
      <c r="G35" s="201">
        <f>'Pengetahuan (rincian)'!G35</f>
        <v>90</v>
      </c>
      <c r="H35" s="201">
        <f>'Pengetahuan (rincian)'!H35</f>
        <v>80</v>
      </c>
      <c r="I35" s="201" t="str">
        <f>'Pengetahuan (rincian)'!I35</f>
        <v/>
      </c>
      <c r="J35" s="201">
        <f>'Pengetahuan (rincian)'!J35</f>
        <v>80</v>
      </c>
      <c r="K35" s="201">
        <f>'Pengetahuan (rincian)'!K35</f>
        <v>90</v>
      </c>
      <c r="L35" s="201" t="str">
        <f>'Pengetahuan (rincian)'!L35</f>
        <v/>
      </c>
      <c r="M35" s="201">
        <f>'Pengetahuan (rincian)'!M35</f>
        <v>90</v>
      </c>
      <c r="N35" s="201" t="str">
        <f>'Pengetahuan (rincian)'!N35</f>
        <v/>
      </c>
      <c r="O35" s="201" t="str">
        <f>'Pengetahuan (rincian)'!O35</f>
        <v/>
      </c>
      <c r="P35" s="201" t="str">
        <f>'Pengetahuan (rincian)'!P35</f>
        <v/>
      </c>
      <c r="Q35" s="201" t="str">
        <f>'Pengetahuan (rincian)'!Q35</f>
        <v/>
      </c>
      <c r="R35" s="201" t="str">
        <f>'Pengetahuan (rincian)'!R35</f>
        <v/>
      </c>
      <c r="S35" s="201" t="str">
        <f>'Pengetahuan (rincian)'!S35</f>
        <v/>
      </c>
      <c r="T35" s="201" t="str">
        <f>'Pengetahuan (rincian)'!T35</f>
        <v/>
      </c>
      <c r="U35" s="201" t="str">
        <f>'Pengetahuan (rincian)'!U35</f>
        <v/>
      </c>
      <c r="V35" s="201" t="str">
        <f>'Pengetahuan (rincian)'!V35</f>
        <v/>
      </c>
      <c r="W35" s="201" t="str">
        <f>'Pengetahuan (rincian)'!W35</f>
        <v/>
      </c>
      <c r="X35" s="201" t="str">
        <f>'Pengetahuan (rincian)'!X35</f>
        <v/>
      </c>
      <c r="Y35" s="201" t="str">
        <f>'Pengetahuan (rincian)'!Y35</f>
        <v/>
      </c>
      <c r="Z35" s="201" t="str">
        <f>'Pengetahuan (rincian)'!Z35</f>
        <v/>
      </c>
      <c r="AA35" s="201" t="str">
        <f>'Pengetahuan (rincian)'!AA35</f>
        <v/>
      </c>
      <c r="AB35" s="201" t="str">
        <f>'Pengetahuan (rincian)'!AB35</f>
        <v/>
      </c>
      <c r="AC35" s="201" t="str">
        <f>'Pengetahuan (rincian)'!AC35</f>
        <v/>
      </c>
      <c r="AD35" s="201" t="str">
        <f>'Pengetahuan (rincian)'!AD35</f>
        <v/>
      </c>
      <c r="AE35" s="201" t="str">
        <f>'Pengetahuan (rincian)'!AE35</f>
        <v/>
      </c>
      <c r="AF35" s="201" t="str">
        <f>'Pengetahuan (rincian)'!AF35</f>
        <v/>
      </c>
      <c r="AG35" s="201" t="str">
        <f>'Pengetahuan (rincian)'!AG35</f>
        <v/>
      </c>
      <c r="AH35" s="201" t="str">
        <f>'Pengetahuan (rincian)'!AH35</f>
        <v/>
      </c>
      <c r="AI35" s="201" t="str">
        <f>'Pengetahuan (rincian)'!AI35</f>
        <v/>
      </c>
      <c r="AJ35" s="201" t="str">
        <f>'Pengetahuan (rincian)'!AJ35</f>
        <v/>
      </c>
      <c r="AK35" s="201" t="str">
        <f>'Pengetahuan (rincian)'!AK35</f>
        <v/>
      </c>
      <c r="AL35" s="201" t="str">
        <f>'Pengetahuan (rincian)'!AL35</f>
        <v/>
      </c>
      <c r="AM35" s="201" t="str">
        <f>'Pengetahuan (rincian)'!AM35</f>
        <v/>
      </c>
      <c r="AN35" s="201" t="str">
        <f>'Pengetahuan (rincian)'!AN35</f>
        <v/>
      </c>
      <c r="AO35" s="201" t="str">
        <f>'Pengetahuan (rincian)'!AO35</f>
        <v/>
      </c>
      <c r="AP35" s="201" t="str">
        <f>'Pengetahuan (rincian)'!AP35</f>
        <v/>
      </c>
      <c r="AQ35" s="201" t="str">
        <f>'Pengetahuan (rincian)'!AQ35</f>
        <v/>
      </c>
      <c r="AR35" s="201" t="str">
        <f>'Pengetahuan (rincian)'!AR35</f>
        <v/>
      </c>
      <c r="AS35" s="201" t="str">
        <f>'Pengetahuan (rincian)'!AS35</f>
        <v/>
      </c>
      <c r="AT35" s="201" t="str">
        <f>'Pengetahuan (rincian)'!AT35</f>
        <v/>
      </c>
      <c r="AU35" s="201">
        <f>'Pengetahuan (rincian)'!AU35</f>
        <v>87</v>
      </c>
      <c r="AV35" s="201">
        <f>'Pengetahuan (rincian)'!AV35</f>
        <v>80</v>
      </c>
      <c r="AW35" s="201" t="str">
        <f>'Pengetahuan (rincian)'!AW35</f>
        <v/>
      </c>
      <c r="AX35" s="201">
        <f>'Pengetahuan (rincian)'!AX35</f>
        <v>90</v>
      </c>
      <c r="AY35" s="201" t="str">
        <f>'Pengetahuan (rincian)'!AY35</f>
        <v/>
      </c>
      <c r="AZ35" s="80"/>
      <c r="BA35" s="52"/>
      <c r="BB35" s="52"/>
      <c r="BC35" s="52"/>
      <c r="BD35" s="52"/>
      <c r="BE35" s="52"/>
      <c r="BF35" s="52"/>
      <c r="BG35" s="52"/>
      <c r="BH35" s="52"/>
      <c r="BI35" s="52"/>
    </row>
    <row r="36" ht="23.25" customHeight="1">
      <c r="A36" s="89">
        <f>IF('Pengetahuan (rincian)'!A36="","",'Pengetahuan (rincian)'!A36)</f>
        <v>25</v>
      </c>
      <c r="B36" s="199">
        <f>'Pengetahuan (rincian)'!B36</f>
        <v>543241135</v>
      </c>
      <c r="C36" s="63"/>
      <c r="D36" s="200" t="str">
        <f>'Pengetahuan (rincian)'!D36</f>
        <v>MUHAMMAD ROFIQ RIDHANI</v>
      </c>
      <c r="E36" s="201">
        <f>'Pengetahuan (rincian)'!E36</f>
        <v>95</v>
      </c>
      <c r="F36" s="201" t="str">
        <f>'Pengetahuan (rincian)'!F36</f>
        <v/>
      </c>
      <c r="G36" s="201">
        <f>'Pengetahuan (rincian)'!G36</f>
        <v>95</v>
      </c>
      <c r="H36" s="201">
        <f>'Pengetahuan (rincian)'!H36</f>
        <v>95</v>
      </c>
      <c r="I36" s="201" t="str">
        <f>'Pengetahuan (rincian)'!I36</f>
        <v/>
      </c>
      <c r="J36" s="201">
        <f>'Pengetahuan (rincian)'!J36</f>
        <v>95</v>
      </c>
      <c r="K36" s="201">
        <f>'Pengetahuan (rincian)'!K36</f>
        <v>95</v>
      </c>
      <c r="L36" s="201" t="str">
        <f>'Pengetahuan (rincian)'!L36</f>
        <v/>
      </c>
      <c r="M36" s="201">
        <f>'Pengetahuan (rincian)'!M36</f>
        <v>95</v>
      </c>
      <c r="N36" s="201" t="str">
        <f>'Pengetahuan (rincian)'!N36</f>
        <v/>
      </c>
      <c r="O36" s="201" t="str">
        <f>'Pengetahuan (rincian)'!O36</f>
        <v/>
      </c>
      <c r="P36" s="201" t="str">
        <f>'Pengetahuan (rincian)'!P36</f>
        <v/>
      </c>
      <c r="Q36" s="201" t="str">
        <f>'Pengetahuan (rincian)'!Q36</f>
        <v/>
      </c>
      <c r="R36" s="201" t="str">
        <f>'Pengetahuan (rincian)'!R36</f>
        <v/>
      </c>
      <c r="S36" s="201" t="str">
        <f>'Pengetahuan (rincian)'!S36</f>
        <v/>
      </c>
      <c r="T36" s="201" t="str">
        <f>'Pengetahuan (rincian)'!T36</f>
        <v/>
      </c>
      <c r="U36" s="201" t="str">
        <f>'Pengetahuan (rincian)'!U36</f>
        <v/>
      </c>
      <c r="V36" s="201" t="str">
        <f>'Pengetahuan (rincian)'!V36</f>
        <v/>
      </c>
      <c r="W36" s="201" t="str">
        <f>'Pengetahuan (rincian)'!W36</f>
        <v/>
      </c>
      <c r="X36" s="201" t="str">
        <f>'Pengetahuan (rincian)'!X36</f>
        <v/>
      </c>
      <c r="Y36" s="201" t="str">
        <f>'Pengetahuan (rincian)'!Y36</f>
        <v/>
      </c>
      <c r="Z36" s="201" t="str">
        <f>'Pengetahuan (rincian)'!Z36</f>
        <v/>
      </c>
      <c r="AA36" s="201" t="str">
        <f>'Pengetahuan (rincian)'!AA36</f>
        <v/>
      </c>
      <c r="AB36" s="201" t="str">
        <f>'Pengetahuan (rincian)'!AB36</f>
        <v/>
      </c>
      <c r="AC36" s="201" t="str">
        <f>'Pengetahuan (rincian)'!AC36</f>
        <v/>
      </c>
      <c r="AD36" s="201" t="str">
        <f>'Pengetahuan (rincian)'!AD36</f>
        <v/>
      </c>
      <c r="AE36" s="201" t="str">
        <f>'Pengetahuan (rincian)'!AE36</f>
        <v/>
      </c>
      <c r="AF36" s="201" t="str">
        <f>'Pengetahuan (rincian)'!AF36</f>
        <v/>
      </c>
      <c r="AG36" s="201" t="str">
        <f>'Pengetahuan (rincian)'!AG36</f>
        <v/>
      </c>
      <c r="AH36" s="201" t="str">
        <f>'Pengetahuan (rincian)'!AH36</f>
        <v/>
      </c>
      <c r="AI36" s="201" t="str">
        <f>'Pengetahuan (rincian)'!AI36</f>
        <v/>
      </c>
      <c r="AJ36" s="201" t="str">
        <f>'Pengetahuan (rincian)'!AJ36</f>
        <v/>
      </c>
      <c r="AK36" s="201" t="str">
        <f>'Pengetahuan (rincian)'!AK36</f>
        <v/>
      </c>
      <c r="AL36" s="201" t="str">
        <f>'Pengetahuan (rincian)'!AL36</f>
        <v/>
      </c>
      <c r="AM36" s="201" t="str">
        <f>'Pengetahuan (rincian)'!AM36</f>
        <v/>
      </c>
      <c r="AN36" s="201" t="str">
        <f>'Pengetahuan (rincian)'!AN36</f>
        <v/>
      </c>
      <c r="AO36" s="201" t="str">
        <f>'Pengetahuan (rincian)'!AO36</f>
        <v/>
      </c>
      <c r="AP36" s="201" t="str">
        <f>'Pengetahuan (rincian)'!AP36</f>
        <v/>
      </c>
      <c r="AQ36" s="201" t="str">
        <f>'Pengetahuan (rincian)'!AQ36</f>
        <v/>
      </c>
      <c r="AR36" s="201" t="str">
        <f>'Pengetahuan (rincian)'!AR36</f>
        <v/>
      </c>
      <c r="AS36" s="201" t="str">
        <f>'Pengetahuan (rincian)'!AS36</f>
        <v/>
      </c>
      <c r="AT36" s="201" t="str">
        <f>'Pengetahuan (rincian)'!AT36</f>
        <v/>
      </c>
      <c r="AU36" s="201">
        <f>'Pengetahuan (rincian)'!AU36</f>
        <v>95</v>
      </c>
      <c r="AV36" s="201">
        <f>'Pengetahuan (rincian)'!AV36</f>
        <v>95</v>
      </c>
      <c r="AW36" s="201" t="str">
        <f>'Pengetahuan (rincian)'!AW36</f>
        <v/>
      </c>
      <c r="AX36" s="201">
        <f>'Pengetahuan (rincian)'!AX36</f>
        <v>95</v>
      </c>
      <c r="AY36" s="201" t="str">
        <f>'Pengetahuan (rincian)'!AY36</f>
        <v/>
      </c>
      <c r="AZ36" s="80"/>
      <c r="BA36" s="52"/>
      <c r="BB36" s="52"/>
      <c r="BC36" s="52"/>
      <c r="BD36" s="52"/>
      <c r="BE36" s="52"/>
      <c r="BF36" s="52"/>
      <c r="BG36" s="52"/>
      <c r="BH36" s="52"/>
      <c r="BI36" s="52"/>
    </row>
    <row r="37" ht="23.25" customHeight="1">
      <c r="A37" s="89">
        <f>IF('Pengetahuan (rincian)'!A37="","",'Pengetahuan (rincian)'!A37)</f>
        <v>26</v>
      </c>
      <c r="B37" s="199">
        <f>'Pengetahuan (rincian)'!B37</f>
        <v>543241099</v>
      </c>
      <c r="C37" s="63"/>
      <c r="D37" s="200" t="str">
        <f>'Pengetahuan (rincian)'!D37</f>
        <v>MUHAMMAD ZACKY NABIEHAN FAYYADH</v>
      </c>
      <c r="E37" s="201">
        <f>'Pengetahuan (rincian)'!E37</f>
        <v>95</v>
      </c>
      <c r="F37" s="201" t="str">
        <f>'Pengetahuan (rincian)'!F37</f>
        <v/>
      </c>
      <c r="G37" s="201">
        <f>'Pengetahuan (rincian)'!G37</f>
        <v>95</v>
      </c>
      <c r="H37" s="201">
        <f>'Pengetahuan (rincian)'!H37</f>
        <v>93</v>
      </c>
      <c r="I37" s="201" t="str">
        <f>'Pengetahuan (rincian)'!I37</f>
        <v/>
      </c>
      <c r="J37" s="201">
        <f>'Pengetahuan (rincian)'!J37</f>
        <v>93</v>
      </c>
      <c r="K37" s="201">
        <f>'Pengetahuan (rincian)'!K37</f>
        <v>95</v>
      </c>
      <c r="L37" s="201" t="str">
        <f>'Pengetahuan (rincian)'!L37</f>
        <v/>
      </c>
      <c r="M37" s="201">
        <f>'Pengetahuan (rincian)'!M37</f>
        <v>95</v>
      </c>
      <c r="N37" s="201" t="str">
        <f>'Pengetahuan (rincian)'!N37</f>
        <v/>
      </c>
      <c r="O37" s="201" t="str">
        <f>'Pengetahuan (rincian)'!O37</f>
        <v/>
      </c>
      <c r="P37" s="201" t="str">
        <f>'Pengetahuan (rincian)'!P37</f>
        <v/>
      </c>
      <c r="Q37" s="201" t="str">
        <f>'Pengetahuan (rincian)'!Q37</f>
        <v/>
      </c>
      <c r="R37" s="201" t="str">
        <f>'Pengetahuan (rincian)'!R37</f>
        <v/>
      </c>
      <c r="S37" s="201" t="str">
        <f>'Pengetahuan (rincian)'!S37</f>
        <v/>
      </c>
      <c r="T37" s="201" t="str">
        <f>'Pengetahuan (rincian)'!T37</f>
        <v/>
      </c>
      <c r="U37" s="201" t="str">
        <f>'Pengetahuan (rincian)'!U37</f>
        <v/>
      </c>
      <c r="V37" s="201" t="str">
        <f>'Pengetahuan (rincian)'!V37</f>
        <v/>
      </c>
      <c r="W37" s="201" t="str">
        <f>'Pengetahuan (rincian)'!W37</f>
        <v/>
      </c>
      <c r="X37" s="201" t="str">
        <f>'Pengetahuan (rincian)'!X37</f>
        <v/>
      </c>
      <c r="Y37" s="201" t="str">
        <f>'Pengetahuan (rincian)'!Y37</f>
        <v/>
      </c>
      <c r="Z37" s="201" t="str">
        <f>'Pengetahuan (rincian)'!Z37</f>
        <v/>
      </c>
      <c r="AA37" s="201" t="str">
        <f>'Pengetahuan (rincian)'!AA37</f>
        <v/>
      </c>
      <c r="AB37" s="201" t="str">
        <f>'Pengetahuan (rincian)'!AB37</f>
        <v/>
      </c>
      <c r="AC37" s="201" t="str">
        <f>'Pengetahuan (rincian)'!AC37</f>
        <v/>
      </c>
      <c r="AD37" s="201" t="str">
        <f>'Pengetahuan (rincian)'!AD37</f>
        <v/>
      </c>
      <c r="AE37" s="201" t="str">
        <f>'Pengetahuan (rincian)'!AE37</f>
        <v/>
      </c>
      <c r="AF37" s="201" t="str">
        <f>'Pengetahuan (rincian)'!AF37</f>
        <v/>
      </c>
      <c r="AG37" s="201" t="str">
        <f>'Pengetahuan (rincian)'!AG37</f>
        <v/>
      </c>
      <c r="AH37" s="201" t="str">
        <f>'Pengetahuan (rincian)'!AH37</f>
        <v/>
      </c>
      <c r="AI37" s="201" t="str">
        <f>'Pengetahuan (rincian)'!AI37</f>
        <v/>
      </c>
      <c r="AJ37" s="201" t="str">
        <f>'Pengetahuan (rincian)'!AJ37</f>
        <v/>
      </c>
      <c r="AK37" s="201" t="str">
        <f>'Pengetahuan (rincian)'!AK37</f>
        <v/>
      </c>
      <c r="AL37" s="201" t="str">
        <f>'Pengetahuan (rincian)'!AL37</f>
        <v/>
      </c>
      <c r="AM37" s="201" t="str">
        <f>'Pengetahuan (rincian)'!AM37</f>
        <v/>
      </c>
      <c r="AN37" s="201" t="str">
        <f>'Pengetahuan (rincian)'!AN37</f>
        <v/>
      </c>
      <c r="AO37" s="201" t="str">
        <f>'Pengetahuan (rincian)'!AO37</f>
        <v/>
      </c>
      <c r="AP37" s="201" t="str">
        <f>'Pengetahuan (rincian)'!AP37</f>
        <v/>
      </c>
      <c r="AQ37" s="201" t="str">
        <f>'Pengetahuan (rincian)'!AQ37</f>
        <v/>
      </c>
      <c r="AR37" s="201" t="str">
        <f>'Pengetahuan (rincian)'!AR37</f>
        <v/>
      </c>
      <c r="AS37" s="201" t="str">
        <f>'Pengetahuan (rincian)'!AS37</f>
        <v/>
      </c>
      <c r="AT37" s="201" t="str">
        <f>'Pengetahuan (rincian)'!AT37</f>
        <v/>
      </c>
      <c r="AU37" s="201">
        <f>'Pengetahuan (rincian)'!AU37</f>
        <v>94</v>
      </c>
      <c r="AV37" s="201">
        <f>'Pengetahuan (rincian)'!AV37</f>
        <v>93</v>
      </c>
      <c r="AW37" s="201" t="str">
        <f>'Pengetahuan (rincian)'!AW37</f>
        <v/>
      </c>
      <c r="AX37" s="201">
        <f>'Pengetahuan (rincian)'!AX37</f>
        <v>95</v>
      </c>
      <c r="AY37" s="201" t="str">
        <f>'Pengetahuan (rincian)'!AY37</f>
        <v/>
      </c>
      <c r="AZ37" s="80"/>
      <c r="BA37" s="52"/>
      <c r="BB37" s="52"/>
      <c r="BC37" s="52"/>
      <c r="BD37" s="52"/>
      <c r="BE37" s="52"/>
      <c r="BF37" s="52"/>
      <c r="BG37" s="52"/>
      <c r="BH37" s="52"/>
      <c r="BI37" s="52"/>
    </row>
    <row r="38" ht="23.25" customHeight="1">
      <c r="A38" s="89">
        <f>IF('Pengetahuan (rincian)'!A38="","",'Pengetahuan (rincian)'!A38)</f>
        <v>27</v>
      </c>
      <c r="B38" s="199">
        <f>'Pengetahuan (rincian)'!B38</f>
        <v>543241138</v>
      </c>
      <c r="C38" s="63"/>
      <c r="D38" s="200" t="str">
        <f>'Pengetahuan (rincian)'!D38</f>
        <v>NAAZHIRELO HADI KHADIMI</v>
      </c>
      <c r="E38" s="201">
        <f>'Pengetahuan (rincian)'!E38</f>
        <v>90</v>
      </c>
      <c r="F38" s="201" t="str">
        <f>'Pengetahuan (rincian)'!F38</f>
        <v/>
      </c>
      <c r="G38" s="201">
        <f>'Pengetahuan (rincian)'!G38</f>
        <v>90</v>
      </c>
      <c r="H38" s="201">
        <f>'Pengetahuan (rincian)'!H38</f>
        <v>80</v>
      </c>
      <c r="I38" s="201" t="str">
        <f>'Pengetahuan (rincian)'!I38</f>
        <v/>
      </c>
      <c r="J38" s="201">
        <f>'Pengetahuan (rincian)'!J38</f>
        <v>80</v>
      </c>
      <c r="K38" s="201">
        <f>'Pengetahuan (rincian)'!K38</f>
        <v>90</v>
      </c>
      <c r="L38" s="201" t="str">
        <f>'Pengetahuan (rincian)'!L38</f>
        <v/>
      </c>
      <c r="M38" s="201">
        <f>'Pengetahuan (rincian)'!M38</f>
        <v>90</v>
      </c>
      <c r="N38" s="201" t="str">
        <f>'Pengetahuan (rincian)'!N38</f>
        <v/>
      </c>
      <c r="O38" s="201" t="str">
        <f>'Pengetahuan (rincian)'!O38</f>
        <v/>
      </c>
      <c r="P38" s="201" t="str">
        <f>'Pengetahuan (rincian)'!P38</f>
        <v/>
      </c>
      <c r="Q38" s="201" t="str">
        <f>'Pengetahuan (rincian)'!Q38</f>
        <v/>
      </c>
      <c r="R38" s="201" t="str">
        <f>'Pengetahuan (rincian)'!R38</f>
        <v/>
      </c>
      <c r="S38" s="201" t="str">
        <f>'Pengetahuan (rincian)'!S38</f>
        <v/>
      </c>
      <c r="T38" s="201" t="str">
        <f>'Pengetahuan (rincian)'!T38</f>
        <v/>
      </c>
      <c r="U38" s="201" t="str">
        <f>'Pengetahuan (rincian)'!U38</f>
        <v/>
      </c>
      <c r="V38" s="201" t="str">
        <f>'Pengetahuan (rincian)'!V38</f>
        <v/>
      </c>
      <c r="W38" s="201" t="str">
        <f>'Pengetahuan (rincian)'!W38</f>
        <v/>
      </c>
      <c r="X38" s="201" t="str">
        <f>'Pengetahuan (rincian)'!X38</f>
        <v/>
      </c>
      <c r="Y38" s="201" t="str">
        <f>'Pengetahuan (rincian)'!Y38</f>
        <v/>
      </c>
      <c r="Z38" s="201" t="str">
        <f>'Pengetahuan (rincian)'!Z38</f>
        <v/>
      </c>
      <c r="AA38" s="201" t="str">
        <f>'Pengetahuan (rincian)'!AA38</f>
        <v/>
      </c>
      <c r="AB38" s="201" t="str">
        <f>'Pengetahuan (rincian)'!AB38</f>
        <v/>
      </c>
      <c r="AC38" s="201" t="str">
        <f>'Pengetahuan (rincian)'!AC38</f>
        <v/>
      </c>
      <c r="AD38" s="201" t="str">
        <f>'Pengetahuan (rincian)'!AD38</f>
        <v/>
      </c>
      <c r="AE38" s="201" t="str">
        <f>'Pengetahuan (rincian)'!AE38</f>
        <v/>
      </c>
      <c r="AF38" s="201" t="str">
        <f>'Pengetahuan (rincian)'!AF38</f>
        <v/>
      </c>
      <c r="AG38" s="201" t="str">
        <f>'Pengetahuan (rincian)'!AG38</f>
        <v/>
      </c>
      <c r="AH38" s="201" t="str">
        <f>'Pengetahuan (rincian)'!AH38</f>
        <v/>
      </c>
      <c r="AI38" s="201" t="str">
        <f>'Pengetahuan (rincian)'!AI38</f>
        <v/>
      </c>
      <c r="AJ38" s="201" t="str">
        <f>'Pengetahuan (rincian)'!AJ38</f>
        <v/>
      </c>
      <c r="AK38" s="201" t="str">
        <f>'Pengetahuan (rincian)'!AK38</f>
        <v/>
      </c>
      <c r="AL38" s="201" t="str">
        <f>'Pengetahuan (rincian)'!AL38</f>
        <v/>
      </c>
      <c r="AM38" s="201" t="str">
        <f>'Pengetahuan (rincian)'!AM38</f>
        <v/>
      </c>
      <c r="AN38" s="201" t="str">
        <f>'Pengetahuan (rincian)'!AN38</f>
        <v/>
      </c>
      <c r="AO38" s="201" t="str">
        <f>'Pengetahuan (rincian)'!AO38</f>
        <v/>
      </c>
      <c r="AP38" s="201" t="str">
        <f>'Pengetahuan (rincian)'!AP38</f>
        <v/>
      </c>
      <c r="AQ38" s="201" t="str">
        <f>'Pengetahuan (rincian)'!AQ38</f>
        <v/>
      </c>
      <c r="AR38" s="201" t="str">
        <f>'Pengetahuan (rincian)'!AR38</f>
        <v/>
      </c>
      <c r="AS38" s="201" t="str">
        <f>'Pengetahuan (rincian)'!AS38</f>
        <v/>
      </c>
      <c r="AT38" s="201" t="str">
        <f>'Pengetahuan (rincian)'!AT38</f>
        <v/>
      </c>
      <c r="AU38" s="201">
        <f>'Pengetahuan (rincian)'!AU38</f>
        <v>87</v>
      </c>
      <c r="AV38" s="201">
        <f>'Pengetahuan (rincian)'!AV38</f>
        <v>80</v>
      </c>
      <c r="AW38" s="201" t="str">
        <f>'Pengetahuan (rincian)'!AW38</f>
        <v/>
      </c>
      <c r="AX38" s="201">
        <f>'Pengetahuan (rincian)'!AX38</f>
        <v>90</v>
      </c>
      <c r="AY38" s="201" t="str">
        <f>'Pengetahuan (rincian)'!AY38</f>
        <v/>
      </c>
      <c r="AZ38" s="80"/>
      <c r="BA38" s="52"/>
      <c r="BB38" s="52"/>
      <c r="BC38" s="52"/>
      <c r="BD38" s="52"/>
      <c r="BE38" s="52"/>
      <c r="BF38" s="52"/>
      <c r="BG38" s="52"/>
      <c r="BH38" s="52"/>
      <c r="BI38" s="52"/>
    </row>
    <row r="39" ht="23.25" customHeight="1">
      <c r="A39" s="89">
        <f>IF('Pengetahuan (rincian)'!A39="","",'Pengetahuan (rincian)'!A39)</f>
        <v>28</v>
      </c>
      <c r="B39" s="199">
        <f>'Pengetahuan (rincian)'!B39</f>
        <v>543241101</v>
      </c>
      <c r="C39" s="63"/>
      <c r="D39" s="200" t="str">
        <f>'Pengetahuan (rincian)'!D39</f>
        <v>NAJLA ADEWONGSO HAFIZH</v>
      </c>
      <c r="E39" s="201">
        <f>'Pengetahuan (rincian)'!E39</f>
        <v>95</v>
      </c>
      <c r="F39" s="201" t="str">
        <f>'Pengetahuan (rincian)'!F39</f>
        <v/>
      </c>
      <c r="G39" s="201">
        <f>'Pengetahuan (rincian)'!G39</f>
        <v>95</v>
      </c>
      <c r="H39" s="201">
        <f>'Pengetahuan (rincian)'!H39</f>
        <v>90</v>
      </c>
      <c r="I39" s="201" t="str">
        <f>'Pengetahuan (rincian)'!I39</f>
        <v/>
      </c>
      <c r="J39" s="201">
        <f>'Pengetahuan (rincian)'!J39</f>
        <v>90</v>
      </c>
      <c r="K39" s="201">
        <f>'Pengetahuan (rincian)'!K39</f>
        <v>95</v>
      </c>
      <c r="L39" s="201" t="str">
        <f>'Pengetahuan (rincian)'!L39</f>
        <v/>
      </c>
      <c r="M39" s="201">
        <f>'Pengetahuan (rincian)'!M39</f>
        <v>95</v>
      </c>
      <c r="N39" s="201" t="str">
        <f>'Pengetahuan (rincian)'!N39</f>
        <v/>
      </c>
      <c r="O39" s="201" t="str">
        <f>'Pengetahuan (rincian)'!O39</f>
        <v/>
      </c>
      <c r="P39" s="201" t="str">
        <f>'Pengetahuan (rincian)'!P39</f>
        <v/>
      </c>
      <c r="Q39" s="201" t="str">
        <f>'Pengetahuan (rincian)'!Q39</f>
        <v/>
      </c>
      <c r="R39" s="201" t="str">
        <f>'Pengetahuan (rincian)'!R39</f>
        <v/>
      </c>
      <c r="S39" s="201" t="str">
        <f>'Pengetahuan (rincian)'!S39</f>
        <v/>
      </c>
      <c r="T39" s="201" t="str">
        <f>'Pengetahuan (rincian)'!T39</f>
        <v/>
      </c>
      <c r="U39" s="201" t="str">
        <f>'Pengetahuan (rincian)'!U39</f>
        <v/>
      </c>
      <c r="V39" s="201" t="str">
        <f>'Pengetahuan (rincian)'!V39</f>
        <v/>
      </c>
      <c r="W39" s="201" t="str">
        <f>'Pengetahuan (rincian)'!W39</f>
        <v/>
      </c>
      <c r="X39" s="201" t="str">
        <f>'Pengetahuan (rincian)'!X39</f>
        <v/>
      </c>
      <c r="Y39" s="201" t="str">
        <f>'Pengetahuan (rincian)'!Y39</f>
        <v/>
      </c>
      <c r="Z39" s="201" t="str">
        <f>'Pengetahuan (rincian)'!Z39</f>
        <v/>
      </c>
      <c r="AA39" s="201" t="str">
        <f>'Pengetahuan (rincian)'!AA39</f>
        <v/>
      </c>
      <c r="AB39" s="201" t="str">
        <f>'Pengetahuan (rincian)'!AB39</f>
        <v/>
      </c>
      <c r="AC39" s="201" t="str">
        <f>'Pengetahuan (rincian)'!AC39</f>
        <v/>
      </c>
      <c r="AD39" s="201" t="str">
        <f>'Pengetahuan (rincian)'!AD39</f>
        <v/>
      </c>
      <c r="AE39" s="201" t="str">
        <f>'Pengetahuan (rincian)'!AE39</f>
        <v/>
      </c>
      <c r="AF39" s="201" t="str">
        <f>'Pengetahuan (rincian)'!AF39</f>
        <v/>
      </c>
      <c r="AG39" s="201" t="str">
        <f>'Pengetahuan (rincian)'!AG39</f>
        <v/>
      </c>
      <c r="AH39" s="201" t="str">
        <f>'Pengetahuan (rincian)'!AH39</f>
        <v/>
      </c>
      <c r="AI39" s="201" t="str">
        <f>'Pengetahuan (rincian)'!AI39</f>
        <v/>
      </c>
      <c r="AJ39" s="201" t="str">
        <f>'Pengetahuan (rincian)'!AJ39</f>
        <v/>
      </c>
      <c r="AK39" s="201" t="str">
        <f>'Pengetahuan (rincian)'!AK39</f>
        <v/>
      </c>
      <c r="AL39" s="201" t="str">
        <f>'Pengetahuan (rincian)'!AL39</f>
        <v/>
      </c>
      <c r="AM39" s="201" t="str">
        <f>'Pengetahuan (rincian)'!AM39</f>
        <v/>
      </c>
      <c r="AN39" s="201" t="str">
        <f>'Pengetahuan (rincian)'!AN39</f>
        <v/>
      </c>
      <c r="AO39" s="201" t="str">
        <f>'Pengetahuan (rincian)'!AO39</f>
        <v/>
      </c>
      <c r="AP39" s="201" t="str">
        <f>'Pengetahuan (rincian)'!AP39</f>
        <v/>
      </c>
      <c r="AQ39" s="201" t="str">
        <f>'Pengetahuan (rincian)'!AQ39</f>
        <v/>
      </c>
      <c r="AR39" s="201" t="str">
        <f>'Pengetahuan (rincian)'!AR39</f>
        <v/>
      </c>
      <c r="AS39" s="201" t="str">
        <f>'Pengetahuan (rincian)'!AS39</f>
        <v/>
      </c>
      <c r="AT39" s="201" t="str">
        <f>'Pengetahuan (rincian)'!AT39</f>
        <v/>
      </c>
      <c r="AU39" s="201">
        <f>'Pengetahuan (rincian)'!AU39</f>
        <v>93</v>
      </c>
      <c r="AV39" s="201">
        <f>'Pengetahuan (rincian)'!AV39</f>
        <v>90</v>
      </c>
      <c r="AW39" s="201" t="str">
        <f>'Pengetahuan (rincian)'!AW39</f>
        <v/>
      </c>
      <c r="AX39" s="201">
        <f>'Pengetahuan (rincian)'!AX39</f>
        <v>95</v>
      </c>
      <c r="AY39" s="201" t="str">
        <f>'Pengetahuan (rincian)'!AY39</f>
        <v/>
      </c>
      <c r="AZ39" s="80"/>
      <c r="BA39" s="52"/>
      <c r="BB39" s="52"/>
      <c r="BC39" s="52"/>
      <c r="BD39" s="52"/>
      <c r="BE39" s="52"/>
      <c r="BF39" s="52"/>
      <c r="BG39" s="52"/>
      <c r="BH39" s="52"/>
      <c r="BI39" s="52"/>
    </row>
    <row r="40" ht="23.25" customHeight="1">
      <c r="A40" s="89">
        <f>IF('Pengetahuan (rincian)'!A40="","",'Pengetahuan (rincian)'!A40)</f>
        <v>29</v>
      </c>
      <c r="B40" s="199">
        <f>'Pengetahuan (rincian)'!B40</f>
        <v>543241103</v>
      </c>
      <c r="C40" s="63"/>
      <c r="D40" s="200" t="str">
        <f>'Pengetahuan (rincian)'!D40</f>
        <v>PONJU GILANG MAULANA</v>
      </c>
      <c r="E40" s="201">
        <f>'Pengetahuan (rincian)'!E40</f>
        <v>88</v>
      </c>
      <c r="F40" s="201" t="str">
        <f>'Pengetahuan (rincian)'!F40</f>
        <v/>
      </c>
      <c r="G40" s="201">
        <f>'Pengetahuan (rincian)'!G40</f>
        <v>88</v>
      </c>
      <c r="H40" s="201">
        <f>'Pengetahuan (rincian)'!H40</f>
        <v>95</v>
      </c>
      <c r="I40" s="201" t="str">
        <f>'Pengetahuan (rincian)'!I40</f>
        <v/>
      </c>
      <c r="J40" s="201">
        <f>'Pengetahuan (rincian)'!J40</f>
        <v>95</v>
      </c>
      <c r="K40" s="201">
        <f>'Pengetahuan (rincian)'!K40</f>
        <v>88</v>
      </c>
      <c r="L40" s="201" t="str">
        <f>'Pengetahuan (rincian)'!L40</f>
        <v/>
      </c>
      <c r="M40" s="201">
        <f>'Pengetahuan (rincian)'!M40</f>
        <v>88</v>
      </c>
      <c r="N40" s="201" t="str">
        <f>'Pengetahuan (rincian)'!N40</f>
        <v/>
      </c>
      <c r="O40" s="201" t="str">
        <f>'Pengetahuan (rincian)'!O40</f>
        <v/>
      </c>
      <c r="P40" s="201" t="str">
        <f>'Pengetahuan (rincian)'!P40</f>
        <v/>
      </c>
      <c r="Q40" s="201" t="str">
        <f>'Pengetahuan (rincian)'!Q40</f>
        <v/>
      </c>
      <c r="R40" s="201" t="str">
        <f>'Pengetahuan (rincian)'!R40</f>
        <v/>
      </c>
      <c r="S40" s="201" t="str">
        <f>'Pengetahuan (rincian)'!S40</f>
        <v/>
      </c>
      <c r="T40" s="201" t="str">
        <f>'Pengetahuan (rincian)'!T40</f>
        <v/>
      </c>
      <c r="U40" s="201" t="str">
        <f>'Pengetahuan (rincian)'!U40</f>
        <v/>
      </c>
      <c r="V40" s="201" t="str">
        <f>'Pengetahuan (rincian)'!V40</f>
        <v/>
      </c>
      <c r="W40" s="201" t="str">
        <f>'Pengetahuan (rincian)'!W40</f>
        <v/>
      </c>
      <c r="X40" s="201" t="str">
        <f>'Pengetahuan (rincian)'!X40</f>
        <v/>
      </c>
      <c r="Y40" s="201" t="str">
        <f>'Pengetahuan (rincian)'!Y40</f>
        <v/>
      </c>
      <c r="Z40" s="201" t="str">
        <f>'Pengetahuan (rincian)'!Z40</f>
        <v/>
      </c>
      <c r="AA40" s="201" t="str">
        <f>'Pengetahuan (rincian)'!AA40</f>
        <v/>
      </c>
      <c r="AB40" s="201" t="str">
        <f>'Pengetahuan (rincian)'!AB40</f>
        <v/>
      </c>
      <c r="AC40" s="201" t="str">
        <f>'Pengetahuan (rincian)'!AC40</f>
        <v/>
      </c>
      <c r="AD40" s="201" t="str">
        <f>'Pengetahuan (rincian)'!AD40</f>
        <v/>
      </c>
      <c r="AE40" s="201" t="str">
        <f>'Pengetahuan (rincian)'!AE40</f>
        <v/>
      </c>
      <c r="AF40" s="201" t="str">
        <f>'Pengetahuan (rincian)'!AF40</f>
        <v/>
      </c>
      <c r="AG40" s="201" t="str">
        <f>'Pengetahuan (rincian)'!AG40</f>
        <v/>
      </c>
      <c r="AH40" s="201" t="str">
        <f>'Pengetahuan (rincian)'!AH40</f>
        <v/>
      </c>
      <c r="AI40" s="201" t="str">
        <f>'Pengetahuan (rincian)'!AI40</f>
        <v/>
      </c>
      <c r="AJ40" s="201" t="str">
        <f>'Pengetahuan (rincian)'!AJ40</f>
        <v/>
      </c>
      <c r="AK40" s="201" t="str">
        <f>'Pengetahuan (rincian)'!AK40</f>
        <v/>
      </c>
      <c r="AL40" s="201" t="str">
        <f>'Pengetahuan (rincian)'!AL40</f>
        <v/>
      </c>
      <c r="AM40" s="201" t="str">
        <f>'Pengetahuan (rincian)'!AM40</f>
        <v/>
      </c>
      <c r="AN40" s="201" t="str">
        <f>'Pengetahuan (rincian)'!AN40</f>
        <v/>
      </c>
      <c r="AO40" s="201" t="str">
        <f>'Pengetahuan (rincian)'!AO40</f>
        <v/>
      </c>
      <c r="AP40" s="201" t="str">
        <f>'Pengetahuan (rincian)'!AP40</f>
        <v/>
      </c>
      <c r="AQ40" s="201" t="str">
        <f>'Pengetahuan (rincian)'!AQ40</f>
        <v/>
      </c>
      <c r="AR40" s="201" t="str">
        <f>'Pengetahuan (rincian)'!AR40</f>
        <v/>
      </c>
      <c r="AS40" s="201" t="str">
        <f>'Pengetahuan (rincian)'!AS40</f>
        <v/>
      </c>
      <c r="AT40" s="201" t="str">
        <f>'Pengetahuan (rincian)'!AT40</f>
        <v/>
      </c>
      <c r="AU40" s="201">
        <f>'Pengetahuan (rincian)'!AU40</f>
        <v>90</v>
      </c>
      <c r="AV40" s="201">
        <f>'Pengetahuan (rincian)'!AV40</f>
        <v>95</v>
      </c>
      <c r="AW40" s="201" t="str">
        <f>'Pengetahuan (rincian)'!AW40</f>
        <v/>
      </c>
      <c r="AX40" s="201">
        <f>'Pengetahuan (rincian)'!AX40</f>
        <v>88</v>
      </c>
      <c r="AY40" s="201" t="str">
        <f>'Pengetahuan (rincian)'!AY40</f>
        <v/>
      </c>
      <c r="AZ40" s="80"/>
      <c r="BA40" s="52"/>
      <c r="BB40" s="52"/>
      <c r="BC40" s="52"/>
      <c r="BD40" s="52"/>
      <c r="BE40" s="52"/>
      <c r="BF40" s="52"/>
      <c r="BG40" s="52"/>
      <c r="BH40" s="52"/>
      <c r="BI40" s="52"/>
    </row>
    <row r="41" ht="23.25" customHeight="1">
      <c r="A41" s="89">
        <f>IF('Pengetahuan (rincian)'!A41="","",'Pengetahuan (rincian)'!A41)</f>
        <v>30</v>
      </c>
      <c r="B41" s="199">
        <f>'Pengetahuan (rincian)'!B41</f>
        <v>543241017</v>
      </c>
      <c r="C41" s="63"/>
      <c r="D41" s="200" t="str">
        <f>'Pengetahuan (rincian)'!D41</f>
        <v>RAJWA MAULANA KESUMA</v>
      </c>
      <c r="E41" s="201">
        <f>'Pengetahuan (rincian)'!E41</f>
        <v>88</v>
      </c>
      <c r="F41" s="201" t="str">
        <f>'Pengetahuan (rincian)'!F41</f>
        <v/>
      </c>
      <c r="G41" s="201">
        <f>'Pengetahuan (rincian)'!G41</f>
        <v>88</v>
      </c>
      <c r="H41" s="201">
        <f>'Pengetahuan (rincian)'!H41</f>
        <v>95</v>
      </c>
      <c r="I41" s="201" t="str">
        <f>'Pengetahuan (rincian)'!I41</f>
        <v/>
      </c>
      <c r="J41" s="201">
        <f>'Pengetahuan (rincian)'!J41</f>
        <v>95</v>
      </c>
      <c r="K41" s="201">
        <f>'Pengetahuan (rincian)'!K41</f>
        <v>88</v>
      </c>
      <c r="L41" s="201" t="str">
        <f>'Pengetahuan (rincian)'!L41</f>
        <v/>
      </c>
      <c r="M41" s="201">
        <f>'Pengetahuan (rincian)'!M41</f>
        <v>88</v>
      </c>
      <c r="N41" s="201" t="str">
        <f>'Pengetahuan (rincian)'!N41</f>
        <v/>
      </c>
      <c r="O41" s="201" t="str">
        <f>'Pengetahuan (rincian)'!O41</f>
        <v/>
      </c>
      <c r="P41" s="201" t="str">
        <f>'Pengetahuan (rincian)'!P41</f>
        <v/>
      </c>
      <c r="Q41" s="201" t="str">
        <f>'Pengetahuan (rincian)'!Q41</f>
        <v/>
      </c>
      <c r="R41" s="201" t="str">
        <f>'Pengetahuan (rincian)'!R41</f>
        <v/>
      </c>
      <c r="S41" s="201" t="str">
        <f>'Pengetahuan (rincian)'!S41</f>
        <v/>
      </c>
      <c r="T41" s="201" t="str">
        <f>'Pengetahuan (rincian)'!T41</f>
        <v/>
      </c>
      <c r="U41" s="201" t="str">
        <f>'Pengetahuan (rincian)'!U41</f>
        <v/>
      </c>
      <c r="V41" s="201" t="str">
        <f>'Pengetahuan (rincian)'!V41</f>
        <v/>
      </c>
      <c r="W41" s="201" t="str">
        <f>'Pengetahuan (rincian)'!W41</f>
        <v/>
      </c>
      <c r="X41" s="201" t="str">
        <f>'Pengetahuan (rincian)'!X41</f>
        <v/>
      </c>
      <c r="Y41" s="201" t="str">
        <f>'Pengetahuan (rincian)'!Y41</f>
        <v/>
      </c>
      <c r="Z41" s="201" t="str">
        <f>'Pengetahuan (rincian)'!Z41</f>
        <v/>
      </c>
      <c r="AA41" s="201" t="str">
        <f>'Pengetahuan (rincian)'!AA41</f>
        <v/>
      </c>
      <c r="AB41" s="201" t="str">
        <f>'Pengetahuan (rincian)'!AB41</f>
        <v/>
      </c>
      <c r="AC41" s="201" t="str">
        <f>'Pengetahuan (rincian)'!AC41</f>
        <v/>
      </c>
      <c r="AD41" s="201" t="str">
        <f>'Pengetahuan (rincian)'!AD41</f>
        <v/>
      </c>
      <c r="AE41" s="201" t="str">
        <f>'Pengetahuan (rincian)'!AE41</f>
        <v/>
      </c>
      <c r="AF41" s="201" t="str">
        <f>'Pengetahuan (rincian)'!AF41</f>
        <v/>
      </c>
      <c r="AG41" s="201" t="str">
        <f>'Pengetahuan (rincian)'!AG41</f>
        <v/>
      </c>
      <c r="AH41" s="201" t="str">
        <f>'Pengetahuan (rincian)'!AH41</f>
        <v/>
      </c>
      <c r="AI41" s="201" t="str">
        <f>'Pengetahuan (rincian)'!AI41</f>
        <v/>
      </c>
      <c r="AJ41" s="201" t="str">
        <f>'Pengetahuan (rincian)'!AJ41</f>
        <v/>
      </c>
      <c r="AK41" s="201" t="str">
        <f>'Pengetahuan (rincian)'!AK41</f>
        <v/>
      </c>
      <c r="AL41" s="201" t="str">
        <f>'Pengetahuan (rincian)'!AL41</f>
        <v/>
      </c>
      <c r="AM41" s="201" t="str">
        <f>'Pengetahuan (rincian)'!AM41</f>
        <v/>
      </c>
      <c r="AN41" s="201" t="str">
        <f>'Pengetahuan (rincian)'!AN41</f>
        <v/>
      </c>
      <c r="AO41" s="201" t="str">
        <f>'Pengetahuan (rincian)'!AO41</f>
        <v/>
      </c>
      <c r="AP41" s="201" t="str">
        <f>'Pengetahuan (rincian)'!AP41</f>
        <v/>
      </c>
      <c r="AQ41" s="201" t="str">
        <f>'Pengetahuan (rincian)'!AQ41</f>
        <v/>
      </c>
      <c r="AR41" s="201" t="str">
        <f>'Pengetahuan (rincian)'!AR41</f>
        <v/>
      </c>
      <c r="AS41" s="201" t="str">
        <f>'Pengetahuan (rincian)'!AS41</f>
        <v/>
      </c>
      <c r="AT41" s="201" t="str">
        <f>'Pengetahuan (rincian)'!AT41</f>
        <v/>
      </c>
      <c r="AU41" s="201">
        <f>'Pengetahuan (rincian)'!AU41</f>
        <v>90</v>
      </c>
      <c r="AV41" s="201">
        <f>'Pengetahuan (rincian)'!AV41</f>
        <v>95</v>
      </c>
      <c r="AW41" s="201" t="str">
        <f>'Pengetahuan (rincian)'!AW41</f>
        <v/>
      </c>
      <c r="AX41" s="201">
        <f>'Pengetahuan (rincian)'!AX41</f>
        <v>88</v>
      </c>
      <c r="AY41" s="201" t="str">
        <f>'Pengetahuan (rincian)'!AY41</f>
        <v/>
      </c>
      <c r="AZ41" s="80"/>
      <c r="BA41" s="52"/>
      <c r="BB41" s="52"/>
      <c r="BC41" s="52"/>
      <c r="BD41" s="52"/>
      <c r="BE41" s="52"/>
      <c r="BF41" s="52"/>
      <c r="BG41" s="52"/>
      <c r="BH41" s="52"/>
      <c r="BI41" s="52"/>
    </row>
    <row r="42" ht="23.25" customHeight="1">
      <c r="A42" s="89">
        <f>IF('Pengetahuan (rincian)'!A42="","",'Pengetahuan (rincian)'!A42)</f>
        <v>31</v>
      </c>
      <c r="B42" s="199">
        <f>'Pengetahuan (rincian)'!B42</f>
        <v>543241104</v>
      </c>
      <c r="C42" s="63"/>
      <c r="D42" s="200" t="str">
        <f>'Pengetahuan (rincian)'!D42</f>
        <v>RIAMA GRACE SHARON HABEAHAN</v>
      </c>
      <c r="E42" s="201">
        <f>'Pengetahuan (rincian)'!E42</f>
        <v>95</v>
      </c>
      <c r="F42" s="201" t="str">
        <f>'Pengetahuan (rincian)'!F42</f>
        <v/>
      </c>
      <c r="G42" s="201">
        <f>'Pengetahuan (rincian)'!G42</f>
        <v>95</v>
      </c>
      <c r="H42" s="201">
        <f>'Pengetahuan (rincian)'!H42</f>
        <v>93</v>
      </c>
      <c r="I42" s="201" t="str">
        <f>'Pengetahuan (rincian)'!I42</f>
        <v/>
      </c>
      <c r="J42" s="201">
        <f>'Pengetahuan (rincian)'!J42</f>
        <v>93</v>
      </c>
      <c r="K42" s="201">
        <f>'Pengetahuan (rincian)'!K42</f>
        <v>95</v>
      </c>
      <c r="L42" s="201" t="str">
        <f>'Pengetahuan (rincian)'!L42</f>
        <v/>
      </c>
      <c r="M42" s="201">
        <f>'Pengetahuan (rincian)'!M42</f>
        <v>95</v>
      </c>
      <c r="N42" s="201" t="str">
        <f>'Pengetahuan (rincian)'!N42</f>
        <v/>
      </c>
      <c r="O42" s="201" t="str">
        <f>'Pengetahuan (rincian)'!O42</f>
        <v/>
      </c>
      <c r="P42" s="201" t="str">
        <f>'Pengetahuan (rincian)'!P42</f>
        <v/>
      </c>
      <c r="Q42" s="201" t="str">
        <f>'Pengetahuan (rincian)'!Q42</f>
        <v/>
      </c>
      <c r="R42" s="201" t="str">
        <f>'Pengetahuan (rincian)'!R42</f>
        <v/>
      </c>
      <c r="S42" s="201" t="str">
        <f>'Pengetahuan (rincian)'!S42</f>
        <v/>
      </c>
      <c r="T42" s="201" t="str">
        <f>'Pengetahuan (rincian)'!T42</f>
        <v/>
      </c>
      <c r="U42" s="201" t="str">
        <f>'Pengetahuan (rincian)'!U42</f>
        <v/>
      </c>
      <c r="V42" s="201" t="str">
        <f>'Pengetahuan (rincian)'!V42</f>
        <v/>
      </c>
      <c r="W42" s="201" t="str">
        <f>'Pengetahuan (rincian)'!W42</f>
        <v/>
      </c>
      <c r="X42" s="201" t="str">
        <f>'Pengetahuan (rincian)'!X42</f>
        <v/>
      </c>
      <c r="Y42" s="201" t="str">
        <f>'Pengetahuan (rincian)'!Y42</f>
        <v/>
      </c>
      <c r="Z42" s="201" t="str">
        <f>'Pengetahuan (rincian)'!Z42</f>
        <v/>
      </c>
      <c r="AA42" s="201" t="str">
        <f>'Pengetahuan (rincian)'!AA42</f>
        <v/>
      </c>
      <c r="AB42" s="201" t="str">
        <f>'Pengetahuan (rincian)'!AB42</f>
        <v/>
      </c>
      <c r="AC42" s="201" t="str">
        <f>'Pengetahuan (rincian)'!AC42</f>
        <v/>
      </c>
      <c r="AD42" s="201" t="str">
        <f>'Pengetahuan (rincian)'!AD42</f>
        <v/>
      </c>
      <c r="AE42" s="201" t="str">
        <f>'Pengetahuan (rincian)'!AE42</f>
        <v/>
      </c>
      <c r="AF42" s="201" t="str">
        <f>'Pengetahuan (rincian)'!AF42</f>
        <v/>
      </c>
      <c r="AG42" s="201" t="str">
        <f>'Pengetahuan (rincian)'!AG42</f>
        <v/>
      </c>
      <c r="AH42" s="201" t="str">
        <f>'Pengetahuan (rincian)'!AH42</f>
        <v/>
      </c>
      <c r="AI42" s="201" t="str">
        <f>'Pengetahuan (rincian)'!AI42</f>
        <v/>
      </c>
      <c r="AJ42" s="201" t="str">
        <f>'Pengetahuan (rincian)'!AJ42</f>
        <v/>
      </c>
      <c r="AK42" s="201" t="str">
        <f>'Pengetahuan (rincian)'!AK42</f>
        <v/>
      </c>
      <c r="AL42" s="201" t="str">
        <f>'Pengetahuan (rincian)'!AL42</f>
        <v/>
      </c>
      <c r="AM42" s="201" t="str">
        <f>'Pengetahuan (rincian)'!AM42</f>
        <v/>
      </c>
      <c r="AN42" s="201" t="str">
        <f>'Pengetahuan (rincian)'!AN42</f>
        <v/>
      </c>
      <c r="AO42" s="201" t="str">
        <f>'Pengetahuan (rincian)'!AO42</f>
        <v/>
      </c>
      <c r="AP42" s="201" t="str">
        <f>'Pengetahuan (rincian)'!AP42</f>
        <v/>
      </c>
      <c r="AQ42" s="201" t="str">
        <f>'Pengetahuan (rincian)'!AQ42</f>
        <v/>
      </c>
      <c r="AR42" s="201" t="str">
        <f>'Pengetahuan (rincian)'!AR42</f>
        <v/>
      </c>
      <c r="AS42" s="201" t="str">
        <f>'Pengetahuan (rincian)'!AS42</f>
        <v/>
      </c>
      <c r="AT42" s="201" t="str">
        <f>'Pengetahuan (rincian)'!AT42</f>
        <v/>
      </c>
      <c r="AU42" s="201">
        <f>'Pengetahuan (rincian)'!AU42</f>
        <v>94</v>
      </c>
      <c r="AV42" s="201">
        <f>'Pengetahuan (rincian)'!AV42</f>
        <v>93</v>
      </c>
      <c r="AW42" s="201" t="str">
        <f>'Pengetahuan (rincian)'!AW42</f>
        <v/>
      </c>
      <c r="AX42" s="201">
        <f>'Pengetahuan (rincian)'!AX42</f>
        <v>95</v>
      </c>
      <c r="AY42" s="201" t="str">
        <f>'Pengetahuan (rincian)'!AY42</f>
        <v/>
      </c>
      <c r="AZ42" s="80"/>
      <c r="BA42" s="52"/>
      <c r="BB42" s="52"/>
      <c r="BC42" s="52"/>
      <c r="BD42" s="52"/>
      <c r="BE42" s="52"/>
      <c r="BF42" s="52"/>
      <c r="BG42" s="52"/>
      <c r="BH42" s="52"/>
      <c r="BI42" s="52"/>
    </row>
    <row r="43" ht="23.25" customHeight="1">
      <c r="A43" s="89">
        <f>IF('Pengetahuan (rincian)'!A43="","",'Pengetahuan (rincian)'!A43)</f>
        <v>32</v>
      </c>
      <c r="B43" s="199">
        <f>'Pengetahuan (rincian)'!B43</f>
        <v>543241105</v>
      </c>
      <c r="C43" s="63"/>
      <c r="D43" s="200" t="str">
        <f>'Pengetahuan (rincian)'!D43</f>
        <v>RICKY STEVAN</v>
      </c>
      <c r="E43" s="201">
        <f>'Pengetahuan (rincian)'!E43</f>
        <v>95</v>
      </c>
      <c r="F43" s="201" t="str">
        <f>'Pengetahuan (rincian)'!F43</f>
        <v/>
      </c>
      <c r="G43" s="201">
        <f>'Pengetahuan (rincian)'!G43</f>
        <v>95</v>
      </c>
      <c r="H43" s="201">
        <f>'Pengetahuan (rincian)'!H43</f>
        <v>93</v>
      </c>
      <c r="I43" s="201" t="str">
        <f>'Pengetahuan (rincian)'!I43</f>
        <v/>
      </c>
      <c r="J43" s="201">
        <f>'Pengetahuan (rincian)'!J43</f>
        <v>93</v>
      </c>
      <c r="K43" s="201">
        <f>'Pengetahuan (rincian)'!K43</f>
        <v>95</v>
      </c>
      <c r="L43" s="201" t="str">
        <f>'Pengetahuan (rincian)'!L43</f>
        <v/>
      </c>
      <c r="M43" s="201">
        <f>'Pengetahuan (rincian)'!M43</f>
        <v>95</v>
      </c>
      <c r="N43" s="201" t="str">
        <f>'Pengetahuan (rincian)'!N43</f>
        <v/>
      </c>
      <c r="O43" s="201" t="str">
        <f>'Pengetahuan (rincian)'!O43</f>
        <v/>
      </c>
      <c r="P43" s="201" t="str">
        <f>'Pengetahuan (rincian)'!P43</f>
        <v/>
      </c>
      <c r="Q43" s="201" t="str">
        <f>'Pengetahuan (rincian)'!Q43</f>
        <v/>
      </c>
      <c r="R43" s="201" t="str">
        <f>'Pengetahuan (rincian)'!R43</f>
        <v/>
      </c>
      <c r="S43" s="201" t="str">
        <f>'Pengetahuan (rincian)'!S43</f>
        <v/>
      </c>
      <c r="T43" s="201" t="str">
        <f>'Pengetahuan (rincian)'!T43</f>
        <v/>
      </c>
      <c r="U43" s="201" t="str">
        <f>'Pengetahuan (rincian)'!U43</f>
        <v/>
      </c>
      <c r="V43" s="201" t="str">
        <f>'Pengetahuan (rincian)'!V43</f>
        <v/>
      </c>
      <c r="W43" s="201" t="str">
        <f>'Pengetahuan (rincian)'!W43</f>
        <v/>
      </c>
      <c r="X43" s="201" t="str">
        <f>'Pengetahuan (rincian)'!X43</f>
        <v/>
      </c>
      <c r="Y43" s="201" t="str">
        <f>'Pengetahuan (rincian)'!Y43</f>
        <v/>
      </c>
      <c r="Z43" s="201" t="str">
        <f>'Pengetahuan (rincian)'!Z43</f>
        <v/>
      </c>
      <c r="AA43" s="201" t="str">
        <f>'Pengetahuan (rincian)'!AA43</f>
        <v/>
      </c>
      <c r="AB43" s="201" t="str">
        <f>'Pengetahuan (rincian)'!AB43</f>
        <v/>
      </c>
      <c r="AC43" s="201" t="str">
        <f>'Pengetahuan (rincian)'!AC43</f>
        <v/>
      </c>
      <c r="AD43" s="201" t="str">
        <f>'Pengetahuan (rincian)'!AD43</f>
        <v/>
      </c>
      <c r="AE43" s="201" t="str">
        <f>'Pengetahuan (rincian)'!AE43</f>
        <v/>
      </c>
      <c r="AF43" s="201" t="str">
        <f>'Pengetahuan (rincian)'!AF43</f>
        <v/>
      </c>
      <c r="AG43" s="201" t="str">
        <f>'Pengetahuan (rincian)'!AG43</f>
        <v/>
      </c>
      <c r="AH43" s="201" t="str">
        <f>'Pengetahuan (rincian)'!AH43</f>
        <v/>
      </c>
      <c r="AI43" s="201" t="str">
        <f>'Pengetahuan (rincian)'!AI43</f>
        <v/>
      </c>
      <c r="AJ43" s="201" t="str">
        <f>'Pengetahuan (rincian)'!AJ43</f>
        <v/>
      </c>
      <c r="AK43" s="201" t="str">
        <f>'Pengetahuan (rincian)'!AK43</f>
        <v/>
      </c>
      <c r="AL43" s="201" t="str">
        <f>'Pengetahuan (rincian)'!AL43</f>
        <v/>
      </c>
      <c r="AM43" s="201" t="str">
        <f>'Pengetahuan (rincian)'!AM43</f>
        <v/>
      </c>
      <c r="AN43" s="201" t="str">
        <f>'Pengetahuan (rincian)'!AN43</f>
        <v/>
      </c>
      <c r="AO43" s="201" t="str">
        <f>'Pengetahuan (rincian)'!AO43</f>
        <v/>
      </c>
      <c r="AP43" s="201" t="str">
        <f>'Pengetahuan (rincian)'!AP43</f>
        <v/>
      </c>
      <c r="AQ43" s="201" t="str">
        <f>'Pengetahuan (rincian)'!AQ43</f>
        <v/>
      </c>
      <c r="AR43" s="201" t="str">
        <f>'Pengetahuan (rincian)'!AR43</f>
        <v/>
      </c>
      <c r="AS43" s="201" t="str">
        <f>'Pengetahuan (rincian)'!AS43</f>
        <v/>
      </c>
      <c r="AT43" s="201" t="str">
        <f>'Pengetahuan (rincian)'!AT43</f>
        <v/>
      </c>
      <c r="AU43" s="201">
        <f>'Pengetahuan (rincian)'!AU43</f>
        <v>94</v>
      </c>
      <c r="AV43" s="201">
        <f>'Pengetahuan (rincian)'!AV43</f>
        <v>93</v>
      </c>
      <c r="AW43" s="201" t="str">
        <f>'Pengetahuan (rincian)'!AW43</f>
        <v/>
      </c>
      <c r="AX43" s="201">
        <f>'Pengetahuan (rincian)'!AX43</f>
        <v>95</v>
      </c>
      <c r="AY43" s="201" t="str">
        <f>'Pengetahuan (rincian)'!AY43</f>
        <v/>
      </c>
      <c r="AZ43" s="80"/>
      <c r="BA43" s="52"/>
      <c r="BB43" s="52"/>
      <c r="BC43" s="52"/>
      <c r="BD43" s="52"/>
      <c r="BE43" s="52"/>
      <c r="BF43" s="52"/>
      <c r="BG43" s="52"/>
      <c r="BH43" s="52"/>
      <c r="BI43" s="52"/>
    </row>
    <row r="44" ht="23.25" customHeight="1">
      <c r="A44" s="89">
        <f>IF('Pengetahuan (rincian)'!A44="","",'Pengetahuan (rincian)'!A44)</f>
        <v>33</v>
      </c>
      <c r="B44" s="199">
        <f>'Pengetahuan (rincian)'!B44</f>
        <v>543241069</v>
      </c>
      <c r="C44" s="63"/>
      <c r="D44" s="200" t="str">
        <f>'Pengetahuan (rincian)'!D44</f>
        <v>ROSYID IFNI ANDRIANSYAH</v>
      </c>
      <c r="E44" s="201">
        <f>'Pengetahuan (rincian)'!E44</f>
        <v>90</v>
      </c>
      <c r="F44" s="201" t="str">
        <f>'Pengetahuan (rincian)'!F44</f>
        <v/>
      </c>
      <c r="G44" s="201">
        <f>'Pengetahuan (rincian)'!G44</f>
        <v>90</v>
      </c>
      <c r="H44" s="201">
        <f>'Pengetahuan (rincian)'!H44</f>
        <v>95</v>
      </c>
      <c r="I44" s="201" t="str">
        <f>'Pengetahuan (rincian)'!I44</f>
        <v/>
      </c>
      <c r="J44" s="201">
        <f>'Pengetahuan (rincian)'!J44</f>
        <v>95</v>
      </c>
      <c r="K44" s="201">
        <f>'Pengetahuan (rincian)'!K44</f>
        <v>90</v>
      </c>
      <c r="L44" s="201" t="str">
        <f>'Pengetahuan (rincian)'!L44</f>
        <v/>
      </c>
      <c r="M44" s="201">
        <f>'Pengetahuan (rincian)'!M44</f>
        <v>90</v>
      </c>
      <c r="N44" s="201" t="str">
        <f>'Pengetahuan (rincian)'!N44</f>
        <v/>
      </c>
      <c r="O44" s="201" t="str">
        <f>'Pengetahuan (rincian)'!O44</f>
        <v/>
      </c>
      <c r="P44" s="201" t="str">
        <f>'Pengetahuan (rincian)'!P44</f>
        <v/>
      </c>
      <c r="Q44" s="201" t="str">
        <f>'Pengetahuan (rincian)'!Q44</f>
        <v/>
      </c>
      <c r="R44" s="201" t="str">
        <f>'Pengetahuan (rincian)'!R44</f>
        <v/>
      </c>
      <c r="S44" s="201" t="str">
        <f>'Pengetahuan (rincian)'!S44</f>
        <v/>
      </c>
      <c r="T44" s="201" t="str">
        <f>'Pengetahuan (rincian)'!T44</f>
        <v/>
      </c>
      <c r="U44" s="201" t="str">
        <f>'Pengetahuan (rincian)'!U44</f>
        <v/>
      </c>
      <c r="V44" s="201" t="str">
        <f>'Pengetahuan (rincian)'!V44</f>
        <v/>
      </c>
      <c r="W44" s="201" t="str">
        <f>'Pengetahuan (rincian)'!W44</f>
        <v/>
      </c>
      <c r="X44" s="201" t="str">
        <f>'Pengetahuan (rincian)'!X44</f>
        <v/>
      </c>
      <c r="Y44" s="201" t="str">
        <f>'Pengetahuan (rincian)'!Y44</f>
        <v/>
      </c>
      <c r="Z44" s="201" t="str">
        <f>'Pengetahuan (rincian)'!Z44</f>
        <v/>
      </c>
      <c r="AA44" s="201" t="str">
        <f>'Pengetahuan (rincian)'!AA44</f>
        <v/>
      </c>
      <c r="AB44" s="201" t="str">
        <f>'Pengetahuan (rincian)'!AB44</f>
        <v/>
      </c>
      <c r="AC44" s="201" t="str">
        <f>'Pengetahuan (rincian)'!AC44</f>
        <v/>
      </c>
      <c r="AD44" s="201" t="str">
        <f>'Pengetahuan (rincian)'!AD44</f>
        <v/>
      </c>
      <c r="AE44" s="201" t="str">
        <f>'Pengetahuan (rincian)'!AE44</f>
        <v/>
      </c>
      <c r="AF44" s="201" t="str">
        <f>'Pengetahuan (rincian)'!AF44</f>
        <v/>
      </c>
      <c r="AG44" s="201" t="str">
        <f>'Pengetahuan (rincian)'!AG44</f>
        <v/>
      </c>
      <c r="AH44" s="201" t="str">
        <f>'Pengetahuan (rincian)'!AH44</f>
        <v/>
      </c>
      <c r="AI44" s="201" t="str">
        <f>'Pengetahuan (rincian)'!AI44</f>
        <v/>
      </c>
      <c r="AJ44" s="201" t="str">
        <f>'Pengetahuan (rincian)'!AJ44</f>
        <v/>
      </c>
      <c r="AK44" s="201" t="str">
        <f>'Pengetahuan (rincian)'!AK44</f>
        <v/>
      </c>
      <c r="AL44" s="201" t="str">
        <f>'Pengetahuan (rincian)'!AL44</f>
        <v/>
      </c>
      <c r="AM44" s="201" t="str">
        <f>'Pengetahuan (rincian)'!AM44</f>
        <v/>
      </c>
      <c r="AN44" s="201" t="str">
        <f>'Pengetahuan (rincian)'!AN44</f>
        <v/>
      </c>
      <c r="AO44" s="201" t="str">
        <f>'Pengetahuan (rincian)'!AO44</f>
        <v/>
      </c>
      <c r="AP44" s="201" t="str">
        <f>'Pengetahuan (rincian)'!AP44</f>
        <v/>
      </c>
      <c r="AQ44" s="201" t="str">
        <f>'Pengetahuan (rincian)'!AQ44</f>
        <v/>
      </c>
      <c r="AR44" s="201" t="str">
        <f>'Pengetahuan (rincian)'!AR44</f>
        <v/>
      </c>
      <c r="AS44" s="201" t="str">
        <f>'Pengetahuan (rincian)'!AS44</f>
        <v/>
      </c>
      <c r="AT44" s="201" t="str">
        <f>'Pengetahuan (rincian)'!AT44</f>
        <v/>
      </c>
      <c r="AU44" s="201">
        <f>'Pengetahuan (rincian)'!AU44</f>
        <v>92</v>
      </c>
      <c r="AV44" s="201">
        <f>'Pengetahuan (rincian)'!AV44</f>
        <v>95</v>
      </c>
      <c r="AW44" s="201" t="str">
        <f>'Pengetahuan (rincian)'!AW44</f>
        <v/>
      </c>
      <c r="AX44" s="201">
        <f>'Pengetahuan (rincian)'!AX44</f>
        <v>90</v>
      </c>
      <c r="AY44" s="201" t="str">
        <f>'Pengetahuan (rincian)'!AY44</f>
        <v/>
      </c>
      <c r="AZ44" s="80"/>
      <c r="BA44" s="52"/>
      <c r="BB44" s="52"/>
      <c r="BC44" s="52"/>
      <c r="BD44" s="52"/>
      <c r="BE44" s="52"/>
      <c r="BF44" s="52"/>
      <c r="BG44" s="52"/>
      <c r="BH44" s="52"/>
      <c r="BI44" s="52"/>
    </row>
    <row r="45" ht="23.25" customHeight="1">
      <c r="A45" s="89">
        <f>IF('Pengetahuan (rincian)'!A45="","",'Pengetahuan (rincian)'!A45)</f>
        <v>34</v>
      </c>
      <c r="B45" s="199">
        <f>'Pengetahuan (rincian)'!B45</f>
        <v>543241106</v>
      </c>
      <c r="C45" s="63"/>
      <c r="D45" s="200" t="str">
        <f>'Pengetahuan (rincian)'!D45</f>
        <v>SAMUEL DEAN ZEBAYA</v>
      </c>
      <c r="E45" s="201">
        <f>'Pengetahuan (rincian)'!E45</f>
        <v>90</v>
      </c>
      <c r="F45" s="201" t="str">
        <f>'Pengetahuan (rincian)'!F45</f>
        <v/>
      </c>
      <c r="G45" s="201">
        <f>'Pengetahuan (rincian)'!G45</f>
        <v>90</v>
      </c>
      <c r="H45" s="201">
        <f>'Pengetahuan (rincian)'!H45</f>
        <v>80</v>
      </c>
      <c r="I45" s="201" t="str">
        <f>'Pengetahuan (rincian)'!I45</f>
        <v/>
      </c>
      <c r="J45" s="201">
        <f>'Pengetahuan (rincian)'!J45</f>
        <v>80</v>
      </c>
      <c r="K45" s="201">
        <f>'Pengetahuan (rincian)'!K45</f>
        <v>90</v>
      </c>
      <c r="L45" s="201" t="str">
        <f>'Pengetahuan (rincian)'!L45</f>
        <v/>
      </c>
      <c r="M45" s="201">
        <f>'Pengetahuan (rincian)'!M45</f>
        <v>90</v>
      </c>
      <c r="N45" s="201" t="str">
        <f>'Pengetahuan (rincian)'!N45</f>
        <v/>
      </c>
      <c r="O45" s="201" t="str">
        <f>'Pengetahuan (rincian)'!O45</f>
        <v/>
      </c>
      <c r="P45" s="201" t="str">
        <f>'Pengetahuan (rincian)'!P45</f>
        <v/>
      </c>
      <c r="Q45" s="201" t="str">
        <f>'Pengetahuan (rincian)'!Q45</f>
        <v/>
      </c>
      <c r="R45" s="201" t="str">
        <f>'Pengetahuan (rincian)'!R45</f>
        <v/>
      </c>
      <c r="S45" s="201" t="str">
        <f>'Pengetahuan (rincian)'!S45</f>
        <v/>
      </c>
      <c r="T45" s="201" t="str">
        <f>'Pengetahuan (rincian)'!T45</f>
        <v/>
      </c>
      <c r="U45" s="201" t="str">
        <f>'Pengetahuan (rincian)'!U45</f>
        <v/>
      </c>
      <c r="V45" s="201" t="str">
        <f>'Pengetahuan (rincian)'!V45</f>
        <v/>
      </c>
      <c r="W45" s="201" t="str">
        <f>'Pengetahuan (rincian)'!W45</f>
        <v/>
      </c>
      <c r="X45" s="201" t="str">
        <f>'Pengetahuan (rincian)'!X45</f>
        <v/>
      </c>
      <c r="Y45" s="201" t="str">
        <f>'Pengetahuan (rincian)'!Y45</f>
        <v/>
      </c>
      <c r="Z45" s="201" t="str">
        <f>'Pengetahuan (rincian)'!Z45</f>
        <v/>
      </c>
      <c r="AA45" s="201" t="str">
        <f>'Pengetahuan (rincian)'!AA45</f>
        <v/>
      </c>
      <c r="AB45" s="201" t="str">
        <f>'Pengetahuan (rincian)'!AB45</f>
        <v/>
      </c>
      <c r="AC45" s="201" t="str">
        <f>'Pengetahuan (rincian)'!AC45</f>
        <v/>
      </c>
      <c r="AD45" s="201" t="str">
        <f>'Pengetahuan (rincian)'!AD45</f>
        <v/>
      </c>
      <c r="AE45" s="201" t="str">
        <f>'Pengetahuan (rincian)'!AE45</f>
        <v/>
      </c>
      <c r="AF45" s="201" t="str">
        <f>'Pengetahuan (rincian)'!AF45</f>
        <v/>
      </c>
      <c r="AG45" s="201" t="str">
        <f>'Pengetahuan (rincian)'!AG45</f>
        <v/>
      </c>
      <c r="AH45" s="201" t="str">
        <f>'Pengetahuan (rincian)'!AH45</f>
        <v/>
      </c>
      <c r="AI45" s="201" t="str">
        <f>'Pengetahuan (rincian)'!AI45</f>
        <v/>
      </c>
      <c r="AJ45" s="201" t="str">
        <f>'Pengetahuan (rincian)'!AJ45</f>
        <v/>
      </c>
      <c r="AK45" s="201" t="str">
        <f>'Pengetahuan (rincian)'!AK45</f>
        <v/>
      </c>
      <c r="AL45" s="201" t="str">
        <f>'Pengetahuan (rincian)'!AL45</f>
        <v/>
      </c>
      <c r="AM45" s="201" t="str">
        <f>'Pengetahuan (rincian)'!AM45</f>
        <v/>
      </c>
      <c r="AN45" s="201" t="str">
        <f>'Pengetahuan (rincian)'!AN45</f>
        <v/>
      </c>
      <c r="AO45" s="201" t="str">
        <f>'Pengetahuan (rincian)'!AO45</f>
        <v/>
      </c>
      <c r="AP45" s="201" t="str">
        <f>'Pengetahuan (rincian)'!AP45</f>
        <v/>
      </c>
      <c r="AQ45" s="201" t="str">
        <f>'Pengetahuan (rincian)'!AQ45</f>
        <v/>
      </c>
      <c r="AR45" s="201" t="str">
        <f>'Pengetahuan (rincian)'!AR45</f>
        <v/>
      </c>
      <c r="AS45" s="201" t="str">
        <f>'Pengetahuan (rincian)'!AS45</f>
        <v/>
      </c>
      <c r="AT45" s="201" t="str">
        <f>'Pengetahuan (rincian)'!AT45</f>
        <v/>
      </c>
      <c r="AU45" s="201">
        <f>'Pengetahuan (rincian)'!AU45</f>
        <v>87</v>
      </c>
      <c r="AV45" s="201">
        <f>'Pengetahuan (rincian)'!AV45</f>
        <v>80</v>
      </c>
      <c r="AW45" s="201" t="str">
        <f>'Pengetahuan (rincian)'!AW45</f>
        <v/>
      </c>
      <c r="AX45" s="201">
        <f>'Pengetahuan (rincian)'!AX45</f>
        <v>90</v>
      </c>
      <c r="AY45" s="201" t="str">
        <f>'Pengetahuan (rincian)'!AY45</f>
        <v/>
      </c>
      <c r="AZ45" s="80"/>
      <c r="BA45" s="52"/>
      <c r="BB45" s="52"/>
      <c r="BC45" s="52"/>
      <c r="BD45" s="52"/>
      <c r="BE45" s="52"/>
      <c r="BF45" s="52"/>
      <c r="BG45" s="52"/>
      <c r="BH45" s="52"/>
      <c r="BI45" s="52"/>
    </row>
    <row r="46" ht="23.25" customHeight="1">
      <c r="A46" s="89">
        <f>IF('Pengetahuan (rincian)'!A46="","",'Pengetahuan (rincian)'!A46)</f>
        <v>35</v>
      </c>
      <c r="B46" s="199">
        <f>'Pengetahuan (rincian)'!B46</f>
        <v>543241143</v>
      </c>
      <c r="C46" s="63"/>
      <c r="D46" s="200" t="str">
        <f>'Pengetahuan (rincian)'!D46</f>
        <v>SELVANO SENA AJI PATRIA</v>
      </c>
      <c r="E46" s="201">
        <f>'Pengetahuan (rincian)'!E46</f>
        <v>95</v>
      </c>
      <c r="F46" s="201" t="str">
        <f>'Pengetahuan (rincian)'!F46</f>
        <v/>
      </c>
      <c r="G46" s="201">
        <f>'Pengetahuan (rincian)'!G46</f>
        <v>95</v>
      </c>
      <c r="H46" s="201">
        <f>'Pengetahuan (rincian)'!H46</f>
        <v>95</v>
      </c>
      <c r="I46" s="201" t="str">
        <f>'Pengetahuan (rincian)'!I46</f>
        <v/>
      </c>
      <c r="J46" s="201">
        <f>'Pengetahuan (rincian)'!J46</f>
        <v>95</v>
      </c>
      <c r="K46" s="201">
        <f>'Pengetahuan (rincian)'!K46</f>
        <v>95</v>
      </c>
      <c r="L46" s="201" t="str">
        <f>'Pengetahuan (rincian)'!L46</f>
        <v/>
      </c>
      <c r="M46" s="201">
        <f>'Pengetahuan (rincian)'!M46</f>
        <v>95</v>
      </c>
      <c r="N46" s="201" t="str">
        <f>'Pengetahuan (rincian)'!N46</f>
        <v/>
      </c>
      <c r="O46" s="201" t="str">
        <f>'Pengetahuan (rincian)'!O46</f>
        <v/>
      </c>
      <c r="P46" s="201" t="str">
        <f>'Pengetahuan (rincian)'!P46</f>
        <v/>
      </c>
      <c r="Q46" s="201" t="str">
        <f>'Pengetahuan (rincian)'!Q46</f>
        <v/>
      </c>
      <c r="R46" s="201" t="str">
        <f>'Pengetahuan (rincian)'!R46</f>
        <v/>
      </c>
      <c r="S46" s="201" t="str">
        <f>'Pengetahuan (rincian)'!S46</f>
        <v/>
      </c>
      <c r="T46" s="201" t="str">
        <f>'Pengetahuan (rincian)'!T46</f>
        <v/>
      </c>
      <c r="U46" s="201" t="str">
        <f>'Pengetahuan (rincian)'!U46</f>
        <v/>
      </c>
      <c r="V46" s="201" t="str">
        <f>'Pengetahuan (rincian)'!V46</f>
        <v/>
      </c>
      <c r="W46" s="201" t="str">
        <f>'Pengetahuan (rincian)'!W46</f>
        <v/>
      </c>
      <c r="X46" s="201" t="str">
        <f>'Pengetahuan (rincian)'!X46</f>
        <v/>
      </c>
      <c r="Y46" s="201" t="str">
        <f>'Pengetahuan (rincian)'!Y46</f>
        <v/>
      </c>
      <c r="Z46" s="201" t="str">
        <f>'Pengetahuan (rincian)'!Z46</f>
        <v/>
      </c>
      <c r="AA46" s="201" t="str">
        <f>'Pengetahuan (rincian)'!AA46</f>
        <v/>
      </c>
      <c r="AB46" s="201" t="str">
        <f>'Pengetahuan (rincian)'!AB46</f>
        <v/>
      </c>
      <c r="AC46" s="201" t="str">
        <f>'Pengetahuan (rincian)'!AC46</f>
        <v/>
      </c>
      <c r="AD46" s="201" t="str">
        <f>'Pengetahuan (rincian)'!AD46</f>
        <v/>
      </c>
      <c r="AE46" s="201" t="str">
        <f>'Pengetahuan (rincian)'!AE46</f>
        <v/>
      </c>
      <c r="AF46" s="201" t="str">
        <f>'Pengetahuan (rincian)'!AF46</f>
        <v/>
      </c>
      <c r="AG46" s="201" t="str">
        <f>'Pengetahuan (rincian)'!AG46</f>
        <v/>
      </c>
      <c r="AH46" s="201" t="str">
        <f>'Pengetahuan (rincian)'!AH46</f>
        <v/>
      </c>
      <c r="AI46" s="201" t="str">
        <f>'Pengetahuan (rincian)'!AI46</f>
        <v/>
      </c>
      <c r="AJ46" s="201" t="str">
        <f>'Pengetahuan (rincian)'!AJ46</f>
        <v/>
      </c>
      <c r="AK46" s="201" t="str">
        <f>'Pengetahuan (rincian)'!AK46</f>
        <v/>
      </c>
      <c r="AL46" s="201" t="str">
        <f>'Pengetahuan (rincian)'!AL46</f>
        <v/>
      </c>
      <c r="AM46" s="201" t="str">
        <f>'Pengetahuan (rincian)'!AM46</f>
        <v/>
      </c>
      <c r="AN46" s="201" t="str">
        <f>'Pengetahuan (rincian)'!AN46</f>
        <v/>
      </c>
      <c r="AO46" s="201" t="str">
        <f>'Pengetahuan (rincian)'!AO46</f>
        <v/>
      </c>
      <c r="AP46" s="201" t="str">
        <f>'Pengetahuan (rincian)'!AP46</f>
        <v/>
      </c>
      <c r="AQ46" s="201" t="str">
        <f>'Pengetahuan (rincian)'!AQ46</f>
        <v/>
      </c>
      <c r="AR46" s="201" t="str">
        <f>'Pengetahuan (rincian)'!AR46</f>
        <v/>
      </c>
      <c r="AS46" s="201" t="str">
        <f>'Pengetahuan (rincian)'!AS46</f>
        <v/>
      </c>
      <c r="AT46" s="201" t="str">
        <f>'Pengetahuan (rincian)'!AT46</f>
        <v/>
      </c>
      <c r="AU46" s="201">
        <f>'Pengetahuan (rincian)'!AU46</f>
        <v>95</v>
      </c>
      <c r="AV46" s="201">
        <f>'Pengetahuan (rincian)'!AV46</f>
        <v>95</v>
      </c>
      <c r="AW46" s="201" t="str">
        <f>'Pengetahuan (rincian)'!AW46</f>
        <v/>
      </c>
      <c r="AX46" s="201">
        <f>'Pengetahuan (rincian)'!AX46</f>
        <v>95</v>
      </c>
      <c r="AY46" s="201" t="str">
        <f>'Pengetahuan (rincian)'!AY46</f>
        <v/>
      </c>
      <c r="AZ46" s="80"/>
      <c r="BA46" s="52"/>
      <c r="BB46" s="52"/>
      <c r="BC46" s="52"/>
      <c r="BD46" s="52"/>
      <c r="BE46" s="52"/>
      <c r="BF46" s="52"/>
      <c r="BG46" s="52"/>
      <c r="BH46" s="52"/>
      <c r="BI46" s="52"/>
    </row>
    <row r="47" ht="23.25" customHeight="1">
      <c r="A47" s="89">
        <f>IF('Pengetahuan (rincian)'!A47="","",'Pengetahuan (rincian)'!A47)</f>
        <v>36</v>
      </c>
      <c r="B47" s="199">
        <f>'Pengetahuan (rincian)'!B47</f>
        <v>543241107</v>
      </c>
      <c r="C47" s="63"/>
      <c r="D47" s="200" t="str">
        <f>'Pengetahuan (rincian)'!D47</f>
        <v>SHIDDIQ NAFIS HIBATULLAH</v>
      </c>
      <c r="E47" s="201">
        <f>'Pengetahuan (rincian)'!E47</f>
        <v>90</v>
      </c>
      <c r="F47" s="201" t="str">
        <f>'Pengetahuan (rincian)'!F47</f>
        <v/>
      </c>
      <c r="G47" s="201">
        <f>'Pengetahuan (rincian)'!G47</f>
        <v>90</v>
      </c>
      <c r="H47" s="201">
        <f>'Pengetahuan (rincian)'!H47</f>
        <v>93</v>
      </c>
      <c r="I47" s="201" t="str">
        <f>'Pengetahuan (rincian)'!I47</f>
        <v/>
      </c>
      <c r="J47" s="201">
        <f>'Pengetahuan (rincian)'!J47</f>
        <v>93</v>
      </c>
      <c r="K47" s="201">
        <f>'Pengetahuan (rincian)'!K47</f>
        <v>90</v>
      </c>
      <c r="L47" s="201" t="str">
        <f>'Pengetahuan (rincian)'!L47</f>
        <v/>
      </c>
      <c r="M47" s="201">
        <f>'Pengetahuan (rincian)'!M47</f>
        <v>90</v>
      </c>
      <c r="N47" s="201" t="str">
        <f>'Pengetahuan (rincian)'!N47</f>
        <v/>
      </c>
      <c r="O47" s="201" t="str">
        <f>'Pengetahuan (rincian)'!O47</f>
        <v/>
      </c>
      <c r="P47" s="201" t="str">
        <f>'Pengetahuan (rincian)'!P47</f>
        <v/>
      </c>
      <c r="Q47" s="201" t="str">
        <f>'Pengetahuan (rincian)'!Q47</f>
        <v/>
      </c>
      <c r="R47" s="201" t="str">
        <f>'Pengetahuan (rincian)'!R47</f>
        <v/>
      </c>
      <c r="S47" s="201" t="str">
        <f>'Pengetahuan (rincian)'!S47</f>
        <v/>
      </c>
      <c r="T47" s="201" t="str">
        <f>'Pengetahuan (rincian)'!T47</f>
        <v/>
      </c>
      <c r="U47" s="201" t="str">
        <f>'Pengetahuan (rincian)'!U47</f>
        <v/>
      </c>
      <c r="V47" s="201" t="str">
        <f>'Pengetahuan (rincian)'!V47</f>
        <v/>
      </c>
      <c r="W47" s="201" t="str">
        <f>'Pengetahuan (rincian)'!W47</f>
        <v/>
      </c>
      <c r="X47" s="201" t="str">
        <f>'Pengetahuan (rincian)'!X47</f>
        <v/>
      </c>
      <c r="Y47" s="201" t="str">
        <f>'Pengetahuan (rincian)'!Y47</f>
        <v/>
      </c>
      <c r="Z47" s="201" t="str">
        <f>'Pengetahuan (rincian)'!Z47</f>
        <v/>
      </c>
      <c r="AA47" s="201" t="str">
        <f>'Pengetahuan (rincian)'!AA47</f>
        <v/>
      </c>
      <c r="AB47" s="201" t="str">
        <f>'Pengetahuan (rincian)'!AB47</f>
        <v/>
      </c>
      <c r="AC47" s="201" t="str">
        <f>'Pengetahuan (rincian)'!AC47</f>
        <v/>
      </c>
      <c r="AD47" s="201" t="str">
        <f>'Pengetahuan (rincian)'!AD47</f>
        <v/>
      </c>
      <c r="AE47" s="201" t="str">
        <f>'Pengetahuan (rincian)'!AE47</f>
        <v/>
      </c>
      <c r="AF47" s="201" t="str">
        <f>'Pengetahuan (rincian)'!AF47</f>
        <v/>
      </c>
      <c r="AG47" s="201" t="str">
        <f>'Pengetahuan (rincian)'!AG47</f>
        <v/>
      </c>
      <c r="AH47" s="201" t="str">
        <f>'Pengetahuan (rincian)'!AH47</f>
        <v/>
      </c>
      <c r="AI47" s="201" t="str">
        <f>'Pengetahuan (rincian)'!AI47</f>
        <v/>
      </c>
      <c r="AJ47" s="201" t="str">
        <f>'Pengetahuan (rincian)'!AJ47</f>
        <v/>
      </c>
      <c r="AK47" s="201" t="str">
        <f>'Pengetahuan (rincian)'!AK47</f>
        <v/>
      </c>
      <c r="AL47" s="201" t="str">
        <f>'Pengetahuan (rincian)'!AL47</f>
        <v/>
      </c>
      <c r="AM47" s="201" t="str">
        <f>'Pengetahuan (rincian)'!AM47</f>
        <v/>
      </c>
      <c r="AN47" s="201" t="str">
        <f>'Pengetahuan (rincian)'!AN47</f>
        <v/>
      </c>
      <c r="AO47" s="201" t="str">
        <f>'Pengetahuan (rincian)'!AO47</f>
        <v/>
      </c>
      <c r="AP47" s="201" t="str">
        <f>'Pengetahuan (rincian)'!AP47</f>
        <v/>
      </c>
      <c r="AQ47" s="201" t="str">
        <f>'Pengetahuan (rincian)'!AQ47</f>
        <v/>
      </c>
      <c r="AR47" s="201" t="str">
        <f>'Pengetahuan (rincian)'!AR47</f>
        <v/>
      </c>
      <c r="AS47" s="201" t="str">
        <f>'Pengetahuan (rincian)'!AS47</f>
        <v/>
      </c>
      <c r="AT47" s="201" t="str">
        <f>'Pengetahuan (rincian)'!AT47</f>
        <v/>
      </c>
      <c r="AU47" s="201">
        <f>'Pengetahuan (rincian)'!AU47</f>
        <v>91</v>
      </c>
      <c r="AV47" s="201">
        <f>'Pengetahuan (rincian)'!AV47</f>
        <v>93</v>
      </c>
      <c r="AW47" s="201" t="str">
        <f>'Pengetahuan (rincian)'!AW47</f>
        <v/>
      </c>
      <c r="AX47" s="201">
        <f>'Pengetahuan (rincian)'!AX47</f>
        <v>90</v>
      </c>
      <c r="AY47" s="201" t="str">
        <f>'Pengetahuan (rincian)'!AY47</f>
        <v/>
      </c>
      <c r="AZ47" s="80"/>
      <c r="BA47" s="52"/>
      <c r="BB47" s="52"/>
      <c r="BC47" s="52"/>
      <c r="BD47" s="52"/>
      <c r="BE47" s="52"/>
      <c r="BF47" s="52"/>
      <c r="BG47" s="52"/>
      <c r="BH47" s="52"/>
      <c r="BI47" s="52"/>
    </row>
    <row r="48" ht="23.25" customHeight="1">
      <c r="A48" s="89">
        <f>IF('Pengetahuan (rincian)'!A48="","",'Pengetahuan (rincian)'!A48)</f>
        <v>37</v>
      </c>
      <c r="B48" s="199">
        <f>'Pengetahuan (rincian)'!B48</f>
        <v>543241045</v>
      </c>
      <c r="C48" s="63"/>
      <c r="D48" s="200" t="str">
        <f>'Pengetahuan (rincian)'!D48</f>
        <v>STEFANDER GERALD ROLANDO</v>
      </c>
      <c r="E48" s="201">
        <f>'Pengetahuan (rincian)'!E48</f>
        <v>88</v>
      </c>
      <c r="F48" s="201" t="str">
        <f>'Pengetahuan (rincian)'!F48</f>
        <v/>
      </c>
      <c r="G48" s="201">
        <f>'Pengetahuan (rincian)'!G48</f>
        <v>88</v>
      </c>
      <c r="H48" s="201">
        <f>'Pengetahuan (rincian)'!H48</f>
        <v>93</v>
      </c>
      <c r="I48" s="201" t="str">
        <f>'Pengetahuan (rincian)'!I48</f>
        <v/>
      </c>
      <c r="J48" s="201">
        <f>'Pengetahuan (rincian)'!J48</f>
        <v>93</v>
      </c>
      <c r="K48" s="201">
        <f>'Pengetahuan (rincian)'!K48</f>
        <v>88</v>
      </c>
      <c r="L48" s="201" t="str">
        <f>'Pengetahuan (rincian)'!L48</f>
        <v/>
      </c>
      <c r="M48" s="201">
        <f>'Pengetahuan (rincian)'!M48</f>
        <v>88</v>
      </c>
      <c r="N48" s="201" t="str">
        <f>'Pengetahuan (rincian)'!N48</f>
        <v/>
      </c>
      <c r="O48" s="201" t="str">
        <f>'Pengetahuan (rincian)'!O48</f>
        <v/>
      </c>
      <c r="P48" s="201" t="str">
        <f>'Pengetahuan (rincian)'!P48</f>
        <v/>
      </c>
      <c r="Q48" s="201" t="str">
        <f>'Pengetahuan (rincian)'!Q48</f>
        <v/>
      </c>
      <c r="R48" s="201" t="str">
        <f>'Pengetahuan (rincian)'!R48</f>
        <v/>
      </c>
      <c r="S48" s="201" t="str">
        <f>'Pengetahuan (rincian)'!S48</f>
        <v/>
      </c>
      <c r="T48" s="201" t="str">
        <f>'Pengetahuan (rincian)'!T48</f>
        <v/>
      </c>
      <c r="U48" s="201" t="str">
        <f>'Pengetahuan (rincian)'!U48</f>
        <v/>
      </c>
      <c r="V48" s="201" t="str">
        <f>'Pengetahuan (rincian)'!V48</f>
        <v/>
      </c>
      <c r="W48" s="201" t="str">
        <f>'Pengetahuan (rincian)'!W48</f>
        <v/>
      </c>
      <c r="X48" s="201" t="str">
        <f>'Pengetahuan (rincian)'!X48</f>
        <v/>
      </c>
      <c r="Y48" s="201" t="str">
        <f>'Pengetahuan (rincian)'!Y48</f>
        <v/>
      </c>
      <c r="Z48" s="201" t="str">
        <f>'Pengetahuan (rincian)'!Z48</f>
        <v/>
      </c>
      <c r="AA48" s="201" t="str">
        <f>'Pengetahuan (rincian)'!AA48</f>
        <v/>
      </c>
      <c r="AB48" s="201" t="str">
        <f>'Pengetahuan (rincian)'!AB48</f>
        <v/>
      </c>
      <c r="AC48" s="201" t="str">
        <f>'Pengetahuan (rincian)'!AC48</f>
        <v/>
      </c>
      <c r="AD48" s="201" t="str">
        <f>'Pengetahuan (rincian)'!AD48</f>
        <v/>
      </c>
      <c r="AE48" s="201" t="str">
        <f>'Pengetahuan (rincian)'!AE48</f>
        <v/>
      </c>
      <c r="AF48" s="201" t="str">
        <f>'Pengetahuan (rincian)'!AF48</f>
        <v/>
      </c>
      <c r="AG48" s="201" t="str">
        <f>'Pengetahuan (rincian)'!AG48</f>
        <v/>
      </c>
      <c r="AH48" s="201" t="str">
        <f>'Pengetahuan (rincian)'!AH48</f>
        <v/>
      </c>
      <c r="AI48" s="201" t="str">
        <f>'Pengetahuan (rincian)'!AI48</f>
        <v/>
      </c>
      <c r="AJ48" s="201" t="str">
        <f>'Pengetahuan (rincian)'!AJ48</f>
        <v/>
      </c>
      <c r="AK48" s="201" t="str">
        <f>'Pengetahuan (rincian)'!AK48</f>
        <v/>
      </c>
      <c r="AL48" s="201" t="str">
        <f>'Pengetahuan (rincian)'!AL48</f>
        <v/>
      </c>
      <c r="AM48" s="201" t="str">
        <f>'Pengetahuan (rincian)'!AM48</f>
        <v/>
      </c>
      <c r="AN48" s="201" t="str">
        <f>'Pengetahuan (rincian)'!AN48</f>
        <v/>
      </c>
      <c r="AO48" s="201" t="str">
        <f>'Pengetahuan (rincian)'!AO48</f>
        <v/>
      </c>
      <c r="AP48" s="201" t="str">
        <f>'Pengetahuan (rincian)'!AP48</f>
        <v/>
      </c>
      <c r="AQ48" s="201" t="str">
        <f>'Pengetahuan (rincian)'!AQ48</f>
        <v/>
      </c>
      <c r="AR48" s="201" t="str">
        <f>'Pengetahuan (rincian)'!AR48</f>
        <v/>
      </c>
      <c r="AS48" s="201" t="str">
        <f>'Pengetahuan (rincian)'!AS48</f>
        <v/>
      </c>
      <c r="AT48" s="201" t="str">
        <f>'Pengetahuan (rincian)'!AT48</f>
        <v/>
      </c>
      <c r="AU48" s="201">
        <f>'Pengetahuan (rincian)'!AU48</f>
        <v>90</v>
      </c>
      <c r="AV48" s="201">
        <f>'Pengetahuan (rincian)'!AV48</f>
        <v>93</v>
      </c>
      <c r="AW48" s="201" t="str">
        <f>'Pengetahuan (rincian)'!AW48</f>
        <v/>
      </c>
      <c r="AX48" s="201">
        <f>'Pengetahuan (rincian)'!AX48</f>
        <v>88</v>
      </c>
      <c r="AY48" s="201" t="str">
        <f>'Pengetahuan (rincian)'!AY48</f>
        <v/>
      </c>
      <c r="AZ48" s="80"/>
      <c r="BA48" s="52"/>
      <c r="BB48" s="52"/>
      <c r="BC48" s="52"/>
      <c r="BD48" s="52"/>
      <c r="BE48" s="52"/>
      <c r="BF48" s="52"/>
      <c r="BG48" s="52"/>
      <c r="BH48" s="52"/>
      <c r="BI48" s="52"/>
    </row>
    <row r="49" ht="23.25" customHeight="1">
      <c r="A49" s="89">
        <f>IF('Pengetahuan (rincian)'!A49="","",'Pengetahuan (rincian)'!A49)</f>
        <v>38</v>
      </c>
      <c r="B49" s="199">
        <f>'Pengetahuan (rincian)'!B49</f>
        <v>543241020</v>
      </c>
      <c r="C49" s="63"/>
      <c r="D49" s="200" t="str">
        <f>'Pengetahuan (rincian)'!D49</f>
        <v>YEFTA CHRISTIAN LENGKONG</v>
      </c>
      <c r="E49" s="201">
        <f>'Pengetahuan (rincian)'!E49</f>
        <v>88</v>
      </c>
      <c r="F49" s="201" t="str">
        <f>'Pengetahuan (rincian)'!F49</f>
        <v/>
      </c>
      <c r="G49" s="201">
        <f>'Pengetahuan (rincian)'!G49</f>
        <v>88</v>
      </c>
      <c r="H49" s="201">
        <f>'Pengetahuan (rincian)'!H49</f>
        <v>93</v>
      </c>
      <c r="I49" s="201" t="str">
        <f>'Pengetahuan (rincian)'!I49</f>
        <v/>
      </c>
      <c r="J49" s="201">
        <f>'Pengetahuan (rincian)'!J49</f>
        <v>93</v>
      </c>
      <c r="K49" s="201">
        <f>'Pengetahuan (rincian)'!K49</f>
        <v>88</v>
      </c>
      <c r="L49" s="201" t="str">
        <f>'Pengetahuan (rincian)'!L49</f>
        <v/>
      </c>
      <c r="M49" s="201">
        <f>'Pengetahuan (rincian)'!M49</f>
        <v>88</v>
      </c>
      <c r="N49" s="201" t="str">
        <f>'Pengetahuan (rincian)'!N49</f>
        <v/>
      </c>
      <c r="O49" s="201" t="str">
        <f>'Pengetahuan (rincian)'!O49</f>
        <v/>
      </c>
      <c r="P49" s="201" t="str">
        <f>'Pengetahuan (rincian)'!P49</f>
        <v/>
      </c>
      <c r="Q49" s="201" t="str">
        <f>'Pengetahuan (rincian)'!Q49</f>
        <v/>
      </c>
      <c r="R49" s="201" t="str">
        <f>'Pengetahuan (rincian)'!R49</f>
        <v/>
      </c>
      <c r="S49" s="201" t="str">
        <f>'Pengetahuan (rincian)'!S49</f>
        <v/>
      </c>
      <c r="T49" s="201" t="str">
        <f>'Pengetahuan (rincian)'!T49</f>
        <v/>
      </c>
      <c r="U49" s="201" t="str">
        <f>'Pengetahuan (rincian)'!U49</f>
        <v/>
      </c>
      <c r="V49" s="201" t="str">
        <f>'Pengetahuan (rincian)'!V49</f>
        <v/>
      </c>
      <c r="W49" s="201" t="str">
        <f>'Pengetahuan (rincian)'!W49</f>
        <v/>
      </c>
      <c r="X49" s="201" t="str">
        <f>'Pengetahuan (rincian)'!X49</f>
        <v/>
      </c>
      <c r="Y49" s="201" t="str">
        <f>'Pengetahuan (rincian)'!Y49</f>
        <v/>
      </c>
      <c r="Z49" s="201" t="str">
        <f>'Pengetahuan (rincian)'!Z49</f>
        <v/>
      </c>
      <c r="AA49" s="201" t="str">
        <f>'Pengetahuan (rincian)'!AA49</f>
        <v/>
      </c>
      <c r="AB49" s="201" t="str">
        <f>'Pengetahuan (rincian)'!AB49</f>
        <v/>
      </c>
      <c r="AC49" s="201" t="str">
        <f>'Pengetahuan (rincian)'!AC49</f>
        <v/>
      </c>
      <c r="AD49" s="201" t="str">
        <f>'Pengetahuan (rincian)'!AD49</f>
        <v/>
      </c>
      <c r="AE49" s="201" t="str">
        <f>'Pengetahuan (rincian)'!AE49</f>
        <v/>
      </c>
      <c r="AF49" s="201" t="str">
        <f>'Pengetahuan (rincian)'!AF49</f>
        <v/>
      </c>
      <c r="AG49" s="201" t="str">
        <f>'Pengetahuan (rincian)'!AG49</f>
        <v/>
      </c>
      <c r="AH49" s="201" t="str">
        <f>'Pengetahuan (rincian)'!AH49</f>
        <v/>
      </c>
      <c r="AI49" s="201" t="str">
        <f>'Pengetahuan (rincian)'!AI49</f>
        <v/>
      </c>
      <c r="AJ49" s="201" t="str">
        <f>'Pengetahuan (rincian)'!AJ49</f>
        <v/>
      </c>
      <c r="AK49" s="201" t="str">
        <f>'Pengetahuan (rincian)'!AK49</f>
        <v/>
      </c>
      <c r="AL49" s="201" t="str">
        <f>'Pengetahuan (rincian)'!AL49</f>
        <v/>
      </c>
      <c r="AM49" s="201" t="str">
        <f>'Pengetahuan (rincian)'!AM49</f>
        <v/>
      </c>
      <c r="AN49" s="201" t="str">
        <f>'Pengetahuan (rincian)'!AN49</f>
        <v/>
      </c>
      <c r="AO49" s="201" t="str">
        <f>'Pengetahuan (rincian)'!AO49</f>
        <v/>
      </c>
      <c r="AP49" s="201" t="str">
        <f>'Pengetahuan (rincian)'!AP49</f>
        <v/>
      </c>
      <c r="AQ49" s="201" t="str">
        <f>'Pengetahuan (rincian)'!AQ49</f>
        <v/>
      </c>
      <c r="AR49" s="201" t="str">
        <f>'Pengetahuan (rincian)'!AR49</f>
        <v/>
      </c>
      <c r="AS49" s="201" t="str">
        <f>'Pengetahuan (rincian)'!AS49</f>
        <v/>
      </c>
      <c r="AT49" s="201" t="str">
        <f>'Pengetahuan (rincian)'!AT49</f>
        <v/>
      </c>
      <c r="AU49" s="201">
        <f>'Pengetahuan (rincian)'!AU49</f>
        <v>90</v>
      </c>
      <c r="AV49" s="201">
        <f>'Pengetahuan (rincian)'!AV49</f>
        <v>93</v>
      </c>
      <c r="AW49" s="201" t="str">
        <f>'Pengetahuan (rincian)'!AW49</f>
        <v/>
      </c>
      <c r="AX49" s="201">
        <f>'Pengetahuan (rincian)'!AX49</f>
        <v>88</v>
      </c>
      <c r="AY49" s="201" t="str">
        <f>'Pengetahuan (rincian)'!AY49</f>
        <v/>
      </c>
      <c r="AZ49" s="80"/>
      <c r="BA49" s="52"/>
      <c r="BB49" s="52"/>
      <c r="BC49" s="52"/>
      <c r="BD49" s="52"/>
      <c r="BE49" s="52"/>
      <c r="BF49" s="52"/>
      <c r="BG49" s="52"/>
      <c r="BH49" s="52"/>
      <c r="BI49" s="52"/>
    </row>
    <row r="50" ht="23.25" customHeight="1">
      <c r="A50" s="89">
        <f>IF('Pengetahuan (rincian)'!A50="","",'Pengetahuan (rincian)'!A50)</f>
        <v>39</v>
      </c>
      <c r="B50" s="199" t="str">
        <f>'Pengetahuan (rincian)'!B50</f>
        <v/>
      </c>
      <c r="C50" s="63"/>
      <c r="D50" s="200" t="str">
        <f>'Pengetahuan (rincian)'!D50</f>
        <v/>
      </c>
      <c r="E50" s="201" t="str">
        <f>'Pengetahuan (rincian)'!E50</f>
        <v/>
      </c>
      <c r="F50" s="201" t="str">
        <f>'Pengetahuan (rincian)'!F50</f>
        <v/>
      </c>
      <c r="G50" s="201" t="str">
        <f>'Pengetahuan (rincian)'!G50</f>
        <v/>
      </c>
      <c r="H50" s="201" t="str">
        <f>'Pengetahuan (rincian)'!H50</f>
        <v/>
      </c>
      <c r="I50" s="201" t="str">
        <f>'Pengetahuan (rincian)'!I50</f>
        <v/>
      </c>
      <c r="J50" s="201" t="str">
        <f>'Pengetahuan (rincian)'!J50</f>
        <v/>
      </c>
      <c r="K50" s="201" t="str">
        <f>'Pengetahuan (rincian)'!K50</f>
        <v/>
      </c>
      <c r="L50" s="201" t="str">
        <f>'Pengetahuan (rincian)'!L50</f>
        <v/>
      </c>
      <c r="M50" s="201" t="str">
        <f>'Pengetahuan (rincian)'!M50</f>
        <v/>
      </c>
      <c r="N50" s="201" t="str">
        <f>'Pengetahuan (rincian)'!N50</f>
        <v/>
      </c>
      <c r="O50" s="201" t="str">
        <f>'Pengetahuan (rincian)'!O50</f>
        <v/>
      </c>
      <c r="P50" s="201" t="str">
        <f>'Pengetahuan (rincian)'!P50</f>
        <v/>
      </c>
      <c r="Q50" s="201" t="str">
        <f>'Pengetahuan (rincian)'!Q50</f>
        <v/>
      </c>
      <c r="R50" s="201" t="str">
        <f>'Pengetahuan (rincian)'!R50</f>
        <v/>
      </c>
      <c r="S50" s="201" t="str">
        <f>'Pengetahuan (rincian)'!S50</f>
        <v/>
      </c>
      <c r="T50" s="201" t="str">
        <f>'Pengetahuan (rincian)'!T50</f>
        <v/>
      </c>
      <c r="U50" s="201" t="str">
        <f>'Pengetahuan (rincian)'!U50</f>
        <v/>
      </c>
      <c r="V50" s="201" t="str">
        <f>'Pengetahuan (rincian)'!V50</f>
        <v/>
      </c>
      <c r="W50" s="201" t="str">
        <f>'Pengetahuan (rincian)'!W50</f>
        <v/>
      </c>
      <c r="X50" s="201" t="str">
        <f>'Pengetahuan (rincian)'!X50</f>
        <v/>
      </c>
      <c r="Y50" s="201" t="str">
        <f>'Pengetahuan (rincian)'!Y50</f>
        <v/>
      </c>
      <c r="Z50" s="201" t="str">
        <f>'Pengetahuan (rincian)'!Z50</f>
        <v/>
      </c>
      <c r="AA50" s="201" t="str">
        <f>'Pengetahuan (rincian)'!AA50</f>
        <v/>
      </c>
      <c r="AB50" s="201" t="str">
        <f>'Pengetahuan (rincian)'!AB50</f>
        <v/>
      </c>
      <c r="AC50" s="201" t="str">
        <f>'Pengetahuan (rincian)'!AC50</f>
        <v/>
      </c>
      <c r="AD50" s="201" t="str">
        <f>'Pengetahuan (rincian)'!AD50</f>
        <v/>
      </c>
      <c r="AE50" s="201" t="str">
        <f>'Pengetahuan (rincian)'!AE50</f>
        <v/>
      </c>
      <c r="AF50" s="201" t="str">
        <f>'Pengetahuan (rincian)'!AF50</f>
        <v/>
      </c>
      <c r="AG50" s="201" t="str">
        <f>'Pengetahuan (rincian)'!AG50</f>
        <v/>
      </c>
      <c r="AH50" s="201" t="str">
        <f>'Pengetahuan (rincian)'!AH50</f>
        <v/>
      </c>
      <c r="AI50" s="201" t="str">
        <f>'Pengetahuan (rincian)'!AI50</f>
        <v/>
      </c>
      <c r="AJ50" s="201" t="str">
        <f>'Pengetahuan (rincian)'!AJ50</f>
        <v/>
      </c>
      <c r="AK50" s="201" t="str">
        <f>'Pengetahuan (rincian)'!AK50</f>
        <v/>
      </c>
      <c r="AL50" s="201" t="str">
        <f>'Pengetahuan (rincian)'!AL50</f>
        <v/>
      </c>
      <c r="AM50" s="201" t="str">
        <f>'Pengetahuan (rincian)'!AM50</f>
        <v/>
      </c>
      <c r="AN50" s="201" t="str">
        <f>'Pengetahuan (rincian)'!AN50</f>
        <v/>
      </c>
      <c r="AO50" s="201" t="str">
        <f>'Pengetahuan (rincian)'!AO50</f>
        <v/>
      </c>
      <c r="AP50" s="201" t="str">
        <f>'Pengetahuan (rincian)'!AP50</f>
        <v/>
      </c>
      <c r="AQ50" s="201" t="str">
        <f>'Pengetahuan (rincian)'!AQ50</f>
        <v/>
      </c>
      <c r="AR50" s="201" t="str">
        <f>'Pengetahuan (rincian)'!AR50</f>
        <v/>
      </c>
      <c r="AS50" s="201" t="str">
        <f>'Pengetahuan (rincian)'!AS50</f>
        <v/>
      </c>
      <c r="AT50" s="201" t="str">
        <f>'Pengetahuan (rincian)'!AT50</f>
        <v/>
      </c>
      <c r="AU50" s="201" t="str">
        <f>'Pengetahuan (rincian)'!AU50</f>
        <v/>
      </c>
      <c r="AV50" s="201" t="str">
        <f>'Pengetahuan (rincian)'!AV50</f>
        <v/>
      </c>
      <c r="AW50" s="201" t="str">
        <f>'Pengetahuan (rincian)'!AW50</f>
        <v/>
      </c>
      <c r="AX50" s="201" t="str">
        <f>'Pengetahuan (rincian)'!AX50</f>
        <v/>
      </c>
      <c r="AY50" s="201" t="str">
        <f>'Pengetahuan (rincian)'!AY50</f>
        <v/>
      </c>
      <c r="AZ50" s="80"/>
      <c r="BA50" s="52"/>
      <c r="BB50" s="52"/>
      <c r="BC50" s="52"/>
      <c r="BD50" s="52"/>
      <c r="BE50" s="52"/>
      <c r="BF50" s="52"/>
      <c r="BG50" s="52"/>
      <c r="BH50" s="52"/>
      <c r="BI50" s="52"/>
    </row>
    <row r="51" ht="23.25" customHeight="1">
      <c r="A51" s="202">
        <f>IF('Pengetahuan (rincian)'!A51="","",'Pengetahuan (rincian)'!A51)</f>
        <v>40</v>
      </c>
      <c r="B51" s="199" t="str">
        <f>'Pengetahuan (rincian)'!B51</f>
        <v/>
      </c>
      <c r="C51" s="63"/>
      <c r="D51" s="200" t="str">
        <f>'Pengetahuan (rincian)'!D51</f>
        <v/>
      </c>
      <c r="E51" s="201" t="str">
        <f>'Pengetahuan (rincian)'!E51</f>
        <v/>
      </c>
      <c r="F51" s="201" t="str">
        <f>'Pengetahuan (rincian)'!F51</f>
        <v/>
      </c>
      <c r="G51" s="201" t="str">
        <f>'Pengetahuan (rincian)'!G51</f>
        <v/>
      </c>
      <c r="H51" s="201" t="str">
        <f>'Pengetahuan (rincian)'!H51</f>
        <v/>
      </c>
      <c r="I51" s="201" t="str">
        <f>'Pengetahuan (rincian)'!I51</f>
        <v/>
      </c>
      <c r="J51" s="201" t="str">
        <f>'Pengetahuan (rincian)'!J51</f>
        <v/>
      </c>
      <c r="K51" s="201" t="str">
        <f>'Pengetahuan (rincian)'!K51</f>
        <v/>
      </c>
      <c r="L51" s="201" t="str">
        <f>'Pengetahuan (rincian)'!L51</f>
        <v/>
      </c>
      <c r="M51" s="201" t="str">
        <f>'Pengetahuan (rincian)'!M51</f>
        <v/>
      </c>
      <c r="N51" s="201" t="str">
        <f>'Pengetahuan (rincian)'!N51</f>
        <v/>
      </c>
      <c r="O51" s="201" t="str">
        <f>'Pengetahuan (rincian)'!O51</f>
        <v/>
      </c>
      <c r="P51" s="201" t="str">
        <f>'Pengetahuan (rincian)'!P51</f>
        <v/>
      </c>
      <c r="Q51" s="201" t="str">
        <f>'Pengetahuan (rincian)'!Q51</f>
        <v/>
      </c>
      <c r="R51" s="201" t="str">
        <f>'Pengetahuan (rincian)'!R51</f>
        <v/>
      </c>
      <c r="S51" s="201" t="str">
        <f>'Pengetahuan (rincian)'!S51</f>
        <v/>
      </c>
      <c r="T51" s="201" t="str">
        <f>'Pengetahuan (rincian)'!T51</f>
        <v/>
      </c>
      <c r="U51" s="201" t="str">
        <f>'Pengetahuan (rincian)'!U51</f>
        <v/>
      </c>
      <c r="V51" s="201" t="str">
        <f>'Pengetahuan (rincian)'!V51</f>
        <v/>
      </c>
      <c r="W51" s="201" t="str">
        <f>'Pengetahuan (rincian)'!W51</f>
        <v/>
      </c>
      <c r="X51" s="201" t="str">
        <f>'Pengetahuan (rincian)'!X51</f>
        <v/>
      </c>
      <c r="Y51" s="201" t="str">
        <f>'Pengetahuan (rincian)'!Y51</f>
        <v/>
      </c>
      <c r="Z51" s="201" t="str">
        <f>'Pengetahuan (rincian)'!Z51</f>
        <v/>
      </c>
      <c r="AA51" s="201" t="str">
        <f>'Pengetahuan (rincian)'!AA51</f>
        <v/>
      </c>
      <c r="AB51" s="201" t="str">
        <f>'Pengetahuan (rincian)'!AB51</f>
        <v/>
      </c>
      <c r="AC51" s="201" t="str">
        <f>'Pengetahuan (rincian)'!AC51</f>
        <v/>
      </c>
      <c r="AD51" s="201" t="str">
        <f>'Pengetahuan (rincian)'!AD51</f>
        <v/>
      </c>
      <c r="AE51" s="201" t="str">
        <f>'Pengetahuan (rincian)'!AE51</f>
        <v/>
      </c>
      <c r="AF51" s="201" t="str">
        <f>'Pengetahuan (rincian)'!AF51</f>
        <v/>
      </c>
      <c r="AG51" s="201" t="str">
        <f>'Pengetahuan (rincian)'!AG51</f>
        <v/>
      </c>
      <c r="AH51" s="201" t="str">
        <f>'Pengetahuan (rincian)'!AH51</f>
        <v/>
      </c>
      <c r="AI51" s="201" t="str">
        <f>'Pengetahuan (rincian)'!AI51</f>
        <v/>
      </c>
      <c r="AJ51" s="201" t="str">
        <f>'Pengetahuan (rincian)'!AJ51</f>
        <v/>
      </c>
      <c r="AK51" s="201" t="str">
        <f>'Pengetahuan (rincian)'!AK51</f>
        <v/>
      </c>
      <c r="AL51" s="201" t="str">
        <f>'Pengetahuan (rincian)'!AL51</f>
        <v/>
      </c>
      <c r="AM51" s="201" t="str">
        <f>'Pengetahuan (rincian)'!AM51</f>
        <v/>
      </c>
      <c r="AN51" s="201" t="str">
        <f>'Pengetahuan (rincian)'!AN51</f>
        <v/>
      </c>
      <c r="AO51" s="201" t="str">
        <f>'Pengetahuan (rincian)'!AO51</f>
        <v/>
      </c>
      <c r="AP51" s="201" t="str">
        <f>'Pengetahuan (rincian)'!AP51</f>
        <v/>
      </c>
      <c r="AQ51" s="201" t="str">
        <f>'Pengetahuan (rincian)'!AQ51</f>
        <v/>
      </c>
      <c r="AR51" s="201" t="str">
        <f>'Pengetahuan (rincian)'!AR51</f>
        <v/>
      </c>
      <c r="AS51" s="201" t="str">
        <f>'Pengetahuan (rincian)'!AS51</f>
        <v/>
      </c>
      <c r="AT51" s="201" t="str">
        <f>'Pengetahuan (rincian)'!AT51</f>
        <v/>
      </c>
      <c r="AU51" s="201" t="str">
        <f>'Pengetahuan (rincian)'!AU51</f>
        <v/>
      </c>
      <c r="AV51" s="201" t="str">
        <f>'Pengetahuan (rincian)'!AV51</f>
        <v/>
      </c>
      <c r="AW51" s="201" t="str">
        <f>'Pengetahuan (rincian)'!AW51</f>
        <v/>
      </c>
      <c r="AX51" s="201" t="str">
        <f>'Pengetahuan (rincian)'!AX51</f>
        <v/>
      </c>
      <c r="AY51" s="201" t="str">
        <f>'Pengetahuan (rincian)'!AY51</f>
        <v/>
      </c>
      <c r="AZ51" s="80"/>
      <c r="BA51" s="52"/>
      <c r="BB51" s="52"/>
      <c r="BC51" s="52"/>
      <c r="BD51" s="52"/>
      <c r="BE51" s="52"/>
      <c r="BF51" s="52"/>
      <c r="BG51" s="52"/>
      <c r="BH51" s="52"/>
      <c r="BI51" s="52"/>
    </row>
    <row r="52" ht="24.0" customHeight="1">
      <c r="A52" s="203"/>
      <c r="B52" s="204" t="str">
        <f>'Pengetahuan (rincian)'!B52</f>
        <v/>
      </c>
      <c r="C52" s="21"/>
      <c r="D52" s="205" t="str">
        <f>'Pengetahuan (rincian)'!D52</f>
        <v/>
      </c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6"/>
      <c r="S52" s="206"/>
      <c r="T52" s="206"/>
      <c r="U52" s="206"/>
      <c r="V52" s="206" t="str">
        <f>IF(T52="","",MAX(T52:U52))</f>
        <v/>
      </c>
      <c r="W52" s="206"/>
      <c r="X52" s="206"/>
      <c r="Y52" s="206" t="str">
        <f>IF(W52="","",MAX(W52:X52))</f>
        <v/>
      </c>
      <c r="Z52" s="206"/>
      <c r="AA52" s="206"/>
      <c r="AB52" s="206" t="str">
        <f>IF(Z52="","",MAX(Z52:AA52))</f>
        <v/>
      </c>
      <c r="AC52" s="206"/>
      <c r="AD52" s="206"/>
      <c r="AE52" s="206" t="str">
        <f>IF(AC52="","",MAX(AC52:AD52))</f>
        <v/>
      </c>
      <c r="AF52" s="206"/>
      <c r="AG52" s="206"/>
      <c r="AH52" s="206" t="str">
        <f>IF(AF52="","",MAX(AF52:AG52))</f>
        <v/>
      </c>
      <c r="AI52" s="206"/>
      <c r="AJ52" s="206"/>
      <c r="AK52" s="206" t="str">
        <f>IF(AI52="","",MAX(AI52:AJ52))</f>
        <v/>
      </c>
      <c r="AL52" s="206"/>
      <c r="AM52" s="206"/>
      <c r="AN52" s="206" t="str">
        <f>IF(AL52="","",MAX(AL52:AM52))</f>
        <v/>
      </c>
      <c r="AO52" s="206"/>
      <c r="AP52" s="206"/>
      <c r="AQ52" s="206" t="str">
        <f>IF(AO52="","",MAX(AO52:AP52))</f>
        <v/>
      </c>
      <c r="AR52" s="206"/>
      <c r="AS52" s="206"/>
      <c r="AT52" s="206" t="str">
        <f>IF(AR52="","",MAX(AR52:AS52))</f>
        <v/>
      </c>
      <c r="AU52" s="206" t="str">
        <f>IF(E52="","",ROUND(AVERAGE(G52,J52,M52,P52,S52,V52,AH52,AQ52,AT52,Y52,AB52,AE52,AK52,AN52),0))</f>
        <v/>
      </c>
      <c r="AV52" s="206"/>
      <c r="AW52" s="207"/>
      <c r="AX52" s="206"/>
      <c r="AY52" s="208"/>
      <c r="AZ52" s="80"/>
      <c r="BA52" s="52"/>
      <c r="BB52" s="52"/>
      <c r="BC52" s="52"/>
      <c r="BD52" s="52"/>
      <c r="BE52" s="52"/>
      <c r="BF52" s="52"/>
      <c r="BG52" s="52"/>
      <c r="BH52" s="52"/>
      <c r="BI52" s="52"/>
    </row>
    <row r="53" ht="24.0" customHeight="1">
      <c r="A53" s="209"/>
      <c r="B53" s="210" t="str">
        <f>IF('Pengetahuan (rincian)'!B52="","",'Pengetahuan (rincian)'!B52)</f>
        <v/>
      </c>
      <c r="C53" s="30"/>
      <c r="D53" s="211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  <c r="AV53" s="212"/>
      <c r="AW53" s="213"/>
      <c r="AX53" s="212"/>
      <c r="AY53" s="214"/>
      <c r="AZ53" s="80"/>
      <c r="BA53" s="52"/>
      <c r="BB53" s="52"/>
      <c r="BC53" s="52"/>
      <c r="BD53" s="52"/>
      <c r="BE53" s="52"/>
      <c r="BF53" s="52"/>
      <c r="BG53" s="52"/>
      <c r="BH53" s="52"/>
      <c r="BI53" s="52"/>
    </row>
    <row r="54" ht="16.5" customHeight="1">
      <c r="A54" s="131" t="s">
        <v>62</v>
      </c>
      <c r="B54" s="132"/>
      <c r="C54" s="133"/>
      <c r="D54" s="134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6"/>
      <c r="AX54" s="136"/>
      <c r="AY54" s="137"/>
      <c r="AZ54" s="80"/>
      <c r="BA54" s="52"/>
      <c r="BB54" s="52"/>
      <c r="BC54" s="52"/>
      <c r="BD54" s="52"/>
      <c r="BE54" s="52"/>
      <c r="BF54" s="52"/>
      <c r="BG54" s="52"/>
      <c r="BH54" s="52"/>
      <c r="BI54" s="52"/>
    </row>
    <row r="55" ht="16.5" customHeight="1">
      <c r="A55" s="138">
        <v>1.0</v>
      </c>
      <c r="B55" s="139" t="s">
        <v>63</v>
      </c>
      <c r="C55" s="140"/>
      <c r="D55" s="141"/>
      <c r="E55" s="142"/>
      <c r="F55" s="142"/>
      <c r="G55" s="142"/>
      <c r="H55" s="142"/>
      <c r="I55" s="142"/>
      <c r="J55" s="142"/>
      <c r="K55" s="142"/>
      <c r="L55" s="142"/>
      <c r="M55" s="142"/>
      <c r="N55" s="37" t="str">
        <f>'Pengetahuan (rincian)'!N54</f>
        <v>Banjarbaru, Agustus 2025</v>
      </c>
      <c r="AZ55" s="80"/>
      <c r="BA55" s="52"/>
      <c r="BB55" s="52"/>
      <c r="BC55" s="52"/>
      <c r="BD55" s="52"/>
      <c r="BE55" s="52"/>
      <c r="BF55" s="52"/>
      <c r="BG55" s="52"/>
      <c r="BH55" s="52"/>
      <c r="BI55" s="52"/>
    </row>
    <row r="56" ht="16.5" customHeight="1">
      <c r="A56" s="138">
        <v>2.0</v>
      </c>
      <c r="B56" s="139" t="s">
        <v>65</v>
      </c>
      <c r="C56" s="144"/>
      <c r="D56" s="144"/>
      <c r="E56" s="145"/>
      <c r="F56" s="145"/>
      <c r="G56" s="145"/>
      <c r="H56" s="145"/>
      <c r="I56" s="145"/>
      <c r="J56" s="145"/>
      <c r="K56" s="145"/>
      <c r="L56" s="145"/>
      <c r="M56" s="145"/>
      <c r="N56" s="146" t="s">
        <v>66</v>
      </c>
      <c r="AZ56" s="80"/>
      <c r="BA56" s="52"/>
      <c r="BB56" s="52"/>
      <c r="BC56" s="52"/>
      <c r="BD56" s="52"/>
      <c r="BE56" s="52"/>
      <c r="BF56" s="52"/>
      <c r="BG56" s="52"/>
      <c r="BH56" s="52"/>
      <c r="BI56" s="52"/>
    </row>
    <row r="57" ht="16.5" customHeight="1">
      <c r="A57" s="138">
        <v>3.0</v>
      </c>
      <c r="B57" s="147" t="s">
        <v>67</v>
      </c>
      <c r="C57" s="147"/>
      <c r="D57" s="147" t="s">
        <v>86</v>
      </c>
      <c r="E57" s="145"/>
      <c r="F57" s="145"/>
      <c r="G57" s="145"/>
      <c r="H57" s="145"/>
      <c r="I57" s="145"/>
      <c r="J57" s="145"/>
      <c r="K57" s="145"/>
      <c r="L57" s="145"/>
      <c r="M57" s="145"/>
      <c r="N57" s="148"/>
      <c r="O57" s="148"/>
      <c r="P57" s="148"/>
      <c r="Q57" s="148"/>
      <c r="R57" s="14"/>
      <c r="S57" s="14"/>
      <c r="T57" s="145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80"/>
      <c r="BA57" s="52"/>
      <c r="BB57" s="52"/>
      <c r="BC57" s="52"/>
      <c r="BD57" s="52"/>
      <c r="BE57" s="52"/>
      <c r="BF57" s="52"/>
      <c r="BG57" s="52"/>
      <c r="BH57" s="52"/>
      <c r="BI57" s="52"/>
    </row>
    <row r="58" ht="16.5" customHeight="1">
      <c r="A58" s="149"/>
      <c r="B58" s="147" t="s">
        <v>69</v>
      </c>
      <c r="C58" s="144"/>
      <c r="D58" s="147" t="s">
        <v>87</v>
      </c>
      <c r="E58" s="145"/>
      <c r="F58" s="145"/>
      <c r="G58" s="145"/>
      <c r="H58" s="145"/>
      <c r="I58" s="145"/>
      <c r="J58" s="145"/>
      <c r="K58" s="145"/>
      <c r="L58" s="145"/>
      <c r="M58" s="145"/>
      <c r="N58" s="148"/>
      <c r="O58" s="148"/>
      <c r="P58" s="148"/>
      <c r="Q58" s="148"/>
      <c r="R58" s="14"/>
      <c r="S58" s="14"/>
      <c r="T58" s="145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80"/>
      <c r="BA58" s="52"/>
      <c r="BB58" s="52"/>
      <c r="BC58" s="52"/>
      <c r="BD58" s="52"/>
      <c r="BE58" s="52"/>
      <c r="BF58" s="52"/>
      <c r="BG58" s="52"/>
      <c r="BH58" s="52"/>
      <c r="BI58" s="52"/>
    </row>
    <row r="59" ht="16.5" customHeight="1">
      <c r="A59" s="149"/>
      <c r="B59" s="147" t="s">
        <v>71</v>
      </c>
      <c r="C59" s="144"/>
      <c r="D59" s="147" t="s">
        <v>88</v>
      </c>
      <c r="E59" s="145"/>
      <c r="F59" s="145"/>
      <c r="G59" s="145"/>
      <c r="H59" s="145"/>
      <c r="I59" s="145"/>
      <c r="J59" s="145"/>
      <c r="K59" s="145"/>
      <c r="L59" s="145"/>
      <c r="M59" s="145"/>
      <c r="N59" s="148"/>
      <c r="O59" s="148"/>
      <c r="P59" s="148"/>
      <c r="Q59" s="148"/>
      <c r="R59" s="14"/>
      <c r="S59" s="14"/>
      <c r="T59" s="145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80"/>
      <c r="BA59" s="52"/>
      <c r="BB59" s="52"/>
      <c r="BC59" s="52"/>
      <c r="BD59" s="52"/>
      <c r="BE59" s="52"/>
      <c r="BF59" s="52"/>
      <c r="BG59" s="52"/>
      <c r="BH59" s="52"/>
      <c r="BI59" s="52"/>
    </row>
    <row r="60" ht="16.5" customHeight="1">
      <c r="A60" s="149"/>
      <c r="B60" s="147"/>
      <c r="C60" s="144"/>
      <c r="D60" s="144"/>
      <c r="E60" s="145"/>
      <c r="F60" s="145"/>
      <c r="G60" s="145"/>
      <c r="H60" s="145"/>
      <c r="I60" s="145"/>
      <c r="J60" s="145"/>
      <c r="K60" s="145"/>
      <c r="L60" s="145"/>
      <c r="M60" s="145"/>
      <c r="N60" s="215" t="str">
        <f>'Pengetahuan (rincian)'!N59</f>
        <v/>
      </c>
      <c r="AZ60" s="80"/>
      <c r="BA60" s="52"/>
      <c r="BB60" s="52"/>
      <c r="BC60" s="52"/>
      <c r="BD60" s="52"/>
      <c r="BE60" s="52"/>
      <c r="BF60" s="52"/>
      <c r="BG60" s="52"/>
      <c r="BH60" s="52"/>
      <c r="BI60" s="52"/>
    </row>
    <row r="61" ht="16.5" customHeight="1">
      <c r="A61" s="151" t="s">
        <v>89</v>
      </c>
      <c r="B61" s="144"/>
      <c r="C61" s="144"/>
      <c r="D61" s="144"/>
      <c r="E61" s="152"/>
      <c r="F61" s="152"/>
      <c r="G61" s="152"/>
      <c r="H61" s="152"/>
      <c r="I61" s="152"/>
      <c r="J61" s="152"/>
      <c r="K61" s="152"/>
      <c r="L61" s="152"/>
      <c r="M61" s="152"/>
      <c r="N61" s="153"/>
      <c r="O61" s="153"/>
      <c r="P61" s="153"/>
      <c r="Q61" s="153"/>
      <c r="R61" s="153"/>
      <c r="S61" s="153"/>
      <c r="T61" s="152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80"/>
      <c r="BA61" s="52"/>
      <c r="BB61" s="52"/>
      <c r="BC61" s="52"/>
      <c r="BD61" s="52"/>
      <c r="BE61" s="52"/>
      <c r="BF61" s="52"/>
      <c r="BG61" s="52"/>
      <c r="BH61" s="52"/>
      <c r="BI61" s="52"/>
    </row>
    <row r="62" ht="16.5" customHeight="1">
      <c r="A62" s="14"/>
      <c r="B62" s="144"/>
      <c r="C62" s="144"/>
      <c r="D62" s="144"/>
      <c r="E62" s="152"/>
      <c r="F62" s="152"/>
      <c r="G62" s="152"/>
      <c r="H62" s="152"/>
      <c r="I62" s="152"/>
      <c r="J62" s="152"/>
      <c r="K62" s="152"/>
      <c r="L62" s="152"/>
      <c r="M62" s="152"/>
      <c r="N62" s="153"/>
      <c r="O62" s="153"/>
      <c r="P62" s="153"/>
      <c r="Q62" s="153"/>
      <c r="R62" s="153"/>
      <c r="S62" s="153"/>
      <c r="T62" s="152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53"/>
      <c r="AG62" s="153"/>
      <c r="AH62" s="153"/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80"/>
      <c r="BA62" s="52"/>
      <c r="BB62" s="52"/>
      <c r="BC62" s="52"/>
      <c r="BD62" s="52"/>
      <c r="BE62" s="52"/>
      <c r="BF62" s="52"/>
      <c r="BG62" s="52"/>
      <c r="BH62" s="52"/>
      <c r="BI62" s="52"/>
    </row>
    <row r="63" ht="13.5" customHeight="1">
      <c r="A63" s="144"/>
      <c r="B63" s="144"/>
      <c r="C63" s="144"/>
      <c r="D63" s="144"/>
      <c r="E63" s="152"/>
      <c r="F63" s="152"/>
      <c r="G63" s="152"/>
      <c r="H63" s="152"/>
      <c r="I63" s="152"/>
      <c r="J63" s="152"/>
      <c r="K63" s="152"/>
      <c r="L63" s="152"/>
      <c r="M63" s="152"/>
      <c r="N63" s="16"/>
      <c r="O63" s="16"/>
      <c r="P63" s="16"/>
      <c r="Q63" s="16"/>
      <c r="R63" s="16"/>
      <c r="S63" s="16"/>
      <c r="T63" s="152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4"/>
      <c r="BA63" s="14"/>
      <c r="BB63" s="14"/>
      <c r="BC63" s="14"/>
      <c r="BD63" s="14"/>
      <c r="BE63" s="14"/>
      <c r="BF63" s="14"/>
      <c r="BG63" s="14"/>
      <c r="BH63" s="14"/>
      <c r="BI63" s="14"/>
    </row>
    <row r="64" ht="13.5" customHeight="1">
      <c r="A64" s="14"/>
      <c r="B64" s="14"/>
      <c r="C64" s="14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4"/>
      <c r="BA64" s="14"/>
      <c r="BB64" s="14"/>
      <c r="BC64" s="14"/>
      <c r="BD64" s="14"/>
      <c r="BE64" s="14"/>
      <c r="BF64" s="14"/>
      <c r="BG64" s="14"/>
      <c r="BH64" s="14"/>
      <c r="BI64" s="14"/>
    </row>
    <row r="65" ht="13.5" customHeight="1">
      <c r="A65" s="14"/>
      <c r="B65" s="14"/>
      <c r="C65" s="14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4"/>
      <c r="BA65" s="14"/>
      <c r="BB65" s="14"/>
      <c r="BC65" s="14"/>
      <c r="BD65" s="14"/>
      <c r="BE65" s="14"/>
      <c r="BF65" s="14"/>
      <c r="BG65" s="14"/>
      <c r="BH65" s="14"/>
      <c r="BI65" s="14"/>
    </row>
    <row r="66" ht="13.5" customHeight="1">
      <c r="A66" s="14"/>
      <c r="B66" s="14"/>
      <c r="C66" s="14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4"/>
      <c r="BA66" s="14"/>
      <c r="BB66" s="14"/>
      <c r="BC66" s="14"/>
      <c r="BD66" s="14"/>
      <c r="BE66" s="14"/>
      <c r="BF66" s="14"/>
      <c r="BG66" s="14"/>
      <c r="BH66" s="14"/>
      <c r="BI66" s="14"/>
    </row>
    <row r="67" ht="13.5" customHeight="1">
      <c r="A67" s="14"/>
      <c r="B67" s="14"/>
      <c r="C67" s="14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4"/>
      <c r="BA67" s="14"/>
      <c r="BB67" s="14"/>
      <c r="BC67" s="14"/>
      <c r="BD67" s="14"/>
      <c r="BE67" s="14"/>
      <c r="BF67" s="14"/>
      <c r="BG67" s="14"/>
      <c r="BH67" s="14"/>
      <c r="BI67" s="14"/>
    </row>
    <row r="68" ht="13.5" customHeight="1">
      <c r="A68" s="14"/>
      <c r="B68" s="14"/>
      <c r="C68" s="14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4"/>
      <c r="BA68" s="14"/>
      <c r="BB68" s="14"/>
      <c r="BC68" s="14"/>
      <c r="BD68" s="14"/>
      <c r="BE68" s="14"/>
      <c r="BF68" s="14"/>
      <c r="BG68" s="14"/>
      <c r="BH68" s="14"/>
      <c r="BI68" s="14"/>
    </row>
    <row r="69" ht="13.5" customHeight="1">
      <c r="A69" s="14"/>
      <c r="B69" s="14"/>
      <c r="C69" s="14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4"/>
      <c r="BA69" s="14"/>
      <c r="BB69" s="14"/>
      <c r="BC69" s="14"/>
      <c r="BD69" s="14"/>
      <c r="BE69" s="14"/>
      <c r="BF69" s="14"/>
      <c r="BG69" s="14"/>
      <c r="BH69" s="14"/>
      <c r="BI69" s="14"/>
    </row>
    <row r="70" ht="13.5" customHeight="1">
      <c r="A70" s="14"/>
      <c r="B70" s="14"/>
      <c r="C70" s="14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4"/>
      <c r="BA70" s="14"/>
      <c r="BB70" s="14"/>
      <c r="BC70" s="14"/>
      <c r="BD70" s="14"/>
      <c r="BE70" s="14"/>
      <c r="BF70" s="14"/>
      <c r="BG70" s="14"/>
      <c r="BH70" s="14"/>
      <c r="BI70" s="14"/>
    </row>
    <row r="71" ht="13.5" customHeight="1">
      <c r="A71" s="14"/>
      <c r="B71" s="14"/>
      <c r="C71" s="14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4"/>
      <c r="BA71" s="14"/>
      <c r="BB71" s="14"/>
      <c r="BC71" s="14"/>
      <c r="BD71" s="14"/>
      <c r="BE71" s="14"/>
      <c r="BF71" s="14"/>
      <c r="BG71" s="14"/>
      <c r="BH71" s="14"/>
      <c r="BI71" s="14"/>
    </row>
    <row r="72" ht="13.5" customHeight="1">
      <c r="A72" s="14"/>
      <c r="B72" s="14"/>
      <c r="C72" s="14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4"/>
      <c r="BA72" s="14"/>
      <c r="BB72" s="14"/>
      <c r="BC72" s="14"/>
      <c r="BD72" s="14"/>
      <c r="BE72" s="14"/>
      <c r="BF72" s="14"/>
      <c r="BG72" s="14"/>
      <c r="BH72" s="14"/>
      <c r="BI72" s="14"/>
    </row>
    <row r="73" ht="13.5" customHeight="1">
      <c r="A73" s="14"/>
      <c r="B73" s="14"/>
      <c r="C73" s="14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4"/>
      <c r="BA73" s="14"/>
      <c r="BB73" s="14"/>
      <c r="BC73" s="14"/>
      <c r="BD73" s="14"/>
      <c r="BE73" s="14"/>
      <c r="BF73" s="14"/>
      <c r="BG73" s="14"/>
      <c r="BH73" s="14"/>
      <c r="BI73" s="14"/>
    </row>
    <row r="74" ht="13.5" customHeight="1">
      <c r="A74" s="14"/>
      <c r="B74" s="14"/>
      <c r="C74" s="14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4"/>
      <c r="BA74" s="14"/>
      <c r="BB74" s="14"/>
      <c r="BC74" s="14"/>
      <c r="BD74" s="14"/>
      <c r="BE74" s="14"/>
      <c r="BF74" s="14"/>
      <c r="BG74" s="14"/>
      <c r="BH74" s="14"/>
      <c r="BI74" s="14"/>
    </row>
    <row r="75" ht="13.5" customHeight="1">
      <c r="A75" s="14"/>
      <c r="B75" s="14"/>
      <c r="C75" s="14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4"/>
      <c r="BA75" s="14"/>
      <c r="BB75" s="14"/>
      <c r="BC75" s="14"/>
      <c r="BD75" s="14"/>
      <c r="BE75" s="14"/>
      <c r="BF75" s="14"/>
      <c r="BG75" s="14"/>
      <c r="BH75" s="14"/>
      <c r="BI75" s="14"/>
    </row>
    <row r="76" ht="13.5" customHeight="1">
      <c r="A76" s="14"/>
      <c r="B76" s="14"/>
      <c r="C76" s="14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4"/>
      <c r="BA76" s="14"/>
      <c r="BB76" s="14"/>
      <c r="BC76" s="14"/>
      <c r="BD76" s="14"/>
      <c r="BE76" s="14"/>
      <c r="BF76" s="14"/>
      <c r="BG76" s="14"/>
      <c r="BH76" s="14"/>
      <c r="BI76" s="14"/>
    </row>
    <row r="77" ht="13.5" customHeight="1">
      <c r="A77" s="14"/>
      <c r="B77" s="14"/>
      <c r="C77" s="14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4"/>
      <c r="BA77" s="14"/>
      <c r="BB77" s="14"/>
      <c r="BC77" s="14"/>
      <c r="BD77" s="14"/>
      <c r="BE77" s="14"/>
      <c r="BF77" s="14"/>
      <c r="BG77" s="14"/>
      <c r="BH77" s="14"/>
      <c r="BI77" s="14"/>
    </row>
    <row r="78" ht="13.5" customHeight="1">
      <c r="A78" s="14"/>
      <c r="B78" s="14"/>
      <c r="C78" s="14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4"/>
      <c r="BA78" s="14"/>
      <c r="BB78" s="14"/>
      <c r="BC78" s="14"/>
      <c r="BD78" s="14"/>
      <c r="BE78" s="14"/>
      <c r="BF78" s="14"/>
      <c r="BG78" s="14"/>
      <c r="BH78" s="14"/>
      <c r="BI78" s="14"/>
    </row>
    <row r="79" ht="13.5" customHeight="1">
      <c r="A79" s="14"/>
      <c r="B79" s="14"/>
      <c r="C79" s="14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4"/>
      <c r="BA79" s="14"/>
      <c r="BB79" s="14"/>
      <c r="BC79" s="14"/>
      <c r="BD79" s="14"/>
      <c r="BE79" s="14"/>
      <c r="BF79" s="14"/>
      <c r="BG79" s="14"/>
      <c r="BH79" s="14"/>
      <c r="BI79" s="14"/>
    </row>
    <row r="80" ht="13.5" customHeight="1">
      <c r="A80" s="14"/>
      <c r="B80" s="14"/>
      <c r="C80" s="14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4"/>
      <c r="BA80" s="14"/>
      <c r="BB80" s="14"/>
      <c r="BC80" s="14"/>
      <c r="BD80" s="14"/>
      <c r="BE80" s="14"/>
      <c r="BF80" s="14"/>
      <c r="BG80" s="14"/>
      <c r="BH80" s="14"/>
      <c r="BI80" s="14"/>
    </row>
    <row r="81" ht="13.5" customHeight="1">
      <c r="A81" s="14"/>
      <c r="B81" s="14"/>
      <c r="C81" s="14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4"/>
      <c r="BA81" s="14"/>
      <c r="BB81" s="14"/>
      <c r="BC81" s="14"/>
      <c r="BD81" s="14"/>
      <c r="BE81" s="14"/>
      <c r="BF81" s="14"/>
      <c r="BG81" s="14"/>
      <c r="BH81" s="14"/>
      <c r="BI81" s="14"/>
    </row>
    <row r="82" ht="13.5" customHeight="1">
      <c r="A82" s="14"/>
      <c r="B82" s="14"/>
      <c r="C82" s="14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4"/>
      <c r="BA82" s="14"/>
      <c r="BB82" s="14"/>
      <c r="BC82" s="14"/>
      <c r="BD82" s="14"/>
      <c r="BE82" s="14"/>
      <c r="BF82" s="14"/>
      <c r="BG82" s="14"/>
      <c r="BH82" s="14"/>
      <c r="BI82" s="14"/>
    </row>
    <row r="83" ht="13.5" customHeight="1">
      <c r="A83" s="14"/>
      <c r="B83" s="14"/>
      <c r="C83" s="14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4"/>
      <c r="BA83" s="14"/>
      <c r="BB83" s="14"/>
      <c r="BC83" s="14"/>
      <c r="BD83" s="14"/>
      <c r="BE83" s="14"/>
      <c r="BF83" s="14"/>
      <c r="BG83" s="14"/>
      <c r="BH83" s="14"/>
      <c r="BI83" s="14"/>
    </row>
    <row r="84" ht="13.5" customHeight="1">
      <c r="A84" s="14"/>
      <c r="B84" s="14"/>
      <c r="C84" s="14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4"/>
      <c r="BA84" s="14"/>
      <c r="BB84" s="14"/>
      <c r="BC84" s="14"/>
      <c r="BD84" s="14"/>
      <c r="BE84" s="14"/>
      <c r="BF84" s="14"/>
      <c r="BG84" s="14"/>
      <c r="BH84" s="14"/>
      <c r="BI84" s="14"/>
    </row>
    <row r="85" ht="13.5" customHeight="1">
      <c r="A85" s="14"/>
      <c r="B85" s="14"/>
      <c r="C85" s="14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4"/>
      <c r="BA85" s="14"/>
      <c r="BB85" s="14"/>
      <c r="BC85" s="14"/>
      <c r="BD85" s="14"/>
      <c r="BE85" s="14"/>
      <c r="BF85" s="14"/>
      <c r="BG85" s="14"/>
      <c r="BH85" s="14"/>
      <c r="BI85" s="14"/>
    </row>
    <row r="86" ht="13.5" customHeight="1">
      <c r="A86" s="14"/>
      <c r="B86" s="14"/>
      <c r="C86" s="14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4"/>
      <c r="BA86" s="14"/>
      <c r="BB86" s="14"/>
      <c r="BC86" s="14"/>
      <c r="BD86" s="14"/>
      <c r="BE86" s="14"/>
      <c r="BF86" s="14"/>
      <c r="BG86" s="14"/>
      <c r="BH86" s="14"/>
      <c r="BI86" s="14"/>
    </row>
    <row r="87" ht="13.5" customHeight="1">
      <c r="A87" s="14"/>
      <c r="B87" s="14"/>
      <c r="C87" s="14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4"/>
      <c r="BA87" s="14"/>
      <c r="BB87" s="14"/>
      <c r="BC87" s="14"/>
      <c r="BD87" s="14"/>
      <c r="BE87" s="14"/>
      <c r="BF87" s="14"/>
      <c r="BG87" s="14"/>
      <c r="BH87" s="14"/>
      <c r="BI87" s="14"/>
    </row>
    <row r="88" ht="13.5" customHeight="1">
      <c r="A88" s="14"/>
      <c r="B88" s="14"/>
      <c r="C88" s="14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4"/>
      <c r="BA88" s="14"/>
      <c r="BB88" s="14"/>
      <c r="BC88" s="14"/>
      <c r="BD88" s="14"/>
      <c r="BE88" s="14"/>
      <c r="BF88" s="14"/>
      <c r="BG88" s="14"/>
      <c r="BH88" s="14"/>
      <c r="BI88" s="14"/>
    </row>
    <row r="89" ht="13.5" customHeight="1">
      <c r="A89" s="14"/>
      <c r="B89" s="14"/>
      <c r="C89" s="14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4"/>
      <c r="BA89" s="14"/>
      <c r="BB89" s="14"/>
      <c r="BC89" s="14"/>
      <c r="BD89" s="14"/>
      <c r="BE89" s="14"/>
      <c r="BF89" s="14"/>
      <c r="BG89" s="14"/>
      <c r="BH89" s="14"/>
      <c r="BI89" s="14"/>
    </row>
    <row r="90" ht="13.5" customHeight="1">
      <c r="A90" s="14"/>
      <c r="B90" s="14"/>
      <c r="C90" s="14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4"/>
      <c r="BA90" s="14"/>
      <c r="BB90" s="14"/>
      <c r="BC90" s="14"/>
      <c r="BD90" s="14"/>
      <c r="BE90" s="14"/>
      <c r="BF90" s="14"/>
      <c r="BG90" s="14"/>
      <c r="BH90" s="14"/>
      <c r="BI90" s="14"/>
    </row>
    <row r="91" ht="13.5" customHeight="1">
      <c r="A91" s="14"/>
      <c r="B91" s="14"/>
      <c r="C91" s="14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4"/>
      <c r="BA91" s="14"/>
      <c r="BB91" s="14"/>
      <c r="BC91" s="14"/>
      <c r="BD91" s="14"/>
      <c r="BE91" s="14"/>
      <c r="BF91" s="14"/>
      <c r="BG91" s="14"/>
      <c r="BH91" s="14"/>
      <c r="BI91" s="14"/>
    </row>
    <row r="92" ht="13.5" customHeight="1">
      <c r="A92" s="14"/>
      <c r="B92" s="14"/>
      <c r="C92" s="14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4"/>
      <c r="BA92" s="14"/>
      <c r="BB92" s="14"/>
      <c r="BC92" s="14"/>
      <c r="BD92" s="14"/>
      <c r="BE92" s="14"/>
      <c r="BF92" s="14"/>
      <c r="BG92" s="14"/>
      <c r="BH92" s="14"/>
      <c r="BI92" s="14"/>
    </row>
    <row r="93" ht="13.5" customHeight="1">
      <c r="A93" s="14"/>
      <c r="B93" s="14"/>
      <c r="C93" s="14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4"/>
      <c r="BA93" s="14"/>
      <c r="BB93" s="14"/>
      <c r="BC93" s="14"/>
      <c r="BD93" s="14"/>
      <c r="BE93" s="14"/>
      <c r="BF93" s="14"/>
      <c r="BG93" s="14"/>
      <c r="BH93" s="14"/>
      <c r="BI93" s="14"/>
    </row>
    <row r="94" ht="13.5" customHeight="1">
      <c r="A94" s="14"/>
      <c r="B94" s="14"/>
      <c r="C94" s="14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4"/>
      <c r="BA94" s="14"/>
      <c r="BB94" s="14"/>
      <c r="BC94" s="14"/>
      <c r="BD94" s="14"/>
      <c r="BE94" s="14"/>
      <c r="BF94" s="14"/>
      <c r="BG94" s="14"/>
      <c r="BH94" s="14"/>
      <c r="BI94" s="14"/>
    </row>
    <row r="95" ht="13.5" customHeight="1">
      <c r="A95" s="14"/>
      <c r="B95" s="14"/>
      <c r="C95" s="14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4"/>
      <c r="BA95" s="14"/>
      <c r="BB95" s="14"/>
      <c r="BC95" s="14"/>
      <c r="BD95" s="14"/>
      <c r="BE95" s="14"/>
      <c r="BF95" s="14"/>
      <c r="BG95" s="14"/>
      <c r="BH95" s="14"/>
      <c r="BI95" s="14"/>
    </row>
    <row r="96" ht="13.5" customHeight="1">
      <c r="A96" s="14"/>
      <c r="B96" s="14"/>
      <c r="C96" s="14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4"/>
      <c r="BA96" s="14"/>
      <c r="BB96" s="14"/>
      <c r="BC96" s="14"/>
      <c r="BD96" s="14"/>
      <c r="BE96" s="14"/>
      <c r="BF96" s="14"/>
      <c r="BG96" s="14"/>
      <c r="BH96" s="14"/>
      <c r="BI96" s="14"/>
    </row>
    <row r="97" ht="13.5" customHeight="1">
      <c r="A97" s="14"/>
      <c r="B97" s="14"/>
      <c r="C97" s="14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4"/>
      <c r="BA97" s="14"/>
      <c r="BB97" s="14"/>
      <c r="BC97" s="14"/>
      <c r="BD97" s="14"/>
      <c r="BE97" s="14"/>
      <c r="BF97" s="14"/>
      <c r="BG97" s="14"/>
      <c r="BH97" s="14"/>
      <c r="BI97" s="14"/>
    </row>
    <row r="98" ht="13.5" customHeight="1">
      <c r="A98" s="14"/>
      <c r="B98" s="14"/>
      <c r="C98" s="14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4"/>
      <c r="BA98" s="14"/>
      <c r="BB98" s="14"/>
      <c r="BC98" s="14"/>
      <c r="BD98" s="14"/>
      <c r="BE98" s="14"/>
      <c r="BF98" s="14"/>
      <c r="BG98" s="14"/>
      <c r="BH98" s="14"/>
      <c r="BI98" s="14"/>
    </row>
    <row r="99" ht="13.5" customHeight="1">
      <c r="A99" s="14"/>
      <c r="B99" s="14"/>
      <c r="C99" s="14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4"/>
      <c r="BA99" s="14"/>
      <c r="BB99" s="14"/>
      <c r="BC99" s="14"/>
      <c r="BD99" s="14"/>
      <c r="BE99" s="14"/>
      <c r="BF99" s="14"/>
      <c r="BG99" s="14"/>
      <c r="BH99" s="14"/>
      <c r="BI99" s="14"/>
    </row>
    <row r="100" ht="13.5" customHeight="1">
      <c r="A100" s="14"/>
      <c r="B100" s="14"/>
      <c r="C100" s="14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</row>
    <row r="101" ht="13.5" customHeight="1">
      <c r="A101" s="14"/>
      <c r="B101" s="14"/>
      <c r="C101" s="14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</row>
    <row r="102" ht="13.5" customHeight="1">
      <c r="A102" s="14"/>
      <c r="B102" s="14"/>
      <c r="C102" s="14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</row>
    <row r="103" ht="13.5" customHeight="1">
      <c r="A103" s="14"/>
      <c r="B103" s="14"/>
      <c r="C103" s="14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</row>
    <row r="104" ht="13.5" customHeight="1">
      <c r="A104" s="14"/>
      <c r="B104" s="14"/>
      <c r="C104" s="14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</row>
    <row r="105" ht="13.5" customHeight="1">
      <c r="A105" s="14"/>
      <c r="B105" s="14"/>
      <c r="C105" s="14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</row>
    <row r="106" ht="13.5" customHeight="1">
      <c r="A106" s="14"/>
      <c r="B106" s="14"/>
      <c r="C106" s="14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</row>
    <row r="107" ht="13.5" customHeight="1">
      <c r="A107" s="14"/>
      <c r="B107" s="14"/>
      <c r="C107" s="14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</row>
    <row r="108" ht="13.5" customHeight="1">
      <c r="A108" s="14"/>
      <c r="B108" s="14"/>
      <c r="C108" s="14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</row>
    <row r="109" ht="13.5" customHeight="1">
      <c r="A109" s="14"/>
      <c r="B109" s="14"/>
      <c r="C109" s="14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</row>
    <row r="110" ht="13.5" customHeight="1">
      <c r="A110" s="14"/>
      <c r="B110" s="14"/>
      <c r="C110" s="14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</row>
    <row r="111" ht="13.5" customHeight="1">
      <c r="A111" s="14"/>
      <c r="B111" s="14"/>
      <c r="C111" s="14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</row>
    <row r="112" ht="13.5" customHeight="1">
      <c r="A112" s="14"/>
      <c r="B112" s="14"/>
      <c r="C112" s="14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</row>
    <row r="113" ht="13.5" customHeight="1">
      <c r="A113" s="14"/>
      <c r="B113" s="14"/>
      <c r="C113" s="14"/>
      <c r="D113" s="15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</row>
    <row r="114" ht="13.5" customHeight="1">
      <c r="A114" s="14"/>
      <c r="B114" s="14"/>
      <c r="C114" s="14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</row>
    <row r="115" ht="13.5" customHeight="1">
      <c r="A115" s="14"/>
      <c r="B115" s="14"/>
      <c r="C115" s="14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</row>
    <row r="116" ht="13.5" customHeight="1">
      <c r="A116" s="14"/>
      <c r="B116" s="14"/>
      <c r="C116" s="14"/>
      <c r="D116" s="15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</row>
    <row r="117" ht="13.5" customHeight="1">
      <c r="A117" s="14"/>
      <c r="B117" s="14"/>
      <c r="C117" s="14"/>
      <c r="D117" s="15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</row>
    <row r="118" ht="13.5" customHeight="1">
      <c r="A118" s="14"/>
      <c r="B118" s="14"/>
      <c r="C118" s="14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</row>
    <row r="119" ht="13.5" customHeight="1">
      <c r="A119" s="14"/>
      <c r="B119" s="14"/>
      <c r="C119" s="14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</row>
    <row r="120" ht="13.5" customHeight="1">
      <c r="A120" s="14"/>
      <c r="B120" s="14"/>
      <c r="C120" s="14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</row>
    <row r="121" ht="13.5" customHeight="1">
      <c r="A121" s="14"/>
      <c r="B121" s="14"/>
      <c r="C121" s="14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</row>
    <row r="122" ht="13.5" customHeight="1">
      <c r="A122" s="14"/>
      <c r="B122" s="14"/>
      <c r="C122" s="14"/>
      <c r="D122" s="15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</row>
    <row r="123" ht="13.5" customHeight="1">
      <c r="A123" s="14"/>
      <c r="B123" s="14"/>
      <c r="C123" s="14"/>
      <c r="D123" s="15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</row>
    <row r="124" ht="13.5" customHeight="1">
      <c r="A124" s="14"/>
      <c r="B124" s="14"/>
      <c r="C124" s="14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</row>
    <row r="125" ht="13.5" customHeight="1">
      <c r="A125" s="14"/>
      <c r="B125" s="14"/>
      <c r="C125" s="14"/>
      <c r="D125" s="15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</row>
    <row r="126" ht="13.5" customHeight="1">
      <c r="A126" s="14"/>
      <c r="B126" s="14"/>
      <c r="C126" s="14"/>
      <c r="D126" s="15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</row>
    <row r="127" ht="13.5" customHeight="1">
      <c r="A127" s="14"/>
      <c r="B127" s="14"/>
      <c r="C127" s="14"/>
      <c r="D127" s="15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</row>
    <row r="128" ht="13.5" customHeight="1">
      <c r="A128" s="14"/>
      <c r="B128" s="14"/>
      <c r="C128" s="14"/>
      <c r="D128" s="15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</row>
    <row r="129" ht="13.5" customHeight="1">
      <c r="A129" s="14"/>
      <c r="B129" s="14"/>
      <c r="C129" s="14"/>
      <c r="D129" s="1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</row>
    <row r="130" ht="13.5" customHeight="1">
      <c r="A130" s="14"/>
      <c r="B130" s="14"/>
      <c r="C130" s="14"/>
      <c r="D130" s="15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</row>
    <row r="131" ht="13.5" customHeight="1">
      <c r="A131" s="14"/>
      <c r="B131" s="14"/>
      <c r="C131" s="14"/>
      <c r="D131" s="15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</row>
    <row r="132" ht="13.5" customHeight="1">
      <c r="A132" s="14"/>
      <c r="B132" s="14"/>
      <c r="C132" s="14"/>
      <c r="D132" s="15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</row>
    <row r="133" ht="13.5" customHeight="1">
      <c r="A133" s="14"/>
      <c r="B133" s="14"/>
      <c r="C133" s="14"/>
      <c r="D133" s="1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</row>
    <row r="134" ht="13.5" customHeight="1">
      <c r="A134" s="14"/>
      <c r="B134" s="14"/>
      <c r="C134" s="14"/>
      <c r="D134" s="15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</row>
    <row r="135" ht="13.5" customHeight="1">
      <c r="A135" s="14"/>
      <c r="B135" s="14"/>
      <c r="C135" s="14"/>
      <c r="D135" s="15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</row>
    <row r="136" ht="13.5" customHeight="1">
      <c r="A136" s="14"/>
      <c r="B136" s="14"/>
      <c r="C136" s="14"/>
      <c r="D136" s="15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</row>
    <row r="137" ht="13.5" customHeight="1">
      <c r="A137" s="14"/>
      <c r="B137" s="14"/>
      <c r="C137" s="14"/>
      <c r="D137" s="15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</row>
    <row r="138" ht="13.5" customHeight="1">
      <c r="A138" s="14"/>
      <c r="B138" s="14"/>
      <c r="C138" s="14"/>
      <c r="D138" s="15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</row>
    <row r="139" ht="13.5" customHeight="1">
      <c r="A139" s="14"/>
      <c r="B139" s="14"/>
      <c r="C139" s="14"/>
      <c r="D139" s="15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</row>
    <row r="140" ht="13.5" customHeight="1">
      <c r="A140" s="14"/>
      <c r="B140" s="14"/>
      <c r="C140" s="14"/>
      <c r="D140" s="15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</row>
    <row r="141" ht="13.5" customHeight="1">
      <c r="A141" s="14"/>
      <c r="B141" s="14"/>
      <c r="C141" s="14"/>
      <c r="D141" s="15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</row>
    <row r="142" ht="13.5" customHeight="1">
      <c r="A142" s="14"/>
      <c r="B142" s="14"/>
      <c r="C142" s="14"/>
      <c r="D142" s="1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</row>
    <row r="143" ht="13.5" customHeight="1">
      <c r="A143" s="14"/>
      <c r="B143" s="14"/>
      <c r="C143" s="14"/>
      <c r="D143" s="15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</row>
    <row r="144" ht="13.5" customHeight="1">
      <c r="A144" s="14"/>
      <c r="B144" s="14"/>
      <c r="C144" s="14"/>
      <c r="D144" s="15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</row>
    <row r="145" ht="13.5" customHeight="1">
      <c r="A145" s="14"/>
      <c r="B145" s="14"/>
      <c r="C145" s="14"/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</row>
    <row r="146" ht="13.5" customHeight="1">
      <c r="A146" s="14"/>
      <c r="B146" s="14"/>
      <c r="C146" s="14"/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</row>
    <row r="147" ht="13.5" customHeight="1">
      <c r="A147" s="14"/>
      <c r="B147" s="14"/>
      <c r="C147" s="14"/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</row>
    <row r="148" ht="13.5" customHeight="1">
      <c r="A148" s="14"/>
      <c r="B148" s="14"/>
      <c r="C148" s="14"/>
      <c r="D148" s="15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</row>
    <row r="149" ht="13.5" customHeight="1">
      <c r="A149" s="14"/>
      <c r="B149" s="14"/>
      <c r="C149" s="14"/>
      <c r="D149" s="15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</row>
    <row r="150" ht="13.5" customHeight="1">
      <c r="A150" s="14"/>
      <c r="B150" s="14"/>
      <c r="C150" s="14"/>
      <c r="D150" s="15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</row>
    <row r="151" ht="13.5" customHeight="1">
      <c r="A151" s="14"/>
      <c r="B151" s="14"/>
      <c r="C151" s="14"/>
      <c r="D151" s="1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</row>
    <row r="152" ht="13.5" customHeight="1">
      <c r="A152" s="14"/>
      <c r="B152" s="14"/>
      <c r="C152" s="14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</row>
    <row r="153" ht="13.5" customHeight="1">
      <c r="A153" s="14"/>
      <c r="B153" s="14"/>
      <c r="C153" s="14"/>
      <c r="D153" s="15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</row>
    <row r="154" ht="13.5" customHeight="1">
      <c r="A154" s="14"/>
      <c r="B154" s="14"/>
      <c r="C154" s="14"/>
      <c r="D154" s="15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</row>
    <row r="155" ht="13.5" customHeight="1">
      <c r="A155" s="14"/>
      <c r="B155" s="14"/>
      <c r="C155" s="14"/>
      <c r="D155" s="15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</row>
    <row r="156" ht="13.5" customHeight="1">
      <c r="A156" s="14"/>
      <c r="B156" s="14"/>
      <c r="C156" s="14"/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</row>
    <row r="157" ht="13.5" customHeight="1">
      <c r="A157" s="14"/>
      <c r="B157" s="14"/>
      <c r="C157" s="14"/>
      <c r="D157" s="15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</row>
    <row r="158" ht="13.5" customHeight="1">
      <c r="A158" s="14"/>
      <c r="B158" s="14"/>
      <c r="C158" s="14"/>
      <c r="D158" s="15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</row>
    <row r="159" ht="13.5" customHeight="1">
      <c r="A159" s="14"/>
      <c r="B159" s="14"/>
      <c r="C159" s="14"/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</row>
    <row r="160" ht="13.5" customHeight="1">
      <c r="A160" s="14"/>
      <c r="B160" s="14"/>
      <c r="C160" s="14"/>
      <c r="D160" s="1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</row>
    <row r="161" ht="13.5" customHeight="1">
      <c r="A161" s="14"/>
      <c r="B161" s="14"/>
      <c r="C161" s="14"/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</row>
    <row r="162" ht="13.5" customHeight="1">
      <c r="A162" s="14"/>
      <c r="B162" s="14"/>
      <c r="C162" s="14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</row>
    <row r="163" ht="13.5" customHeight="1">
      <c r="A163" s="14"/>
      <c r="B163" s="14"/>
      <c r="C163" s="14"/>
      <c r="D163" s="15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</row>
    <row r="164" ht="13.5" customHeight="1">
      <c r="A164" s="14"/>
      <c r="B164" s="14"/>
      <c r="C164" s="14"/>
      <c r="D164" s="15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</row>
    <row r="165" ht="13.5" customHeight="1">
      <c r="A165" s="14"/>
      <c r="B165" s="14"/>
      <c r="C165" s="14"/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</row>
    <row r="166" ht="13.5" customHeight="1">
      <c r="A166" s="14"/>
      <c r="B166" s="14"/>
      <c r="C166" s="14"/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</row>
    <row r="167" ht="13.5" customHeight="1">
      <c r="A167" s="14"/>
      <c r="B167" s="14"/>
      <c r="C167" s="14"/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</row>
    <row r="168" ht="13.5" customHeight="1">
      <c r="A168" s="14"/>
      <c r="B168" s="14"/>
      <c r="C168" s="14"/>
      <c r="D168" s="15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</row>
    <row r="169" ht="13.5" customHeight="1">
      <c r="A169" s="14"/>
      <c r="B169" s="14"/>
      <c r="C169" s="14"/>
      <c r="D169" s="15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</row>
    <row r="170" ht="13.5" customHeight="1">
      <c r="A170" s="14"/>
      <c r="B170" s="14"/>
      <c r="C170" s="14"/>
      <c r="D170" s="15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</row>
    <row r="171" ht="13.5" customHeight="1">
      <c r="A171" s="14"/>
      <c r="B171" s="14"/>
      <c r="C171" s="14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</row>
    <row r="172" ht="13.5" customHeight="1">
      <c r="A172" s="14"/>
      <c r="B172" s="14"/>
      <c r="C172" s="14"/>
      <c r="D172" s="15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</row>
    <row r="173" ht="13.5" customHeight="1">
      <c r="A173" s="14"/>
      <c r="B173" s="14"/>
      <c r="C173" s="14"/>
      <c r="D173" s="15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</row>
    <row r="174" ht="13.5" customHeight="1">
      <c r="A174" s="14"/>
      <c r="B174" s="14"/>
      <c r="C174" s="14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</row>
    <row r="175" ht="13.5" customHeight="1">
      <c r="A175" s="14"/>
      <c r="B175" s="14"/>
      <c r="C175" s="14"/>
      <c r="D175" s="15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</row>
    <row r="176" ht="13.5" customHeight="1">
      <c r="A176" s="14"/>
      <c r="B176" s="14"/>
      <c r="C176" s="14"/>
      <c r="D176" s="15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</row>
    <row r="177" ht="13.5" customHeight="1">
      <c r="A177" s="14"/>
      <c r="B177" s="14"/>
      <c r="C177" s="14"/>
      <c r="D177" s="15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</row>
    <row r="178" ht="13.5" customHeight="1">
      <c r="A178" s="14"/>
      <c r="B178" s="14"/>
      <c r="C178" s="14"/>
      <c r="D178" s="15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</row>
    <row r="179" ht="13.5" customHeight="1">
      <c r="A179" s="14"/>
      <c r="B179" s="14"/>
      <c r="C179" s="14"/>
      <c r="D179" s="15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</row>
    <row r="180" ht="13.5" customHeight="1">
      <c r="A180" s="14"/>
      <c r="B180" s="14"/>
      <c r="C180" s="14"/>
      <c r="D180" s="15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</row>
    <row r="181" ht="13.5" customHeight="1">
      <c r="A181" s="14"/>
      <c r="B181" s="14"/>
      <c r="C181" s="14"/>
      <c r="D181" s="15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</row>
    <row r="182" ht="13.5" customHeight="1">
      <c r="A182" s="14"/>
      <c r="B182" s="14"/>
      <c r="C182" s="14"/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</row>
    <row r="183" ht="13.5" customHeight="1">
      <c r="A183" s="14"/>
      <c r="B183" s="14"/>
      <c r="C183" s="14"/>
      <c r="D183" s="15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</row>
    <row r="184" ht="13.5" customHeight="1">
      <c r="A184" s="14"/>
      <c r="B184" s="14"/>
      <c r="C184" s="14"/>
      <c r="D184" s="15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</row>
    <row r="185" ht="13.5" customHeight="1">
      <c r="A185" s="14"/>
      <c r="B185" s="14"/>
      <c r="C185" s="14"/>
      <c r="D185" s="15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</row>
    <row r="186" ht="13.5" customHeight="1">
      <c r="A186" s="14"/>
      <c r="B186" s="14"/>
      <c r="C186" s="14"/>
      <c r="D186" s="15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</row>
    <row r="187" ht="13.5" customHeight="1">
      <c r="A187" s="14"/>
      <c r="B187" s="14"/>
      <c r="C187" s="14"/>
      <c r="D187" s="15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</row>
    <row r="188" ht="13.5" customHeight="1">
      <c r="A188" s="14"/>
      <c r="B188" s="14"/>
      <c r="C188" s="14"/>
      <c r="D188" s="15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</row>
    <row r="189" ht="13.5" customHeight="1">
      <c r="A189" s="14"/>
      <c r="B189" s="14"/>
      <c r="C189" s="14"/>
      <c r="D189" s="15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</row>
    <row r="190" ht="13.5" customHeight="1">
      <c r="A190" s="14"/>
      <c r="B190" s="14"/>
      <c r="C190" s="14"/>
      <c r="D190" s="15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</row>
    <row r="191" ht="13.5" customHeight="1">
      <c r="A191" s="14"/>
      <c r="B191" s="14"/>
      <c r="C191" s="14"/>
      <c r="D191" s="15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</row>
    <row r="192" ht="13.5" customHeight="1">
      <c r="A192" s="14"/>
      <c r="B192" s="14"/>
      <c r="C192" s="14"/>
      <c r="D192" s="15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</row>
    <row r="193" ht="13.5" customHeight="1">
      <c r="A193" s="14"/>
      <c r="B193" s="14"/>
      <c r="C193" s="14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</row>
    <row r="194" ht="13.5" customHeight="1">
      <c r="A194" s="14"/>
      <c r="B194" s="14"/>
      <c r="C194" s="14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</row>
    <row r="195" ht="13.5" customHeight="1">
      <c r="A195" s="14"/>
      <c r="B195" s="14"/>
      <c r="C195" s="14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</row>
    <row r="196" ht="13.5" customHeight="1">
      <c r="A196" s="14"/>
      <c r="B196" s="14"/>
      <c r="C196" s="14"/>
      <c r="D196" s="15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</row>
    <row r="197" ht="13.5" customHeight="1">
      <c r="A197" s="14"/>
      <c r="B197" s="14"/>
      <c r="C197" s="14"/>
      <c r="D197" s="15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</row>
    <row r="198" ht="13.5" customHeight="1">
      <c r="A198" s="14"/>
      <c r="B198" s="14"/>
      <c r="C198" s="14"/>
      <c r="D198" s="15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</row>
    <row r="199" ht="13.5" customHeight="1">
      <c r="A199" s="14"/>
      <c r="B199" s="14"/>
      <c r="C199" s="14"/>
      <c r="D199" s="15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</row>
    <row r="200" ht="13.5" customHeight="1">
      <c r="A200" s="14"/>
      <c r="B200" s="14"/>
      <c r="C200" s="14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</row>
    <row r="201" ht="13.5" customHeight="1">
      <c r="A201" s="14"/>
      <c r="B201" s="14"/>
      <c r="C201" s="14"/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</row>
    <row r="202" ht="13.5" customHeight="1">
      <c r="A202" s="14"/>
      <c r="B202" s="14"/>
      <c r="C202" s="14"/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</row>
    <row r="203" ht="13.5" customHeight="1">
      <c r="A203" s="14"/>
      <c r="B203" s="14"/>
      <c r="C203" s="14"/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</row>
    <row r="204" ht="13.5" customHeight="1">
      <c r="A204" s="14"/>
      <c r="B204" s="14"/>
      <c r="C204" s="14"/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</row>
    <row r="205" ht="13.5" customHeight="1">
      <c r="A205" s="14"/>
      <c r="B205" s="14"/>
      <c r="C205" s="14"/>
      <c r="D205" s="15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</row>
    <row r="206" ht="13.5" customHeight="1">
      <c r="A206" s="14"/>
      <c r="B206" s="14"/>
      <c r="C206" s="14"/>
      <c r="D206" s="15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</row>
    <row r="207" ht="13.5" customHeight="1">
      <c r="A207" s="14"/>
      <c r="B207" s="14"/>
      <c r="C207" s="14"/>
      <c r="D207" s="15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</row>
    <row r="208" ht="13.5" customHeight="1">
      <c r="A208" s="14"/>
      <c r="B208" s="14"/>
      <c r="C208" s="14"/>
      <c r="D208" s="15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</row>
    <row r="209" ht="13.5" customHeight="1">
      <c r="A209" s="14"/>
      <c r="B209" s="14"/>
      <c r="C209" s="14"/>
      <c r="D209" s="15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</row>
    <row r="210" ht="13.5" customHeight="1">
      <c r="A210" s="14"/>
      <c r="B210" s="14"/>
      <c r="C210" s="14"/>
      <c r="D210" s="15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</row>
    <row r="211" ht="13.5" customHeight="1">
      <c r="A211" s="14"/>
      <c r="B211" s="14"/>
      <c r="C211" s="14"/>
      <c r="D211" s="15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</row>
    <row r="212" ht="13.5" customHeight="1">
      <c r="A212" s="14"/>
      <c r="B212" s="14"/>
      <c r="C212" s="14"/>
      <c r="D212" s="15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</row>
    <row r="213" ht="13.5" customHeight="1">
      <c r="A213" s="14"/>
      <c r="B213" s="14"/>
      <c r="C213" s="14"/>
      <c r="D213" s="15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</row>
    <row r="214" ht="13.5" customHeight="1">
      <c r="A214" s="14"/>
      <c r="B214" s="14"/>
      <c r="C214" s="14"/>
      <c r="D214" s="15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</row>
    <row r="215" ht="13.5" customHeight="1">
      <c r="A215" s="14"/>
      <c r="B215" s="14"/>
      <c r="C215" s="14"/>
      <c r="D215" s="15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</row>
    <row r="216" ht="13.5" customHeight="1">
      <c r="A216" s="14"/>
      <c r="B216" s="14"/>
      <c r="C216" s="14"/>
      <c r="D216" s="15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</row>
    <row r="217" ht="13.5" customHeight="1">
      <c r="A217" s="14"/>
      <c r="B217" s="14"/>
      <c r="C217" s="14"/>
      <c r="D217" s="15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</row>
    <row r="218" ht="13.5" customHeight="1">
      <c r="A218" s="14"/>
      <c r="B218" s="14"/>
      <c r="C218" s="14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</row>
    <row r="219" ht="13.5" customHeight="1">
      <c r="A219" s="14"/>
      <c r="B219" s="14"/>
      <c r="C219" s="14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</row>
    <row r="220" ht="13.5" customHeight="1">
      <c r="A220" s="14"/>
      <c r="B220" s="14"/>
      <c r="C220" s="14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</row>
    <row r="221" ht="13.5" customHeight="1">
      <c r="A221" s="14"/>
      <c r="B221" s="14"/>
      <c r="C221" s="14"/>
      <c r="D221" s="15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</row>
    <row r="222" ht="13.5" customHeight="1">
      <c r="A222" s="14"/>
      <c r="B222" s="14"/>
      <c r="C222" s="14"/>
      <c r="D222" s="15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</row>
    <row r="223" ht="13.5" customHeight="1">
      <c r="A223" s="14"/>
      <c r="B223" s="14"/>
      <c r="C223" s="14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</row>
    <row r="224" ht="13.5" customHeight="1">
      <c r="A224" s="14"/>
      <c r="B224" s="14"/>
      <c r="C224" s="14"/>
      <c r="D224" s="15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</row>
    <row r="225" ht="13.5" customHeight="1">
      <c r="A225" s="14"/>
      <c r="B225" s="14"/>
      <c r="C225" s="14"/>
      <c r="D225" s="15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</row>
    <row r="226" ht="13.5" customHeight="1">
      <c r="A226" s="14"/>
      <c r="B226" s="14"/>
      <c r="C226" s="14"/>
      <c r="D226" s="15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</row>
    <row r="227" ht="13.5" customHeight="1">
      <c r="A227" s="14"/>
      <c r="B227" s="14"/>
      <c r="C227" s="14"/>
      <c r="D227" s="15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</row>
    <row r="228" ht="13.5" customHeight="1">
      <c r="A228" s="14"/>
      <c r="B228" s="14"/>
      <c r="C228" s="14"/>
      <c r="D228" s="15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</row>
    <row r="229" ht="13.5" customHeight="1">
      <c r="A229" s="14"/>
      <c r="B229" s="14"/>
      <c r="C229" s="14"/>
      <c r="D229" s="15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</row>
    <row r="230" ht="13.5" customHeight="1">
      <c r="A230" s="14"/>
      <c r="B230" s="14"/>
      <c r="C230" s="14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</row>
    <row r="231" ht="13.5" customHeight="1">
      <c r="A231" s="14"/>
      <c r="B231" s="14"/>
      <c r="C231" s="14"/>
      <c r="D231" s="15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</row>
    <row r="232" ht="13.5" customHeight="1">
      <c r="A232" s="14"/>
      <c r="B232" s="14"/>
      <c r="C232" s="14"/>
      <c r="D232" s="15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</row>
    <row r="233" ht="13.5" customHeight="1">
      <c r="A233" s="14"/>
      <c r="B233" s="14"/>
      <c r="C233" s="14"/>
      <c r="D233" s="15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</row>
    <row r="234" ht="13.5" customHeight="1">
      <c r="A234" s="14"/>
      <c r="B234" s="14"/>
      <c r="C234" s="14"/>
      <c r="D234" s="15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</row>
    <row r="235" ht="13.5" customHeight="1">
      <c r="A235" s="14"/>
      <c r="B235" s="14"/>
      <c r="C235" s="14"/>
      <c r="D235" s="15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</row>
    <row r="236" ht="13.5" customHeight="1">
      <c r="A236" s="14"/>
      <c r="B236" s="14"/>
      <c r="C236" s="14"/>
      <c r="D236" s="15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</row>
    <row r="237" ht="13.5" customHeight="1">
      <c r="A237" s="14"/>
      <c r="B237" s="14"/>
      <c r="C237" s="14"/>
      <c r="D237" s="15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</row>
    <row r="238" ht="13.5" customHeight="1">
      <c r="A238" s="14"/>
      <c r="B238" s="14"/>
      <c r="C238" s="14"/>
      <c r="D238" s="15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</row>
    <row r="239" ht="13.5" customHeight="1">
      <c r="A239" s="14"/>
      <c r="B239" s="14"/>
      <c r="C239" s="14"/>
      <c r="D239" s="15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</row>
    <row r="240" ht="13.5" customHeight="1">
      <c r="A240" s="14"/>
      <c r="B240" s="14"/>
      <c r="C240" s="14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</row>
    <row r="241" ht="13.5" customHeight="1">
      <c r="A241" s="14"/>
      <c r="B241" s="14"/>
      <c r="C241" s="14"/>
      <c r="D241" s="15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</row>
    <row r="242" ht="13.5" customHeight="1">
      <c r="A242" s="14"/>
      <c r="B242" s="14"/>
      <c r="C242" s="14"/>
      <c r="D242" s="15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</row>
    <row r="243" ht="13.5" customHeight="1">
      <c r="A243" s="14"/>
      <c r="B243" s="14"/>
      <c r="C243" s="14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</row>
    <row r="244" ht="13.5" customHeight="1">
      <c r="A244" s="14"/>
      <c r="B244" s="14"/>
      <c r="C244" s="14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</row>
    <row r="245" ht="13.5" customHeight="1">
      <c r="A245" s="14"/>
      <c r="B245" s="14"/>
      <c r="C245" s="14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</row>
    <row r="246" ht="13.5" customHeight="1">
      <c r="A246" s="14"/>
      <c r="B246" s="14"/>
      <c r="C246" s="14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</row>
    <row r="247" ht="13.5" customHeight="1">
      <c r="A247" s="14"/>
      <c r="B247" s="14"/>
      <c r="C247" s="14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</row>
    <row r="248" ht="13.5" customHeight="1">
      <c r="A248" s="14"/>
      <c r="B248" s="14"/>
      <c r="C248" s="14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</row>
    <row r="249" ht="13.5" customHeight="1">
      <c r="A249" s="14"/>
      <c r="B249" s="14"/>
      <c r="C249" s="14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</row>
    <row r="250" ht="13.5" customHeight="1">
      <c r="A250" s="14"/>
      <c r="B250" s="14"/>
      <c r="C250" s="14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</row>
    <row r="251" ht="13.5" customHeight="1">
      <c r="A251" s="14"/>
      <c r="B251" s="14"/>
      <c r="C251" s="14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</row>
    <row r="252" ht="13.5" customHeight="1">
      <c r="A252" s="14"/>
      <c r="B252" s="14"/>
      <c r="C252" s="14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</row>
    <row r="253" ht="13.5" customHeight="1">
      <c r="A253" s="14"/>
      <c r="B253" s="14"/>
      <c r="C253" s="14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</row>
    <row r="254" ht="13.5" customHeight="1">
      <c r="A254" s="14"/>
      <c r="B254" s="14"/>
      <c r="C254" s="14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</row>
    <row r="255" ht="13.5" customHeight="1">
      <c r="A255" s="14"/>
      <c r="B255" s="14"/>
      <c r="C255" s="14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</row>
    <row r="256" ht="13.5" customHeight="1">
      <c r="A256" s="14"/>
      <c r="B256" s="14"/>
      <c r="C256" s="14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</row>
    <row r="257" ht="13.5" customHeight="1">
      <c r="A257" s="14"/>
      <c r="B257" s="14"/>
      <c r="C257" s="14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</row>
    <row r="258" ht="13.5" customHeight="1">
      <c r="A258" s="14"/>
      <c r="B258" s="14"/>
      <c r="C258" s="14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</row>
    <row r="259" ht="13.5" customHeight="1">
      <c r="A259" s="14"/>
      <c r="B259" s="14"/>
      <c r="C259" s="14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</row>
    <row r="260" ht="13.5" customHeight="1">
      <c r="A260" s="14"/>
      <c r="B260" s="14"/>
      <c r="C260" s="14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</row>
    <row r="261" ht="13.5" customHeight="1">
      <c r="A261" s="14"/>
      <c r="B261" s="14"/>
      <c r="C261" s="14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</row>
    <row r="262" ht="13.5" customHeight="1">
      <c r="A262" s="14"/>
      <c r="B262" s="14"/>
      <c r="C262" s="14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</row>
    <row r="263" ht="13.5" customHeight="1">
      <c r="A263" s="14"/>
      <c r="B263" s="14"/>
      <c r="C263" s="14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</row>
    <row r="264" ht="13.5" customHeight="1">
      <c r="A264" s="14"/>
      <c r="B264" s="14"/>
      <c r="C264" s="14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</row>
    <row r="265" ht="13.5" customHeight="1">
      <c r="A265" s="14"/>
      <c r="B265" s="14"/>
      <c r="C265" s="14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</row>
    <row r="266" ht="13.5" customHeight="1">
      <c r="A266" s="14"/>
      <c r="B266" s="14"/>
      <c r="C266" s="14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</row>
    <row r="267" ht="13.5" customHeight="1">
      <c r="A267" s="14"/>
      <c r="B267" s="14"/>
      <c r="C267" s="14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</row>
    <row r="268" ht="13.5" customHeight="1">
      <c r="A268" s="14"/>
      <c r="B268" s="14"/>
      <c r="C268" s="14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</row>
    <row r="269" ht="13.5" customHeight="1">
      <c r="A269" s="14"/>
      <c r="B269" s="14"/>
      <c r="C269" s="14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</row>
    <row r="270" ht="13.5" customHeight="1">
      <c r="A270" s="14"/>
      <c r="B270" s="14"/>
      <c r="C270" s="14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</row>
    <row r="271" ht="13.5" customHeight="1">
      <c r="A271" s="14"/>
      <c r="B271" s="14"/>
      <c r="C271" s="14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</row>
    <row r="272" ht="13.5" customHeight="1">
      <c r="A272" s="14"/>
      <c r="B272" s="14"/>
      <c r="C272" s="14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</row>
    <row r="273" ht="13.5" customHeight="1">
      <c r="A273" s="14"/>
      <c r="B273" s="14"/>
      <c r="C273" s="14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</row>
    <row r="274" ht="13.5" customHeight="1">
      <c r="A274" s="14"/>
      <c r="B274" s="14"/>
      <c r="C274" s="14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</row>
    <row r="275" ht="13.5" customHeight="1">
      <c r="A275" s="14"/>
      <c r="B275" s="14"/>
      <c r="C275" s="14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</row>
    <row r="276" ht="13.5" customHeight="1">
      <c r="A276" s="14"/>
      <c r="B276" s="14"/>
      <c r="C276" s="14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</row>
    <row r="277" ht="13.5" customHeight="1">
      <c r="A277" s="14"/>
      <c r="B277" s="14"/>
      <c r="C277" s="14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</row>
    <row r="278" ht="13.5" customHeight="1">
      <c r="A278" s="14"/>
      <c r="B278" s="14"/>
      <c r="C278" s="14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</row>
    <row r="279" ht="13.5" customHeight="1">
      <c r="A279" s="14"/>
      <c r="B279" s="14"/>
      <c r="C279" s="14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</row>
    <row r="280" ht="13.5" customHeight="1">
      <c r="A280" s="14"/>
      <c r="B280" s="14"/>
      <c r="C280" s="14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</row>
    <row r="281" ht="13.5" customHeight="1">
      <c r="A281" s="14"/>
      <c r="B281" s="14"/>
      <c r="C281" s="14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</row>
    <row r="282" ht="13.5" customHeight="1">
      <c r="A282" s="14"/>
      <c r="B282" s="14"/>
      <c r="C282" s="14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</row>
    <row r="283" ht="13.5" customHeight="1">
      <c r="A283" s="14"/>
      <c r="B283" s="14"/>
      <c r="C283" s="14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</row>
    <row r="284" ht="13.5" customHeight="1">
      <c r="A284" s="14"/>
      <c r="B284" s="14"/>
      <c r="C284" s="14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</row>
    <row r="285" ht="13.5" customHeight="1">
      <c r="A285" s="14"/>
      <c r="B285" s="14"/>
      <c r="C285" s="14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</row>
    <row r="286" ht="13.5" customHeight="1">
      <c r="A286" s="14"/>
      <c r="B286" s="14"/>
      <c r="C286" s="14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</row>
    <row r="287" ht="13.5" customHeight="1">
      <c r="A287" s="14"/>
      <c r="B287" s="14"/>
      <c r="C287" s="14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</row>
    <row r="288" ht="13.5" customHeight="1">
      <c r="A288" s="14"/>
      <c r="B288" s="14"/>
      <c r="C288" s="14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</row>
    <row r="289" ht="13.5" customHeight="1">
      <c r="A289" s="14"/>
      <c r="B289" s="14"/>
      <c r="C289" s="14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</row>
    <row r="290" ht="13.5" customHeight="1">
      <c r="A290" s="14"/>
      <c r="B290" s="14"/>
      <c r="C290" s="14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</row>
    <row r="291" ht="13.5" customHeight="1">
      <c r="A291" s="14"/>
      <c r="B291" s="14"/>
      <c r="C291" s="14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</row>
    <row r="292" ht="13.5" customHeight="1">
      <c r="A292" s="14"/>
      <c r="B292" s="14"/>
      <c r="C292" s="14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</row>
    <row r="293" ht="13.5" customHeight="1">
      <c r="A293" s="14"/>
      <c r="B293" s="14"/>
      <c r="C293" s="14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</row>
    <row r="294" ht="13.5" customHeight="1">
      <c r="A294" s="14"/>
      <c r="B294" s="14"/>
      <c r="C294" s="14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</row>
    <row r="295" ht="13.5" customHeight="1">
      <c r="A295" s="14"/>
      <c r="B295" s="14"/>
      <c r="C295" s="14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</row>
    <row r="296" ht="13.5" customHeight="1">
      <c r="A296" s="14"/>
      <c r="B296" s="14"/>
      <c r="C296" s="14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</row>
    <row r="297" ht="13.5" customHeight="1">
      <c r="A297" s="14"/>
      <c r="B297" s="14"/>
      <c r="C297" s="14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</row>
    <row r="298" ht="13.5" customHeight="1">
      <c r="A298" s="14"/>
      <c r="B298" s="14"/>
      <c r="C298" s="14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</row>
    <row r="299" ht="13.5" customHeight="1">
      <c r="A299" s="14"/>
      <c r="B299" s="14"/>
      <c r="C299" s="14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</row>
    <row r="300" ht="13.5" customHeight="1">
      <c r="A300" s="14"/>
      <c r="B300" s="14"/>
      <c r="C300" s="14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</row>
    <row r="301" ht="13.5" customHeight="1">
      <c r="A301" s="14"/>
      <c r="B301" s="14"/>
      <c r="C301" s="14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</row>
    <row r="302" ht="13.5" customHeight="1">
      <c r="A302" s="14"/>
      <c r="B302" s="14"/>
      <c r="C302" s="14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</row>
    <row r="303" ht="13.5" customHeight="1">
      <c r="A303" s="14"/>
      <c r="B303" s="14"/>
      <c r="C303" s="14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</row>
    <row r="304" ht="13.5" customHeight="1">
      <c r="A304" s="14"/>
      <c r="B304" s="14"/>
      <c r="C304" s="14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</row>
    <row r="305" ht="13.5" customHeight="1">
      <c r="A305" s="14"/>
      <c r="B305" s="14"/>
      <c r="C305" s="14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</row>
    <row r="306" ht="13.5" customHeight="1">
      <c r="A306" s="14"/>
      <c r="B306" s="14"/>
      <c r="C306" s="14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</row>
    <row r="307" ht="13.5" customHeight="1">
      <c r="A307" s="14"/>
      <c r="B307" s="14"/>
      <c r="C307" s="14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</row>
    <row r="308" ht="13.5" customHeight="1">
      <c r="A308" s="14"/>
      <c r="B308" s="14"/>
      <c r="C308" s="14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</row>
    <row r="309" ht="13.5" customHeight="1">
      <c r="A309" s="14"/>
      <c r="B309" s="14"/>
      <c r="C309" s="14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</row>
    <row r="310" ht="13.5" customHeight="1">
      <c r="A310" s="14"/>
      <c r="B310" s="14"/>
      <c r="C310" s="14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</row>
    <row r="311" ht="13.5" customHeight="1">
      <c r="A311" s="14"/>
      <c r="B311" s="14"/>
      <c r="C311" s="14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</row>
    <row r="312" ht="13.5" customHeight="1">
      <c r="A312" s="14"/>
      <c r="B312" s="14"/>
      <c r="C312" s="14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</row>
    <row r="313" ht="13.5" customHeight="1">
      <c r="A313" s="14"/>
      <c r="B313" s="14"/>
      <c r="C313" s="14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</row>
    <row r="314" ht="13.5" customHeight="1">
      <c r="A314" s="14"/>
      <c r="B314" s="14"/>
      <c r="C314" s="14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</row>
    <row r="315" ht="13.5" customHeight="1">
      <c r="A315" s="14"/>
      <c r="B315" s="14"/>
      <c r="C315" s="14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</row>
    <row r="316" ht="13.5" customHeight="1">
      <c r="A316" s="14"/>
      <c r="B316" s="14"/>
      <c r="C316" s="14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</row>
    <row r="317" ht="13.5" customHeight="1">
      <c r="A317" s="14"/>
      <c r="B317" s="14"/>
      <c r="C317" s="14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</row>
    <row r="318" ht="13.5" customHeight="1">
      <c r="A318" s="14"/>
      <c r="B318" s="14"/>
      <c r="C318" s="14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</row>
    <row r="319" ht="13.5" customHeight="1">
      <c r="A319" s="14"/>
      <c r="B319" s="14"/>
      <c r="C319" s="14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</row>
    <row r="320" ht="13.5" customHeight="1">
      <c r="A320" s="14"/>
      <c r="B320" s="14"/>
      <c r="C320" s="14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</row>
    <row r="321" ht="13.5" customHeight="1">
      <c r="A321" s="14"/>
      <c r="B321" s="14"/>
      <c r="C321" s="14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</row>
    <row r="322" ht="13.5" customHeight="1">
      <c r="A322" s="14"/>
      <c r="B322" s="14"/>
      <c r="C322" s="14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</row>
    <row r="323" ht="13.5" customHeight="1">
      <c r="A323" s="14"/>
      <c r="B323" s="14"/>
      <c r="C323" s="14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</row>
    <row r="324" ht="13.5" customHeight="1">
      <c r="A324" s="14"/>
      <c r="B324" s="14"/>
      <c r="C324" s="14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</row>
    <row r="325" ht="13.5" customHeight="1">
      <c r="A325" s="14"/>
      <c r="B325" s="14"/>
      <c r="C325" s="14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</row>
    <row r="326" ht="13.5" customHeight="1">
      <c r="A326" s="14"/>
      <c r="B326" s="14"/>
      <c r="C326" s="14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</row>
    <row r="327" ht="13.5" customHeight="1">
      <c r="A327" s="14"/>
      <c r="B327" s="14"/>
      <c r="C327" s="14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</row>
    <row r="328" ht="13.5" customHeight="1">
      <c r="A328" s="14"/>
      <c r="B328" s="14"/>
      <c r="C328" s="14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</row>
    <row r="329" ht="13.5" customHeight="1">
      <c r="A329" s="14"/>
      <c r="B329" s="14"/>
      <c r="C329" s="14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</row>
    <row r="330" ht="13.5" customHeight="1">
      <c r="A330" s="14"/>
      <c r="B330" s="14"/>
      <c r="C330" s="14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</row>
    <row r="331" ht="13.5" customHeight="1">
      <c r="A331" s="14"/>
      <c r="B331" s="14"/>
      <c r="C331" s="14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</row>
    <row r="332" ht="13.5" customHeight="1">
      <c r="A332" s="14"/>
      <c r="B332" s="14"/>
      <c r="C332" s="14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</row>
    <row r="333" ht="13.5" customHeight="1">
      <c r="A333" s="14"/>
      <c r="B333" s="14"/>
      <c r="C333" s="14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</row>
    <row r="334" ht="13.5" customHeight="1">
      <c r="A334" s="14"/>
      <c r="B334" s="14"/>
      <c r="C334" s="14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</row>
    <row r="335" ht="13.5" customHeight="1">
      <c r="A335" s="14"/>
      <c r="B335" s="14"/>
      <c r="C335" s="14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</row>
    <row r="336" ht="13.5" customHeight="1">
      <c r="A336" s="14"/>
      <c r="B336" s="14"/>
      <c r="C336" s="14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</row>
    <row r="337" ht="13.5" customHeight="1">
      <c r="A337" s="14"/>
      <c r="B337" s="14"/>
      <c r="C337" s="14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</row>
    <row r="338" ht="13.5" customHeight="1">
      <c r="A338" s="14"/>
      <c r="B338" s="14"/>
      <c r="C338" s="14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</row>
    <row r="339" ht="13.5" customHeight="1">
      <c r="A339" s="14"/>
      <c r="B339" s="14"/>
      <c r="C339" s="14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</row>
    <row r="340" ht="13.5" customHeight="1">
      <c r="A340" s="14"/>
      <c r="B340" s="14"/>
      <c r="C340" s="14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</row>
    <row r="341" ht="13.5" customHeight="1">
      <c r="A341" s="14"/>
      <c r="B341" s="14"/>
      <c r="C341" s="14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</row>
    <row r="342" ht="13.5" customHeight="1">
      <c r="A342" s="14"/>
      <c r="B342" s="14"/>
      <c r="C342" s="14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</row>
    <row r="343" ht="13.5" customHeight="1">
      <c r="A343" s="14"/>
      <c r="B343" s="14"/>
      <c r="C343" s="14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</row>
    <row r="344" ht="13.5" customHeight="1">
      <c r="A344" s="14"/>
      <c r="B344" s="14"/>
      <c r="C344" s="14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</row>
    <row r="345" ht="13.5" customHeight="1">
      <c r="A345" s="14"/>
      <c r="B345" s="14"/>
      <c r="C345" s="14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</row>
    <row r="346" ht="13.5" customHeight="1">
      <c r="A346" s="14"/>
      <c r="B346" s="14"/>
      <c r="C346" s="14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</row>
    <row r="347" ht="13.5" customHeight="1">
      <c r="A347" s="14"/>
      <c r="B347" s="14"/>
      <c r="C347" s="14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</row>
    <row r="348" ht="13.5" customHeight="1">
      <c r="A348" s="14"/>
      <c r="B348" s="14"/>
      <c r="C348" s="14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</row>
    <row r="349" ht="13.5" customHeight="1">
      <c r="A349" s="14"/>
      <c r="B349" s="14"/>
      <c r="C349" s="14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</row>
    <row r="350" ht="13.5" customHeight="1">
      <c r="A350" s="14"/>
      <c r="B350" s="14"/>
      <c r="C350" s="14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</row>
    <row r="351" ht="13.5" customHeight="1">
      <c r="A351" s="14"/>
      <c r="B351" s="14"/>
      <c r="C351" s="14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</row>
    <row r="352" ht="13.5" customHeight="1">
      <c r="A352" s="14"/>
      <c r="B352" s="14"/>
      <c r="C352" s="14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</row>
    <row r="353" ht="13.5" customHeight="1">
      <c r="A353" s="14"/>
      <c r="B353" s="14"/>
      <c r="C353" s="14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</row>
    <row r="354" ht="13.5" customHeight="1">
      <c r="A354" s="14"/>
      <c r="B354" s="14"/>
      <c r="C354" s="14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</row>
    <row r="355" ht="13.5" customHeight="1">
      <c r="A355" s="14"/>
      <c r="B355" s="14"/>
      <c r="C355" s="14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</row>
    <row r="356" ht="13.5" customHeight="1">
      <c r="A356" s="14"/>
      <c r="B356" s="14"/>
      <c r="C356" s="14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</row>
    <row r="357" ht="13.5" customHeight="1">
      <c r="A357" s="14"/>
      <c r="B357" s="14"/>
      <c r="C357" s="14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</row>
    <row r="358" ht="13.5" customHeight="1">
      <c r="A358" s="14"/>
      <c r="B358" s="14"/>
      <c r="C358" s="14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</row>
    <row r="359" ht="13.5" customHeight="1">
      <c r="A359" s="14"/>
      <c r="B359" s="14"/>
      <c r="C359" s="14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</row>
    <row r="360" ht="13.5" customHeight="1">
      <c r="A360" s="14"/>
      <c r="B360" s="14"/>
      <c r="C360" s="14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</row>
    <row r="361" ht="13.5" customHeight="1">
      <c r="A361" s="14"/>
      <c r="B361" s="14"/>
      <c r="C361" s="14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</row>
    <row r="362" ht="13.5" customHeight="1">
      <c r="A362" s="14"/>
      <c r="B362" s="14"/>
      <c r="C362" s="14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</row>
    <row r="363" ht="13.5" customHeight="1">
      <c r="A363" s="14"/>
      <c r="B363" s="14"/>
      <c r="C363" s="14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</row>
    <row r="364" ht="13.5" customHeight="1">
      <c r="A364" s="14"/>
      <c r="B364" s="14"/>
      <c r="C364" s="14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</row>
    <row r="365" ht="13.5" customHeight="1">
      <c r="A365" s="14"/>
      <c r="B365" s="14"/>
      <c r="C365" s="14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</row>
    <row r="366" ht="13.5" customHeight="1">
      <c r="A366" s="14"/>
      <c r="B366" s="14"/>
      <c r="C366" s="14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</row>
    <row r="367" ht="13.5" customHeight="1">
      <c r="A367" s="14"/>
      <c r="B367" s="14"/>
      <c r="C367" s="14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</row>
    <row r="368" ht="13.5" customHeight="1">
      <c r="A368" s="14"/>
      <c r="B368" s="14"/>
      <c r="C368" s="14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</row>
    <row r="369" ht="13.5" customHeight="1">
      <c r="A369" s="14"/>
      <c r="B369" s="14"/>
      <c r="C369" s="14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</row>
    <row r="370" ht="13.5" customHeight="1">
      <c r="A370" s="14"/>
      <c r="B370" s="14"/>
      <c r="C370" s="14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</row>
    <row r="371" ht="13.5" customHeight="1">
      <c r="A371" s="14"/>
      <c r="B371" s="14"/>
      <c r="C371" s="14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</row>
    <row r="372" ht="13.5" customHeight="1">
      <c r="A372" s="14"/>
      <c r="B372" s="14"/>
      <c r="C372" s="14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</row>
    <row r="373" ht="13.5" customHeight="1">
      <c r="A373" s="14"/>
      <c r="B373" s="14"/>
      <c r="C373" s="14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</row>
    <row r="374" ht="13.5" customHeight="1">
      <c r="A374" s="14"/>
      <c r="B374" s="14"/>
      <c r="C374" s="14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</row>
    <row r="375" ht="13.5" customHeight="1">
      <c r="A375" s="14"/>
      <c r="B375" s="14"/>
      <c r="C375" s="14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</row>
    <row r="376" ht="13.5" customHeight="1">
      <c r="A376" s="14"/>
      <c r="B376" s="14"/>
      <c r="C376" s="14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</row>
    <row r="377" ht="13.5" customHeight="1">
      <c r="A377" s="14"/>
      <c r="B377" s="14"/>
      <c r="C377" s="14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</row>
    <row r="378" ht="13.5" customHeight="1">
      <c r="A378" s="14"/>
      <c r="B378" s="14"/>
      <c r="C378" s="14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</row>
    <row r="379" ht="13.5" customHeight="1">
      <c r="A379" s="14"/>
      <c r="B379" s="14"/>
      <c r="C379" s="14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</row>
    <row r="380" ht="13.5" customHeight="1">
      <c r="A380" s="14"/>
      <c r="B380" s="14"/>
      <c r="C380" s="14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</row>
    <row r="381" ht="13.5" customHeight="1">
      <c r="A381" s="14"/>
      <c r="B381" s="14"/>
      <c r="C381" s="14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</row>
    <row r="382" ht="13.5" customHeight="1">
      <c r="A382" s="14"/>
      <c r="B382" s="14"/>
      <c r="C382" s="14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</row>
    <row r="383" ht="13.5" customHeight="1">
      <c r="A383" s="14"/>
      <c r="B383" s="14"/>
      <c r="C383" s="14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</row>
    <row r="384" ht="13.5" customHeight="1">
      <c r="A384" s="14"/>
      <c r="B384" s="14"/>
      <c r="C384" s="14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</row>
    <row r="385" ht="13.5" customHeight="1">
      <c r="A385" s="14"/>
      <c r="B385" s="14"/>
      <c r="C385" s="14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</row>
    <row r="386" ht="13.5" customHeight="1">
      <c r="A386" s="14"/>
      <c r="B386" s="14"/>
      <c r="C386" s="14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</row>
    <row r="387" ht="13.5" customHeight="1">
      <c r="A387" s="14"/>
      <c r="B387" s="14"/>
      <c r="C387" s="14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</row>
    <row r="388" ht="13.5" customHeight="1">
      <c r="A388" s="14"/>
      <c r="B388" s="14"/>
      <c r="C388" s="14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</row>
    <row r="389" ht="13.5" customHeight="1">
      <c r="A389" s="14"/>
      <c r="B389" s="14"/>
      <c r="C389" s="14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</row>
    <row r="390" ht="13.5" customHeight="1">
      <c r="A390" s="14"/>
      <c r="B390" s="14"/>
      <c r="C390" s="14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</row>
    <row r="391" ht="13.5" customHeight="1">
      <c r="A391" s="14"/>
      <c r="B391" s="14"/>
      <c r="C391" s="14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</row>
    <row r="392" ht="13.5" customHeight="1">
      <c r="A392" s="14"/>
      <c r="B392" s="14"/>
      <c r="C392" s="14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</row>
    <row r="393" ht="13.5" customHeight="1">
      <c r="A393" s="14"/>
      <c r="B393" s="14"/>
      <c r="C393" s="14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</row>
    <row r="394" ht="13.5" customHeight="1">
      <c r="A394" s="14"/>
      <c r="B394" s="14"/>
      <c r="C394" s="14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</row>
    <row r="395" ht="13.5" customHeight="1">
      <c r="A395" s="14"/>
      <c r="B395" s="14"/>
      <c r="C395" s="14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</row>
    <row r="396" ht="13.5" customHeight="1">
      <c r="A396" s="14"/>
      <c r="B396" s="14"/>
      <c r="C396" s="14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</row>
    <row r="397" ht="13.5" customHeight="1">
      <c r="A397" s="14"/>
      <c r="B397" s="14"/>
      <c r="C397" s="14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</row>
    <row r="398" ht="13.5" customHeight="1">
      <c r="A398" s="14"/>
      <c r="B398" s="14"/>
      <c r="C398" s="14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</row>
    <row r="399" ht="13.5" customHeight="1">
      <c r="A399" s="14"/>
      <c r="B399" s="14"/>
      <c r="C399" s="14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</row>
    <row r="400" ht="13.5" customHeight="1">
      <c r="A400" s="14"/>
      <c r="B400" s="14"/>
      <c r="C400" s="14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</row>
    <row r="401" ht="13.5" customHeight="1">
      <c r="A401" s="14"/>
      <c r="B401" s="14"/>
      <c r="C401" s="14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</row>
    <row r="402" ht="13.5" customHeight="1">
      <c r="A402" s="14"/>
      <c r="B402" s="14"/>
      <c r="C402" s="14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</row>
    <row r="403" ht="13.5" customHeight="1">
      <c r="A403" s="14"/>
      <c r="B403" s="14"/>
      <c r="C403" s="14"/>
      <c r="D403" s="15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</row>
    <row r="404" ht="13.5" customHeight="1">
      <c r="A404" s="14"/>
      <c r="B404" s="14"/>
      <c r="C404" s="14"/>
      <c r="D404" s="15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</row>
    <row r="405" ht="13.5" customHeight="1">
      <c r="A405" s="14"/>
      <c r="B405" s="14"/>
      <c r="C405" s="14"/>
      <c r="D405" s="15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</row>
    <row r="406" ht="13.5" customHeight="1">
      <c r="A406" s="14"/>
      <c r="B406" s="14"/>
      <c r="C406" s="14"/>
      <c r="D406" s="15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</row>
    <row r="407" ht="13.5" customHeight="1">
      <c r="A407" s="14"/>
      <c r="B407" s="14"/>
      <c r="C407" s="14"/>
      <c r="D407" s="15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</row>
    <row r="408" ht="13.5" customHeight="1">
      <c r="A408" s="14"/>
      <c r="B408" s="14"/>
      <c r="C408" s="14"/>
      <c r="D408" s="15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</row>
    <row r="409" ht="13.5" customHeight="1">
      <c r="A409" s="14"/>
      <c r="B409" s="14"/>
      <c r="C409" s="14"/>
      <c r="D409" s="15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</row>
    <row r="410" ht="13.5" customHeight="1">
      <c r="A410" s="14"/>
      <c r="B410" s="14"/>
      <c r="C410" s="14"/>
      <c r="D410" s="15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</row>
    <row r="411" ht="13.5" customHeight="1">
      <c r="A411" s="14"/>
      <c r="B411" s="14"/>
      <c r="C411" s="14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</row>
    <row r="412" ht="13.5" customHeight="1">
      <c r="A412" s="14"/>
      <c r="B412" s="14"/>
      <c r="C412" s="14"/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</row>
    <row r="413" ht="13.5" customHeight="1">
      <c r="A413" s="14"/>
      <c r="B413" s="14"/>
      <c r="C413" s="14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</row>
    <row r="414" ht="13.5" customHeight="1">
      <c r="A414" s="14"/>
      <c r="B414" s="14"/>
      <c r="C414" s="14"/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</row>
    <row r="415" ht="13.5" customHeight="1">
      <c r="A415" s="14"/>
      <c r="B415" s="14"/>
      <c r="C415" s="14"/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</row>
    <row r="416" ht="13.5" customHeight="1">
      <c r="A416" s="14"/>
      <c r="B416" s="14"/>
      <c r="C416" s="14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</row>
    <row r="417" ht="13.5" customHeight="1">
      <c r="A417" s="14"/>
      <c r="B417" s="14"/>
      <c r="C417" s="14"/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</row>
    <row r="418" ht="13.5" customHeight="1">
      <c r="A418" s="14"/>
      <c r="B418" s="14"/>
      <c r="C418" s="14"/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</row>
    <row r="419" ht="13.5" customHeight="1">
      <c r="A419" s="14"/>
      <c r="B419" s="14"/>
      <c r="C419" s="14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</row>
    <row r="420" ht="13.5" customHeight="1">
      <c r="A420" s="14"/>
      <c r="B420" s="14"/>
      <c r="C420" s="14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</row>
    <row r="421" ht="13.5" customHeight="1">
      <c r="A421" s="14"/>
      <c r="B421" s="14"/>
      <c r="C421" s="14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</row>
    <row r="422" ht="13.5" customHeight="1">
      <c r="A422" s="14"/>
      <c r="B422" s="14"/>
      <c r="C422" s="14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</row>
    <row r="423" ht="13.5" customHeight="1">
      <c r="A423" s="14"/>
      <c r="B423" s="14"/>
      <c r="C423" s="14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</row>
    <row r="424" ht="13.5" customHeight="1">
      <c r="A424" s="14"/>
      <c r="B424" s="14"/>
      <c r="C424" s="14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</row>
    <row r="425" ht="13.5" customHeight="1">
      <c r="A425" s="14"/>
      <c r="B425" s="14"/>
      <c r="C425" s="14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</row>
    <row r="426" ht="13.5" customHeight="1">
      <c r="A426" s="14"/>
      <c r="B426" s="14"/>
      <c r="C426" s="14"/>
      <c r="D426" s="15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</row>
    <row r="427" ht="13.5" customHeight="1">
      <c r="A427" s="14"/>
      <c r="B427" s="14"/>
      <c r="C427" s="14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</row>
    <row r="428" ht="13.5" customHeight="1">
      <c r="A428" s="14"/>
      <c r="B428" s="14"/>
      <c r="C428" s="14"/>
      <c r="D428" s="15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</row>
    <row r="429" ht="13.5" customHeight="1">
      <c r="A429" s="14"/>
      <c r="B429" s="14"/>
      <c r="C429" s="14"/>
      <c r="D429" s="15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</row>
    <row r="430" ht="13.5" customHeight="1">
      <c r="A430" s="14"/>
      <c r="B430" s="14"/>
      <c r="C430" s="14"/>
      <c r="D430" s="15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</row>
    <row r="431" ht="13.5" customHeight="1">
      <c r="A431" s="14"/>
      <c r="B431" s="14"/>
      <c r="C431" s="14"/>
      <c r="D431" s="15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</row>
    <row r="432" ht="13.5" customHeight="1">
      <c r="A432" s="14"/>
      <c r="B432" s="14"/>
      <c r="C432" s="14"/>
      <c r="D432" s="15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</row>
    <row r="433" ht="13.5" customHeight="1">
      <c r="A433" s="14"/>
      <c r="B433" s="14"/>
      <c r="C433" s="14"/>
      <c r="D433" s="15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</row>
    <row r="434" ht="13.5" customHeight="1">
      <c r="A434" s="14"/>
      <c r="B434" s="14"/>
      <c r="C434" s="14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</row>
    <row r="435" ht="13.5" customHeight="1">
      <c r="A435" s="14"/>
      <c r="B435" s="14"/>
      <c r="C435" s="14"/>
      <c r="D435" s="15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</row>
    <row r="436" ht="13.5" customHeight="1">
      <c r="A436" s="14"/>
      <c r="B436" s="14"/>
      <c r="C436" s="14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</row>
    <row r="437" ht="13.5" customHeight="1">
      <c r="A437" s="14"/>
      <c r="B437" s="14"/>
      <c r="C437" s="14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</row>
    <row r="438" ht="13.5" customHeight="1">
      <c r="A438" s="14"/>
      <c r="B438" s="14"/>
      <c r="C438" s="14"/>
      <c r="D438" s="15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</row>
    <row r="439" ht="13.5" customHeight="1">
      <c r="A439" s="14"/>
      <c r="B439" s="14"/>
      <c r="C439" s="14"/>
      <c r="D439" s="15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</row>
    <row r="440" ht="13.5" customHeight="1">
      <c r="A440" s="14"/>
      <c r="B440" s="14"/>
      <c r="C440" s="14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</row>
    <row r="441" ht="13.5" customHeight="1">
      <c r="A441" s="14"/>
      <c r="B441" s="14"/>
      <c r="C441" s="14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</row>
    <row r="442" ht="13.5" customHeight="1">
      <c r="A442" s="14"/>
      <c r="B442" s="14"/>
      <c r="C442" s="14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</row>
    <row r="443" ht="13.5" customHeight="1">
      <c r="A443" s="14"/>
      <c r="B443" s="14"/>
      <c r="C443" s="14"/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</row>
    <row r="444" ht="13.5" customHeight="1">
      <c r="A444" s="14"/>
      <c r="B444" s="14"/>
      <c r="C444" s="14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</row>
    <row r="445" ht="13.5" customHeight="1">
      <c r="A445" s="14"/>
      <c r="B445" s="14"/>
      <c r="C445" s="14"/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</row>
    <row r="446" ht="13.5" customHeight="1">
      <c r="A446" s="14"/>
      <c r="B446" s="14"/>
      <c r="C446" s="14"/>
      <c r="D446" s="15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</row>
    <row r="447" ht="13.5" customHeight="1">
      <c r="A447" s="14"/>
      <c r="B447" s="14"/>
      <c r="C447" s="14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</row>
    <row r="448" ht="13.5" customHeight="1">
      <c r="A448" s="14"/>
      <c r="B448" s="14"/>
      <c r="C448" s="14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</row>
    <row r="449" ht="13.5" customHeight="1">
      <c r="A449" s="14"/>
      <c r="B449" s="14"/>
      <c r="C449" s="14"/>
      <c r="D449" s="15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</row>
    <row r="450" ht="13.5" customHeight="1">
      <c r="A450" s="14"/>
      <c r="B450" s="14"/>
      <c r="C450" s="14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</row>
    <row r="451" ht="13.5" customHeight="1">
      <c r="A451" s="14"/>
      <c r="B451" s="14"/>
      <c r="C451" s="14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</row>
    <row r="452" ht="13.5" customHeight="1">
      <c r="A452" s="14"/>
      <c r="B452" s="14"/>
      <c r="C452" s="14"/>
      <c r="D452" s="15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</row>
    <row r="453" ht="13.5" customHeight="1">
      <c r="A453" s="14"/>
      <c r="B453" s="14"/>
      <c r="C453" s="14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</row>
    <row r="454" ht="13.5" customHeight="1">
      <c r="A454" s="14"/>
      <c r="B454" s="14"/>
      <c r="C454" s="14"/>
      <c r="D454" s="15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</row>
    <row r="455" ht="13.5" customHeight="1">
      <c r="A455" s="14"/>
      <c r="B455" s="14"/>
      <c r="C455" s="14"/>
      <c r="D455" s="15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</row>
    <row r="456" ht="13.5" customHeight="1">
      <c r="A456" s="14"/>
      <c r="B456" s="14"/>
      <c r="C456" s="14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</row>
    <row r="457" ht="13.5" customHeight="1">
      <c r="A457" s="14"/>
      <c r="B457" s="14"/>
      <c r="C457" s="14"/>
      <c r="D457" s="15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</row>
    <row r="458" ht="13.5" customHeight="1">
      <c r="A458" s="14"/>
      <c r="B458" s="14"/>
      <c r="C458" s="14"/>
      <c r="D458" s="15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</row>
    <row r="459" ht="13.5" customHeight="1">
      <c r="A459" s="14"/>
      <c r="B459" s="14"/>
      <c r="C459" s="14"/>
      <c r="D459" s="15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</row>
    <row r="460" ht="13.5" customHeight="1">
      <c r="A460" s="14"/>
      <c r="B460" s="14"/>
      <c r="C460" s="14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</row>
    <row r="461" ht="13.5" customHeight="1">
      <c r="A461" s="14"/>
      <c r="B461" s="14"/>
      <c r="C461" s="14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</row>
    <row r="462" ht="13.5" customHeight="1">
      <c r="A462" s="14"/>
      <c r="B462" s="14"/>
      <c r="C462" s="14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</row>
    <row r="463" ht="13.5" customHeight="1">
      <c r="A463" s="14"/>
      <c r="B463" s="14"/>
      <c r="C463" s="14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</row>
    <row r="464" ht="13.5" customHeight="1">
      <c r="A464" s="14"/>
      <c r="B464" s="14"/>
      <c r="C464" s="14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</row>
    <row r="465" ht="13.5" customHeight="1">
      <c r="A465" s="14"/>
      <c r="B465" s="14"/>
      <c r="C465" s="14"/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</row>
    <row r="466" ht="13.5" customHeight="1">
      <c r="A466" s="14"/>
      <c r="B466" s="14"/>
      <c r="C466" s="14"/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</row>
    <row r="467" ht="13.5" customHeight="1">
      <c r="A467" s="14"/>
      <c r="B467" s="14"/>
      <c r="C467" s="14"/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</row>
    <row r="468" ht="13.5" customHeight="1">
      <c r="A468" s="14"/>
      <c r="B468" s="14"/>
      <c r="C468" s="14"/>
      <c r="D468" s="15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</row>
    <row r="469" ht="13.5" customHeight="1">
      <c r="A469" s="14"/>
      <c r="B469" s="14"/>
      <c r="C469" s="14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</row>
    <row r="470" ht="13.5" customHeight="1">
      <c r="A470" s="14"/>
      <c r="B470" s="14"/>
      <c r="C470" s="14"/>
      <c r="D470" s="15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</row>
    <row r="471" ht="13.5" customHeight="1">
      <c r="A471" s="14"/>
      <c r="B471" s="14"/>
      <c r="C471" s="14"/>
      <c r="D471" s="15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</row>
    <row r="472" ht="13.5" customHeight="1">
      <c r="A472" s="14"/>
      <c r="B472" s="14"/>
      <c r="C472" s="14"/>
      <c r="D472" s="15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</row>
    <row r="473" ht="13.5" customHeight="1">
      <c r="A473" s="14"/>
      <c r="B473" s="14"/>
      <c r="C473" s="14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</row>
    <row r="474" ht="13.5" customHeight="1">
      <c r="A474" s="14"/>
      <c r="B474" s="14"/>
      <c r="C474" s="14"/>
      <c r="D474" s="15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</row>
    <row r="475" ht="13.5" customHeight="1">
      <c r="A475" s="14"/>
      <c r="B475" s="14"/>
      <c r="C475" s="14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</row>
    <row r="476" ht="13.5" customHeight="1">
      <c r="A476" s="14"/>
      <c r="B476" s="14"/>
      <c r="C476" s="14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</row>
    <row r="477" ht="13.5" customHeight="1">
      <c r="A477" s="14"/>
      <c r="B477" s="14"/>
      <c r="C477" s="14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</row>
    <row r="478" ht="13.5" customHeight="1">
      <c r="A478" s="14"/>
      <c r="B478" s="14"/>
      <c r="C478" s="14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</row>
    <row r="479" ht="13.5" customHeight="1">
      <c r="A479" s="14"/>
      <c r="B479" s="14"/>
      <c r="C479" s="14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</row>
    <row r="480" ht="13.5" customHeight="1">
      <c r="A480" s="14"/>
      <c r="B480" s="14"/>
      <c r="C480" s="14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</row>
    <row r="481" ht="13.5" customHeight="1">
      <c r="A481" s="14"/>
      <c r="B481" s="14"/>
      <c r="C481" s="14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</row>
    <row r="482" ht="13.5" customHeight="1">
      <c r="A482" s="14"/>
      <c r="B482" s="14"/>
      <c r="C482" s="14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</row>
    <row r="483" ht="13.5" customHeight="1">
      <c r="A483" s="14"/>
      <c r="B483" s="14"/>
      <c r="C483" s="14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</row>
    <row r="484" ht="13.5" customHeight="1">
      <c r="A484" s="14"/>
      <c r="B484" s="14"/>
      <c r="C484" s="14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</row>
    <row r="485" ht="13.5" customHeight="1">
      <c r="A485" s="14"/>
      <c r="B485" s="14"/>
      <c r="C485" s="14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</row>
    <row r="486" ht="13.5" customHeight="1">
      <c r="A486" s="14"/>
      <c r="B486" s="14"/>
      <c r="C486" s="14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</row>
    <row r="487" ht="13.5" customHeight="1">
      <c r="A487" s="14"/>
      <c r="B487" s="14"/>
      <c r="C487" s="14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</row>
    <row r="488" ht="13.5" customHeight="1">
      <c r="A488" s="14"/>
      <c r="B488" s="14"/>
      <c r="C488" s="14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</row>
    <row r="489" ht="13.5" customHeight="1">
      <c r="A489" s="14"/>
      <c r="B489" s="14"/>
      <c r="C489" s="14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</row>
    <row r="490" ht="13.5" customHeight="1">
      <c r="A490" s="14"/>
      <c r="B490" s="14"/>
      <c r="C490" s="14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</row>
    <row r="491" ht="13.5" customHeight="1">
      <c r="A491" s="14"/>
      <c r="B491" s="14"/>
      <c r="C491" s="14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</row>
    <row r="492" ht="13.5" customHeight="1">
      <c r="A492" s="14"/>
      <c r="B492" s="14"/>
      <c r="C492" s="14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</row>
    <row r="493" ht="13.5" customHeight="1">
      <c r="A493" s="14"/>
      <c r="B493" s="14"/>
      <c r="C493" s="14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</row>
    <row r="494" ht="13.5" customHeight="1">
      <c r="A494" s="14"/>
      <c r="B494" s="14"/>
      <c r="C494" s="14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</row>
    <row r="495" ht="13.5" customHeight="1">
      <c r="A495" s="14"/>
      <c r="B495" s="14"/>
      <c r="C495" s="14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</row>
    <row r="496" ht="13.5" customHeight="1">
      <c r="A496" s="14"/>
      <c r="B496" s="14"/>
      <c r="C496" s="14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</row>
    <row r="497" ht="13.5" customHeight="1">
      <c r="A497" s="14"/>
      <c r="B497" s="14"/>
      <c r="C497" s="14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</row>
    <row r="498" ht="13.5" customHeight="1">
      <c r="A498" s="14"/>
      <c r="B498" s="14"/>
      <c r="C498" s="14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</row>
    <row r="499" ht="13.5" customHeight="1">
      <c r="A499" s="14"/>
      <c r="B499" s="14"/>
      <c r="C499" s="14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</row>
    <row r="500" ht="13.5" customHeight="1">
      <c r="A500" s="14"/>
      <c r="B500" s="14"/>
      <c r="C500" s="14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</row>
    <row r="501" ht="13.5" customHeight="1">
      <c r="A501" s="14"/>
      <c r="B501" s="14"/>
      <c r="C501" s="14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</row>
    <row r="502" ht="13.5" customHeight="1">
      <c r="A502" s="14"/>
      <c r="B502" s="14"/>
      <c r="C502" s="14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</row>
    <row r="503" ht="13.5" customHeight="1">
      <c r="A503" s="14"/>
      <c r="B503" s="14"/>
      <c r="C503" s="14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</row>
    <row r="504" ht="13.5" customHeight="1">
      <c r="A504" s="14"/>
      <c r="B504" s="14"/>
      <c r="C504" s="14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</row>
    <row r="505" ht="13.5" customHeight="1">
      <c r="A505" s="14"/>
      <c r="B505" s="14"/>
      <c r="C505" s="14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</row>
    <row r="506" ht="13.5" customHeight="1">
      <c r="A506" s="14"/>
      <c r="B506" s="14"/>
      <c r="C506" s="14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</row>
    <row r="507" ht="13.5" customHeight="1">
      <c r="A507" s="14"/>
      <c r="B507" s="14"/>
      <c r="C507" s="14"/>
      <c r="D507" s="15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</row>
    <row r="508" ht="13.5" customHeight="1">
      <c r="A508" s="14"/>
      <c r="B508" s="14"/>
      <c r="C508" s="14"/>
      <c r="D508" s="15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</row>
    <row r="509" ht="13.5" customHeight="1">
      <c r="A509" s="14"/>
      <c r="B509" s="14"/>
      <c r="C509" s="14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</row>
    <row r="510" ht="13.5" customHeight="1">
      <c r="A510" s="14"/>
      <c r="B510" s="14"/>
      <c r="C510" s="14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</row>
    <row r="511" ht="13.5" customHeight="1">
      <c r="A511" s="14"/>
      <c r="B511" s="14"/>
      <c r="C511" s="14"/>
      <c r="D511" s="15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</row>
    <row r="512" ht="13.5" customHeight="1">
      <c r="A512" s="14"/>
      <c r="B512" s="14"/>
      <c r="C512" s="14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</row>
    <row r="513" ht="13.5" customHeight="1">
      <c r="A513" s="14"/>
      <c r="B513" s="14"/>
      <c r="C513" s="14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</row>
    <row r="514" ht="13.5" customHeight="1">
      <c r="A514" s="14"/>
      <c r="B514" s="14"/>
      <c r="C514" s="14"/>
      <c r="D514" s="15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</row>
    <row r="515" ht="13.5" customHeight="1">
      <c r="A515" s="14"/>
      <c r="B515" s="14"/>
      <c r="C515" s="14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</row>
    <row r="516" ht="13.5" customHeight="1">
      <c r="A516" s="14"/>
      <c r="B516" s="14"/>
      <c r="C516" s="14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</row>
    <row r="517" ht="13.5" customHeight="1">
      <c r="A517" s="14"/>
      <c r="B517" s="14"/>
      <c r="C517" s="14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</row>
    <row r="518" ht="13.5" customHeight="1">
      <c r="A518" s="14"/>
      <c r="B518" s="14"/>
      <c r="C518" s="14"/>
      <c r="D518" s="15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</row>
    <row r="519" ht="13.5" customHeight="1">
      <c r="A519" s="14"/>
      <c r="B519" s="14"/>
      <c r="C519" s="14"/>
      <c r="D519" s="15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</row>
    <row r="520" ht="13.5" customHeight="1">
      <c r="A520" s="14"/>
      <c r="B520" s="14"/>
      <c r="C520" s="14"/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</row>
    <row r="521" ht="13.5" customHeight="1">
      <c r="A521" s="14"/>
      <c r="B521" s="14"/>
      <c r="C521" s="14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</row>
    <row r="522" ht="13.5" customHeight="1">
      <c r="A522" s="14"/>
      <c r="B522" s="14"/>
      <c r="C522" s="14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</row>
    <row r="523" ht="13.5" customHeight="1">
      <c r="A523" s="14"/>
      <c r="B523" s="14"/>
      <c r="C523" s="14"/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</row>
    <row r="524" ht="13.5" customHeight="1">
      <c r="A524" s="14"/>
      <c r="B524" s="14"/>
      <c r="C524" s="14"/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</row>
    <row r="525" ht="13.5" customHeight="1">
      <c r="A525" s="14"/>
      <c r="B525" s="14"/>
      <c r="C525" s="14"/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</row>
    <row r="526" ht="13.5" customHeight="1">
      <c r="A526" s="14"/>
      <c r="B526" s="14"/>
      <c r="C526" s="14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</row>
    <row r="527" ht="13.5" customHeight="1">
      <c r="A527" s="14"/>
      <c r="B527" s="14"/>
      <c r="C527" s="14"/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</row>
    <row r="528" ht="13.5" customHeight="1">
      <c r="A528" s="14"/>
      <c r="B528" s="14"/>
      <c r="C528" s="14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</row>
    <row r="529" ht="13.5" customHeight="1">
      <c r="A529" s="14"/>
      <c r="B529" s="14"/>
      <c r="C529" s="14"/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</row>
    <row r="530" ht="13.5" customHeight="1">
      <c r="A530" s="14"/>
      <c r="B530" s="14"/>
      <c r="C530" s="14"/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</row>
    <row r="531" ht="13.5" customHeight="1">
      <c r="A531" s="14"/>
      <c r="B531" s="14"/>
      <c r="C531" s="14"/>
      <c r="D531" s="15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</row>
    <row r="532" ht="13.5" customHeight="1">
      <c r="A532" s="14"/>
      <c r="B532" s="14"/>
      <c r="C532" s="14"/>
      <c r="D532" s="15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</row>
    <row r="533" ht="13.5" customHeight="1">
      <c r="A533" s="14"/>
      <c r="B533" s="14"/>
      <c r="C533" s="14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</row>
    <row r="534" ht="13.5" customHeight="1">
      <c r="A534" s="14"/>
      <c r="B534" s="14"/>
      <c r="C534" s="14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</row>
    <row r="535" ht="13.5" customHeight="1">
      <c r="A535" s="14"/>
      <c r="B535" s="14"/>
      <c r="C535" s="14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</row>
    <row r="536" ht="13.5" customHeight="1">
      <c r="A536" s="14"/>
      <c r="B536" s="14"/>
      <c r="C536" s="14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</row>
    <row r="537" ht="13.5" customHeight="1">
      <c r="A537" s="14"/>
      <c r="B537" s="14"/>
      <c r="C537" s="14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</row>
    <row r="538" ht="13.5" customHeight="1">
      <c r="A538" s="14"/>
      <c r="B538" s="14"/>
      <c r="C538" s="14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</row>
    <row r="539" ht="13.5" customHeight="1">
      <c r="A539" s="14"/>
      <c r="B539" s="14"/>
      <c r="C539" s="14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</row>
    <row r="540" ht="13.5" customHeight="1">
      <c r="A540" s="14"/>
      <c r="B540" s="14"/>
      <c r="C540" s="14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</row>
    <row r="541" ht="13.5" customHeight="1">
      <c r="A541" s="14"/>
      <c r="B541" s="14"/>
      <c r="C541" s="14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</row>
    <row r="542" ht="13.5" customHeight="1">
      <c r="A542" s="14"/>
      <c r="B542" s="14"/>
      <c r="C542" s="14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</row>
    <row r="543" ht="13.5" customHeight="1">
      <c r="A543" s="14"/>
      <c r="B543" s="14"/>
      <c r="C543" s="14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</row>
    <row r="544" ht="13.5" customHeight="1">
      <c r="A544" s="14"/>
      <c r="B544" s="14"/>
      <c r="C544" s="14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</row>
    <row r="545" ht="13.5" customHeight="1">
      <c r="A545" s="14"/>
      <c r="B545" s="14"/>
      <c r="C545" s="14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</row>
    <row r="546" ht="13.5" customHeight="1">
      <c r="A546" s="14"/>
      <c r="B546" s="14"/>
      <c r="C546" s="14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</row>
    <row r="547" ht="13.5" customHeight="1">
      <c r="A547" s="14"/>
      <c r="B547" s="14"/>
      <c r="C547" s="14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</row>
    <row r="548" ht="13.5" customHeight="1">
      <c r="A548" s="14"/>
      <c r="B548" s="14"/>
      <c r="C548" s="14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</row>
    <row r="549" ht="13.5" customHeight="1">
      <c r="A549" s="14"/>
      <c r="B549" s="14"/>
      <c r="C549" s="14"/>
      <c r="D549" s="15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</row>
    <row r="550" ht="13.5" customHeight="1">
      <c r="A550" s="14"/>
      <c r="B550" s="14"/>
      <c r="C550" s="14"/>
      <c r="D550" s="15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</row>
    <row r="551" ht="13.5" customHeight="1">
      <c r="A551" s="14"/>
      <c r="B551" s="14"/>
      <c r="C551" s="14"/>
      <c r="D551" s="15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</row>
    <row r="552" ht="13.5" customHeight="1">
      <c r="A552" s="14"/>
      <c r="B552" s="14"/>
      <c r="C552" s="14"/>
      <c r="D552" s="15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</row>
    <row r="553" ht="13.5" customHeight="1">
      <c r="A553" s="14"/>
      <c r="B553" s="14"/>
      <c r="C553" s="14"/>
      <c r="D553" s="15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</row>
    <row r="554" ht="13.5" customHeight="1">
      <c r="A554" s="14"/>
      <c r="B554" s="14"/>
      <c r="C554" s="14"/>
      <c r="D554" s="15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</row>
    <row r="555" ht="13.5" customHeight="1">
      <c r="A555" s="14"/>
      <c r="B555" s="14"/>
      <c r="C555" s="14"/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</row>
    <row r="556" ht="13.5" customHeight="1">
      <c r="A556" s="14"/>
      <c r="B556" s="14"/>
      <c r="C556" s="14"/>
      <c r="D556" s="15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</row>
    <row r="557" ht="13.5" customHeight="1">
      <c r="A557" s="14"/>
      <c r="B557" s="14"/>
      <c r="C557" s="14"/>
      <c r="D557" s="15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</row>
    <row r="558" ht="13.5" customHeight="1">
      <c r="A558" s="14"/>
      <c r="B558" s="14"/>
      <c r="C558" s="14"/>
      <c r="D558" s="15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</row>
    <row r="559" ht="13.5" customHeight="1">
      <c r="A559" s="14"/>
      <c r="B559" s="14"/>
      <c r="C559" s="14"/>
      <c r="D559" s="15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</row>
    <row r="560" ht="13.5" customHeight="1">
      <c r="A560" s="14"/>
      <c r="B560" s="14"/>
      <c r="C560" s="14"/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</row>
    <row r="561" ht="13.5" customHeight="1">
      <c r="A561" s="14"/>
      <c r="B561" s="14"/>
      <c r="C561" s="14"/>
      <c r="D561" s="15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</row>
    <row r="562" ht="13.5" customHeight="1">
      <c r="A562" s="14"/>
      <c r="B562" s="14"/>
      <c r="C562" s="14"/>
      <c r="D562" s="15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</row>
    <row r="563" ht="13.5" customHeight="1">
      <c r="A563" s="14"/>
      <c r="B563" s="14"/>
      <c r="C563" s="14"/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</row>
    <row r="564" ht="13.5" customHeight="1">
      <c r="A564" s="14"/>
      <c r="B564" s="14"/>
      <c r="C564" s="14"/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</row>
    <row r="565" ht="13.5" customHeight="1">
      <c r="A565" s="14"/>
      <c r="B565" s="14"/>
      <c r="C565" s="14"/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</row>
    <row r="566" ht="13.5" customHeight="1">
      <c r="A566" s="14"/>
      <c r="B566" s="14"/>
      <c r="C566" s="14"/>
      <c r="D566" s="15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</row>
    <row r="567" ht="13.5" customHeight="1">
      <c r="A567" s="14"/>
      <c r="B567" s="14"/>
      <c r="C567" s="14"/>
      <c r="D567" s="15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</row>
    <row r="568" ht="13.5" customHeight="1">
      <c r="A568" s="14"/>
      <c r="B568" s="14"/>
      <c r="C568" s="14"/>
      <c r="D568" s="15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</row>
    <row r="569" ht="13.5" customHeight="1">
      <c r="A569" s="14"/>
      <c r="B569" s="14"/>
      <c r="C569" s="14"/>
      <c r="D569" s="15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</row>
    <row r="570" ht="13.5" customHeight="1">
      <c r="A570" s="14"/>
      <c r="B570" s="14"/>
      <c r="C570" s="14"/>
      <c r="D570" s="15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</row>
    <row r="571" ht="13.5" customHeight="1">
      <c r="A571" s="14"/>
      <c r="B571" s="14"/>
      <c r="C571" s="14"/>
      <c r="D571" s="15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</row>
    <row r="572" ht="13.5" customHeight="1">
      <c r="A572" s="14"/>
      <c r="B572" s="14"/>
      <c r="C572" s="14"/>
      <c r="D572" s="15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</row>
    <row r="573" ht="13.5" customHeight="1">
      <c r="A573" s="14"/>
      <c r="B573" s="14"/>
      <c r="C573" s="14"/>
      <c r="D573" s="15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</row>
    <row r="574" ht="13.5" customHeight="1">
      <c r="A574" s="14"/>
      <c r="B574" s="14"/>
      <c r="C574" s="14"/>
      <c r="D574" s="15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</row>
    <row r="575" ht="13.5" customHeight="1">
      <c r="A575" s="14"/>
      <c r="B575" s="14"/>
      <c r="C575" s="14"/>
      <c r="D575" s="15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</row>
    <row r="576" ht="13.5" customHeight="1">
      <c r="A576" s="14"/>
      <c r="B576" s="14"/>
      <c r="C576" s="14"/>
      <c r="D576" s="15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</row>
    <row r="577" ht="13.5" customHeight="1">
      <c r="A577" s="14"/>
      <c r="B577" s="14"/>
      <c r="C577" s="14"/>
      <c r="D577" s="15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</row>
    <row r="578" ht="13.5" customHeight="1">
      <c r="A578" s="14"/>
      <c r="B578" s="14"/>
      <c r="C578" s="14"/>
      <c r="D578" s="15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</row>
    <row r="579" ht="13.5" customHeight="1">
      <c r="A579" s="14"/>
      <c r="B579" s="14"/>
      <c r="C579" s="14"/>
      <c r="D579" s="15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</row>
    <row r="580" ht="13.5" customHeight="1">
      <c r="A580" s="14"/>
      <c r="B580" s="14"/>
      <c r="C580" s="14"/>
      <c r="D580" s="15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</row>
    <row r="581" ht="13.5" customHeight="1">
      <c r="A581" s="14"/>
      <c r="B581" s="14"/>
      <c r="C581" s="14"/>
      <c r="D581" s="15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</row>
    <row r="582" ht="13.5" customHeight="1">
      <c r="A582" s="14"/>
      <c r="B582" s="14"/>
      <c r="C582" s="14"/>
      <c r="D582" s="15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</row>
    <row r="583" ht="13.5" customHeight="1">
      <c r="A583" s="14"/>
      <c r="B583" s="14"/>
      <c r="C583" s="14"/>
      <c r="D583" s="15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</row>
    <row r="584" ht="13.5" customHeight="1">
      <c r="A584" s="14"/>
      <c r="B584" s="14"/>
      <c r="C584" s="14"/>
      <c r="D584" s="15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</row>
    <row r="585" ht="13.5" customHeight="1">
      <c r="A585" s="14"/>
      <c r="B585" s="14"/>
      <c r="C585" s="14"/>
      <c r="D585" s="15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</row>
    <row r="586" ht="13.5" customHeight="1">
      <c r="A586" s="14"/>
      <c r="B586" s="14"/>
      <c r="C586" s="14"/>
      <c r="D586" s="15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</row>
    <row r="587" ht="13.5" customHeight="1">
      <c r="A587" s="14"/>
      <c r="B587" s="14"/>
      <c r="C587" s="14"/>
      <c r="D587" s="15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</row>
    <row r="588" ht="13.5" customHeight="1">
      <c r="A588" s="14"/>
      <c r="B588" s="14"/>
      <c r="C588" s="14"/>
      <c r="D588" s="15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</row>
    <row r="589" ht="13.5" customHeight="1">
      <c r="A589" s="14"/>
      <c r="B589" s="14"/>
      <c r="C589" s="14"/>
      <c r="D589" s="15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</row>
    <row r="590" ht="13.5" customHeight="1">
      <c r="A590" s="14"/>
      <c r="B590" s="14"/>
      <c r="C590" s="14"/>
      <c r="D590" s="15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</row>
    <row r="591" ht="13.5" customHeight="1">
      <c r="A591" s="14"/>
      <c r="B591" s="14"/>
      <c r="C591" s="14"/>
      <c r="D591" s="15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</row>
    <row r="592" ht="13.5" customHeight="1">
      <c r="A592" s="14"/>
      <c r="B592" s="14"/>
      <c r="C592" s="14"/>
      <c r="D592" s="15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</row>
    <row r="593" ht="13.5" customHeight="1">
      <c r="A593" s="14"/>
      <c r="B593" s="14"/>
      <c r="C593" s="14"/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</row>
    <row r="594" ht="13.5" customHeight="1">
      <c r="A594" s="14"/>
      <c r="B594" s="14"/>
      <c r="C594" s="14"/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</row>
    <row r="595" ht="13.5" customHeight="1">
      <c r="A595" s="14"/>
      <c r="B595" s="14"/>
      <c r="C595" s="14"/>
      <c r="D595" s="15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</row>
    <row r="596" ht="13.5" customHeight="1">
      <c r="A596" s="14"/>
      <c r="B596" s="14"/>
      <c r="C596" s="14"/>
      <c r="D596" s="15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</row>
    <row r="597" ht="13.5" customHeight="1">
      <c r="A597" s="14"/>
      <c r="B597" s="14"/>
      <c r="C597" s="14"/>
      <c r="D597" s="15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</row>
    <row r="598" ht="13.5" customHeight="1">
      <c r="A598" s="14"/>
      <c r="B598" s="14"/>
      <c r="C598" s="14"/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</row>
    <row r="599" ht="13.5" customHeight="1">
      <c r="A599" s="14"/>
      <c r="B599" s="14"/>
      <c r="C599" s="14"/>
      <c r="D599" s="15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</row>
    <row r="600" ht="13.5" customHeight="1">
      <c r="A600" s="14"/>
      <c r="B600" s="14"/>
      <c r="C600" s="14"/>
      <c r="D600" s="15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</row>
    <row r="601" ht="13.5" customHeight="1">
      <c r="A601" s="14"/>
      <c r="B601" s="14"/>
      <c r="C601" s="14"/>
      <c r="D601" s="15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</row>
    <row r="602" ht="13.5" customHeight="1">
      <c r="A602" s="14"/>
      <c r="B602" s="14"/>
      <c r="C602" s="14"/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</row>
    <row r="603" ht="13.5" customHeight="1">
      <c r="A603" s="14"/>
      <c r="B603" s="14"/>
      <c r="C603" s="14"/>
      <c r="D603" s="15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</row>
    <row r="604" ht="13.5" customHeight="1">
      <c r="A604" s="14"/>
      <c r="B604" s="14"/>
      <c r="C604" s="14"/>
      <c r="D604" s="15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</row>
    <row r="605" ht="13.5" customHeight="1">
      <c r="A605" s="14"/>
      <c r="B605" s="14"/>
      <c r="C605" s="14"/>
      <c r="D605" s="15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</row>
    <row r="606" ht="13.5" customHeight="1">
      <c r="A606" s="14"/>
      <c r="B606" s="14"/>
      <c r="C606" s="14"/>
      <c r="D606" s="15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</row>
    <row r="607" ht="13.5" customHeight="1">
      <c r="A607" s="14"/>
      <c r="B607" s="14"/>
      <c r="C607" s="14"/>
      <c r="D607" s="15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</row>
    <row r="608" ht="13.5" customHeight="1">
      <c r="A608" s="14"/>
      <c r="B608" s="14"/>
      <c r="C608" s="14"/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</row>
    <row r="609" ht="13.5" customHeight="1">
      <c r="A609" s="14"/>
      <c r="B609" s="14"/>
      <c r="C609" s="14"/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</row>
    <row r="610" ht="13.5" customHeight="1">
      <c r="A610" s="14"/>
      <c r="B610" s="14"/>
      <c r="C610" s="14"/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</row>
    <row r="611" ht="13.5" customHeight="1">
      <c r="A611" s="14"/>
      <c r="B611" s="14"/>
      <c r="C611" s="14"/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</row>
    <row r="612" ht="13.5" customHeight="1">
      <c r="A612" s="14"/>
      <c r="B612" s="14"/>
      <c r="C612" s="14"/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</row>
    <row r="613" ht="13.5" customHeight="1">
      <c r="A613" s="14"/>
      <c r="B613" s="14"/>
      <c r="C613" s="14"/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</row>
    <row r="614" ht="13.5" customHeight="1">
      <c r="A614" s="14"/>
      <c r="B614" s="14"/>
      <c r="C614" s="14"/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</row>
    <row r="615" ht="13.5" customHeight="1">
      <c r="A615" s="14"/>
      <c r="B615" s="14"/>
      <c r="C615" s="14"/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</row>
    <row r="616" ht="13.5" customHeight="1">
      <c r="A616" s="14"/>
      <c r="B616" s="14"/>
      <c r="C616" s="14"/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</row>
    <row r="617" ht="13.5" customHeight="1">
      <c r="A617" s="14"/>
      <c r="B617" s="14"/>
      <c r="C617" s="14"/>
      <c r="D617" s="15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</row>
    <row r="618" ht="13.5" customHeight="1">
      <c r="A618" s="14"/>
      <c r="B618" s="14"/>
      <c r="C618" s="14"/>
      <c r="D618" s="15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</row>
    <row r="619" ht="13.5" customHeight="1">
      <c r="A619" s="14"/>
      <c r="B619" s="14"/>
      <c r="C619" s="14"/>
      <c r="D619" s="15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</row>
    <row r="620" ht="13.5" customHeight="1">
      <c r="A620" s="14"/>
      <c r="B620" s="14"/>
      <c r="C620" s="14"/>
      <c r="D620" s="15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</row>
    <row r="621" ht="13.5" customHeight="1">
      <c r="A621" s="14"/>
      <c r="B621" s="14"/>
      <c r="C621" s="14"/>
      <c r="D621" s="15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</row>
    <row r="622" ht="13.5" customHeight="1">
      <c r="A622" s="14"/>
      <c r="B622" s="14"/>
      <c r="C622" s="14"/>
      <c r="D622" s="15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</row>
    <row r="623" ht="13.5" customHeight="1">
      <c r="A623" s="14"/>
      <c r="B623" s="14"/>
      <c r="C623" s="14"/>
      <c r="D623" s="15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</row>
    <row r="624" ht="13.5" customHeight="1">
      <c r="A624" s="14"/>
      <c r="B624" s="14"/>
      <c r="C624" s="14"/>
      <c r="D624" s="15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</row>
    <row r="625" ht="13.5" customHeight="1">
      <c r="A625" s="14"/>
      <c r="B625" s="14"/>
      <c r="C625" s="14"/>
      <c r="D625" s="15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</row>
    <row r="626" ht="13.5" customHeight="1">
      <c r="A626" s="14"/>
      <c r="B626" s="14"/>
      <c r="C626" s="14"/>
      <c r="D626" s="15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</row>
    <row r="627" ht="13.5" customHeight="1">
      <c r="A627" s="14"/>
      <c r="B627" s="14"/>
      <c r="C627" s="14"/>
      <c r="D627" s="15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</row>
    <row r="628" ht="13.5" customHeight="1">
      <c r="A628" s="14"/>
      <c r="B628" s="14"/>
      <c r="C628" s="14"/>
      <c r="D628" s="15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</row>
    <row r="629" ht="13.5" customHeight="1">
      <c r="A629" s="14"/>
      <c r="B629" s="14"/>
      <c r="C629" s="14"/>
      <c r="D629" s="15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</row>
    <row r="630" ht="13.5" customHeight="1">
      <c r="A630" s="14"/>
      <c r="B630" s="14"/>
      <c r="C630" s="14"/>
      <c r="D630" s="15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</row>
    <row r="631" ht="13.5" customHeight="1">
      <c r="A631" s="14"/>
      <c r="B631" s="14"/>
      <c r="C631" s="14"/>
      <c r="D631" s="15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</row>
    <row r="632" ht="13.5" customHeight="1">
      <c r="A632" s="14"/>
      <c r="B632" s="14"/>
      <c r="C632" s="14"/>
      <c r="D632" s="15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</row>
    <row r="633" ht="13.5" customHeight="1">
      <c r="A633" s="14"/>
      <c r="B633" s="14"/>
      <c r="C633" s="14"/>
      <c r="D633" s="15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</row>
    <row r="634" ht="13.5" customHeight="1">
      <c r="A634" s="14"/>
      <c r="B634" s="14"/>
      <c r="C634" s="14"/>
      <c r="D634" s="15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</row>
    <row r="635" ht="13.5" customHeight="1">
      <c r="A635" s="14"/>
      <c r="B635" s="14"/>
      <c r="C635" s="14"/>
      <c r="D635" s="15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</row>
    <row r="636" ht="13.5" customHeight="1">
      <c r="A636" s="14"/>
      <c r="B636" s="14"/>
      <c r="C636" s="14"/>
      <c r="D636" s="15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</row>
    <row r="637" ht="13.5" customHeight="1">
      <c r="A637" s="14"/>
      <c r="B637" s="14"/>
      <c r="C637" s="14"/>
      <c r="D637" s="15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</row>
    <row r="638" ht="13.5" customHeight="1">
      <c r="A638" s="14"/>
      <c r="B638" s="14"/>
      <c r="C638" s="14"/>
      <c r="D638" s="15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</row>
    <row r="639" ht="13.5" customHeight="1">
      <c r="A639" s="14"/>
      <c r="B639" s="14"/>
      <c r="C639" s="14"/>
      <c r="D639" s="15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</row>
    <row r="640" ht="13.5" customHeight="1">
      <c r="A640" s="14"/>
      <c r="B640" s="14"/>
      <c r="C640" s="14"/>
      <c r="D640" s="15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</row>
    <row r="641" ht="13.5" customHeight="1">
      <c r="A641" s="14"/>
      <c r="B641" s="14"/>
      <c r="C641" s="14"/>
      <c r="D641" s="15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</row>
    <row r="642" ht="13.5" customHeight="1">
      <c r="A642" s="14"/>
      <c r="B642" s="14"/>
      <c r="C642" s="14"/>
      <c r="D642" s="15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</row>
    <row r="643" ht="13.5" customHeight="1">
      <c r="A643" s="14"/>
      <c r="B643" s="14"/>
      <c r="C643" s="14"/>
      <c r="D643" s="15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</row>
    <row r="644" ht="13.5" customHeight="1">
      <c r="A644" s="14"/>
      <c r="B644" s="14"/>
      <c r="C644" s="14"/>
      <c r="D644" s="15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</row>
    <row r="645" ht="13.5" customHeight="1">
      <c r="A645" s="14"/>
      <c r="B645" s="14"/>
      <c r="C645" s="14"/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</row>
    <row r="646" ht="13.5" customHeight="1">
      <c r="A646" s="14"/>
      <c r="B646" s="14"/>
      <c r="C646" s="14"/>
      <c r="D646" s="15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</row>
    <row r="647" ht="13.5" customHeight="1">
      <c r="A647" s="14"/>
      <c r="B647" s="14"/>
      <c r="C647" s="14"/>
      <c r="D647" s="15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</row>
    <row r="648" ht="13.5" customHeight="1">
      <c r="A648" s="14"/>
      <c r="B648" s="14"/>
      <c r="C648" s="14"/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</row>
    <row r="649" ht="13.5" customHeight="1">
      <c r="A649" s="14"/>
      <c r="B649" s="14"/>
      <c r="C649" s="14"/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</row>
    <row r="650" ht="13.5" customHeight="1">
      <c r="A650" s="14"/>
      <c r="B650" s="14"/>
      <c r="C650" s="14"/>
      <c r="D650" s="15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</row>
    <row r="651" ht="13.5" customHeight="1">
      <c r="A651" s="14"/>
      <c r="B651" s="14"/>
      <c r="C651" s="14"/>
      <c r="D651" s="15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</row>
    <row r="652" ht="13.5" customHeight="1">
      <c r="A652" s="14"/>
      <c r="B652" s="14"/>
      <c r="C652" s="14"/>
      <c r="D652" s="15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</row>
    <row r="653" ht="13.5" customHeight="1">
      <c r="A653" s="14"/>
      <c r="B653" s="14"/>
      <c r="C653" s="14"/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</row>
    <row r="654" ht="13.5" customHeight="1">
      <c r="A654" s="14"/>
      <c r="B654" s="14"/>
      <c r="C654" s="14"/>
      <c r="D654" s="15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</row>
    <row r="655" ht="13.5" customHeight="1">
      <c r="A655" s="14"/>
      <c r="B655" s="14"/>
      <c r="C655" s="14"/>
      <c r="D655" s="15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</row>
    <row r="656" ht="13.5" customHeight="1">
      <c r="A656" s="14"/>
      <c r="B656" s="14"/>
      <c r="C656" s="14"/>
      <c r="D656" s="15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</row>
    <row r="657" ht="13.5" customHeight="1">
      <c r="A657" s="14"/>
      <c r="B657" s="14"/>
      <c r="C657" s="14"/>
      <c r="D657" s="15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</row>
    <row r="658" ht="13.5" customHeight="1">
      <c r="A658" s="14"/>
      <c r="B658" s="14"/>
      <c r="C658" s="14"/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</row>
    <row r="659" ht="13.5" customHeight="1">
      <c r="A659" s="14"/>
      <c r="B659" s="14"/>
      <c r="C659" s="14"/>
      <c r="D659" s="15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</row>
    <row r="660" ht="13.5" customHeight="1">
      <c r="A660" s="14"/>
      <c r="B660" s="14"/>
      <c r="C660" s="14"/>
      <c r="D660" s="15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</row>
    <row r="661" ht="13.5" customHeight="1">
      <c r="A661" s="14"/>
      <c r="B661" s="14"/>
      <c r="C661" s="14"/>
      <c r="D661" s="15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</row>
    <row r="662" ht="13.5" customHeight="1">
      <c r="A662" s="14"/>
      <c r="B662" s="14"/>
      <c r="C662" s="14"/>
      <c r="D662" s="15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</row>
    <row r="663" ht="13.5" customHeight="1">
      <c r="A663" s="14"/>
      <c r="B663" s="14"/>
      <c r="C663" s="14"/>
      <c r="D663" s="15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</row>
    <row r="664" ht="13.5" customHeight="1">
      <c r="A664" s="14"/>
      <c r="B664" s="14"/>
      <c r="C664" s="14"/>
      <c r="D664" s="15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</row>
    <row r="665" ht="13.5" customHeight="1">
      <c r="A665" s="14"/>
      <c r="B665" s="14"/>
      <c r="C665" s="14"/>
      <c r="D665" s="15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</row>
    <row r="666" ht="13.5" customHeight="1">
      <c r="A666" s="14"/>
      <c r="B666" s="14"/>
      <c r="C666" s="14"/>
      <c r="D666" s="15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</row>
    <row r="667" ht="13.5" customHeight="1">
      <c r="A667" s="14"/>
      <c r="B667" s="14"/>
      <c r="C667" s="14"/>
      <c r="D667" s="15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</row>
    <row r="668" ht="13.5" customHeight="1">
      <c r="A668" s="14"/>
      <c r="B668" s="14"/>
      <c r="C668" s="14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</row>
    <row r="669" ht="13.5" customHeight="1">
      <c r="A669" s="14"/>
      <c r="B669" s="14"/>
      <c r="C669" s="14"/>
      <c r="D669" s="15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</row>
    <row r="670" ht="13.5" customHeight="1">
      <c r="A670" s="14"/>
      <c r="B670" s="14"/>
      <c r="C670" s="14"/>
      <c r="D670" s="15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</row>
    <row r="671" ht="13.5" customHeight="1">
      <c r="A671" s="14"/>
      <c r="B671" s="14"/>
      <c r="C671" s="14"/>
      <c r="D671" s="15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</row>
    <row r="672" ht="13.5" customHeight="1">
      <c r="A672" s="14"/>
      <c r="B672" s="14"/>
      <c r="C672" s="14"/>
      <c r="D672" s="15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</row>
    <row r="673" ht="13.5" customHeight="1">
      <c r="A673" s="14"/>
      <c r="B673" s="14"/>
      <c r="C673" s="14"/>
      <c r="D673" s="15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</row>
    <row r="674" ht="13.5" customHeight="1">
      <c r="A674" s="14"/>
      <c r="B674" s="14"/>
      <c r="C674" s="14"/>
      <c r="D674" s="15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</row>
    <row r="675" ht="13.5" customHeight="1">
      <c r="A675" s="14"/>
      <c r="B675" s="14"/>
      <c r="C675" s="14"/>
      <c r="D675" s="15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</row>
    <row r="676" ht="13.5" customHeight="1">
      <c r="A676" s="14"/>
      <c r="B676" s="14"/>
      <c r="C676" s="14"/>
      <c r="D676" s="15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</row>
    <row r="677" ht="13.5" customHeight="1">
      <c r="A677" s="14"/>
      <c r="B677" s="14"/>
      <c r="C677" s="14"/>
      <c r="D677" s="15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</row>
    <row r="678" ht="13.5" customHeight="1">
      <c r="A678" s="14"/>
      <c r="B678" s="14"/>
      <c r="C678" s="14"/>
      <c r="D678" s="15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</row>
    <row r="679" ht="13.5" customHeight="1">
      <c r="A679" s="14"/>
      <c r="B679" s="14"/>
      <c r="C679" s="14"/>
      <c r="D679" s="15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</row>
    <row r="680" ht="13.5" customHeight="1">
      <c r="A680" s="14"/>
      <c r="B680" s="14"/>
      <c r="C680" s="14"/>
      <c r="D680" s="15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</row>
    <row r="681" ht="13.5" customHeight="1">
      <c r="A681" s="14"/>
      <c r="B681" s="14"/>
      <c r="C681" s="14"/>
      <c r="D681" s="15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</row>
    <row r="682" ht="13.5" customHeight="1">
      <c r="A682" s="14"/>
      <c r="B682" s="14"/>
      <c r="C682" s="14"/>
      <c r="D682" s="15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</row>
    <row r="683" ht="13.5" customHeight="1">
      <c r="A683" s="14"/>
      <c r="B683" s="14"/>
      <c r="C683" s="14"/>
      <c r="D683" s="15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</row>
    <row r="684" ht="13.5" customHeight="1">
      <c r="A684" s="14"/>
      <c r="B684" s="14"/>
      <c r="C684" s="14"/>
      <c r="D684" s="15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</row>
    <row r="685" ht="13.5" customHeight="1">
      <c r="A685" s="14"/>
      <c r="B685" s="14"/>
      <c r="C685" s="14"/>
      <c r="D685" s="15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</row>
    <row r="686" ht="13.5" customHeight="1">
      <c r="A686" s="14"/>
      <c r="B686" s="14"/>
      <c r="C686" s="14"/>
      <c r="D686" s="15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</row>
    <row r="687" ht="13.5" customHeight="1">
      <c r="A687" s="14"/>
      <c r="B687" s="14"/>
      <c r="C687" s="14"/>
      <c r="D687" s="15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</row>
    <row r="688" ht="13.5" customHeight="1">
      <c r="A688" s="14"/>
      <c r="B688" s="14"/>
      <c r="C688" s="14"/>
      <c r="D688" s="15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</row>
    <row r="689" ht="13.5" customHeight="1">
      <c r="A689" s="14"/>
      <c r="B689" s="14"/>
      <c r="C689" s="14"/>
      <c r="D689" s="15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</row>
    <row r="690" ht="13.5" customHeight="1">
      <c r="A690" s="14"/>
      <c r="B690" s="14"/>
      <c r="C690" s="14"/>
      <c r="D690" s="15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</row>
    <row r="691" ht="13.5" customHeight="1">
      <c r="A691" s="14"/>
      <c r="B691" s="14"/>
      <c r="C691" s="14"/>
      <c r="D691" s="15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</row>
    <row r="692" ht="13.5" customHeight="1">
      <c r="A692" s="14"/>
      <c r="B692" s="14"/>
      <c r="C692" s="14"/>
      <c r="D692" s="15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</row>
    <row r="693" ht="13.5" customHeight="1">
      <c r="A693" s="14"/>
      <c r="B693" s="14"/>
      <c r="C693" s="14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</row>
    <row r="694" ht="13.5" customHeight="1">
      <c r="A694" s="14"/>
      <c r="B694" s="14"/>
      <c r="C694" s="14"/>
      <c r="D694" s="15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</row>
    <row r="695" ht="13.5" customHeight="1">
      <c r="A695" s="14"/>
      <c r="B695" s="14"/>
      <c r="C695" s="14"/>
      <c r="D695" s="15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</row>
    <row r="696" ht="13.5" customHeight="1">
      <c r="A696" s="14"/>
      <c r="B696" s="14"/>
      <c r="C696" s="14"/>
      <c r="D696" s="15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</row>
    <row r="697" ht="13.5" customHeight="1">
      <c r="A697" s="14"/>
      <c r="B697" s="14"/>
      <c r="C697" s="14"/>
      <c r="D697" s="15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</row>
    <row r="698" ht="13.5" customHeight="1">
      <c r="A698" s="14"/>
      <c r="B698" s="14"/>
      <c r="C698" s="14"/>
      <c r="D698" s="15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</row>
    <row r="699" ht="13.5" customHeight="1">
      <c r="A699" s="14"/>
      <c r="B699" s="14"/>
      <c r="C699" s="14"/>
      <c r="D699" s="15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</row>
    <row r="700" ht="13.5" customHeight="1">
      <c r="A700" s="14"/>
      <c r="B700" s="14"/>
      <c r="C700" s="14"/>
      <c r="D700" s="15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</row>
    <row r="701" ht="13.5" customHeight="1">
      <c r="A701" s="14"/>
      <c r="B701" s="14"/>
      <c r="C701" s="14"/>
      <c r="D701" s="15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</row>
    <row r="702" ht="13.5" customHeight="1">
      <c r="A702" s="14"/>
      <c r="B702" s="14"/>
      <c r="C702" s="14"/>
      <c r="D702" s="15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</row>
    <row r="703" ht="13.5" customHeight="1">
      <c r="A703" s="14"/>
      <c r="B703" s="14"/>
      <c r="C703" s="14"/>
      <c r="D703" s="15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</row>
    <row r="704" ht="13.5" customHeight="1">
      <c r="A704" s="14"/>
      <c r="B704" s="14"/>
      <c r="C704" s="14"/>
      <c r="D704" s="15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</row>
    <row r="705" ht="13.5" customHeight="1">
      <c r="A705" s="14"/>
      <c r="B705" s="14"/>
      <c r="C705" s="14"/>
      <c r="D705" s="15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</row>
    <row r="706" ht="13.5" customHeight="1">
      <c r="A706" s="14"/>
      <c r="B706" s="14"/>
      <c r="C706" s="14"/>
      <c r="D706" s="15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</row>
    <row r="707" ht="13.5" customHeight="1">
      <c r="A707" s="14"/>
      <c r="B707" s="14"/>
      <c r="C707" s="14"/>
      <c r="D707" s="15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</row>
    <row r="708" ht="13.5" customHeight="1">
      <c r="A708" s="14"/>
      <c r="B708" s="14"/>
      <c r="C708" s="14"/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</row>
    <row r="709" ht="13.5" customHeight="1">
      <c r="A709" s="14"/>
      <c r="B709" s="14"/>
      <c r="C709" s="14"/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</row>
    <row r="710" ht="13.5" customHeight="1">
      <c r="A710" s="14"/>
      <c r="B710" s="14"/>
      <c r="C710" s="14"/>
      <c r="D710" s="15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</row>
    <row r="711" ht="13.5" customHeight="1">
      <c r="A711" s="14"/>
      <c r="B711" s="14"/>
      <c r="C711" s="14"/>
      <c r="D711" s="15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</row>
    <row r="712" ht="13.5" customHeight="1">
      <c r="A712" s="14"/>
      <c r="B712" s="14"/>
      <c r="C712" s="14"/>
      <c r="D712" s="15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</row>
    <row r="713" ht="13.5" customHeight="1">
      <c r="A713" s="14"/>
      <c r="B713" s="14"/>
      <c r="C713" s="14"/>
      <c r="D713" s="15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</row>
    <row r="714" ht="13.5" customHeight="1">
      <c r="A714" s="14"/>
      <c r="B714" s="14"/>
      <c r="C714" s="14"/>
      <c r="D714" s="15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</row>
    <row r="715" ht="13.5" customHeight="1">
      <c r="A715" s="14"/>
      <c r="B715" s="14"/>
      <c r="C715" s="14"/>
      <c r="D715" s="15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</row>
    <row r="716" ht="13.5" customHeight="1">
      <c r="A716" s="14"/>
      <c r="B716" s="14"/>
      <c r="C716" s="14"/>
      <c r="D716" s="15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</row>
    <row r="717" ht="13.5" customHeight="1">
      <c r="A717" s="14"/>
      <c r="B717" s="14"/>
      <c r="C717" s="14"/>
      <c r="D717" s="15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</row>
    <row r="718" ht="13.5" customHeight="1">
      <c r="A718" s="14"/>
      <c r="B718" s="14"/>
      <c r="C718" s="14"/>
      <c r="D718" s="15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</row>
    <row r="719" ht="13.5" customHeight="1">
      <c r="A719" s="14"/>
      <c r="B719" s="14"/>
      <c r="C719" s="14"/>
      <c r="D719" s="15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</row>
    <row r="720" ht="13.5" customHeight="1">
      <c r="A720" s="14"/>
      <c r="B720" s="14"/>
      <c r="C720" s="14"/>
      <c r="D720" s="15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</row>
    <row r="721" ht="13.5" customHeight="1">
      <c r="A721" s="14"/>
      <c r="B721" s="14"/>
      <c r="C721" s="14"/>
      <c r="D721" s="15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</row>
    <row r="722" ht="13.5" customHeight="1">
      <c r="A722" s="14"/>
      <c r="B722" s="14"/>
      <c r="C722" s="14"/>
      <c r="D722" s="15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</row>
    <row r="723" ht="13.5" customHeight="1">
      <c r="A723" s="14"/>
      <c r="B723" s="14"/>
      <c r="C723" s="14"/>
      <c r="D723" s="15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</row>
    <row r="724" ht="13.5" customHeight="1">
      <c r="A724" s="14"/>
      <c r="B724" s="14"/>
      <c r="C724" s="14"/>
      <c r="D724" s="15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</row>
    <row r="725" ht="13.5" customHeight="1">
      <c r="A725" s="14"/>
      <c r="B725" s="14"/>
      <c r="C725" s="14"/>
      <c r="D725" s="15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</row>
    <row r="726" ht="13.5" customHeight="1">
      <c r="A726" s="14"/>
      <c r="B726" s="14"/>
      <c r="C726" s="14"/>
      <c r="D726" s="15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</row>
    <row r="727" ht="13.5" customHeight="1">
      <c r="A727" s="14"/>
      <c r="B727" s="14"/>
      <c r="C727" s="14"/>
      <c r="D727" s="15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</row>
    <row r="728" ht="13.5" customHeight="1">
      <c r="A728" s="14"/>
      <c r="B728" s="14"/>
      <c r="C728" s="14"/>
      <c r="D728" s="15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</row>
    <row r="729" ht="13.5" customHeight="1">
      <c r="A729" s="14"/>
      <c r="B729" s="14"/>
      <c r="C729" s="14"/>
      <c r="D729" s="15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</row>
    <row r="730" ht="13.5" customHeight="1">
      <c r="A730" s="14"/>
      <c r="B730" s="14"/>
      <c r="C730" s="14"/>
      <c r="D730" s="15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</row>
    <row r="731" ht="13.5" customHeight="1">
      <c r="A731" s="14"/>
      <c r="B731" s="14"/>
      <c r="C731" s="14"/>
      <c r="D731" s="15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</row>
    <row r="732" ht="13.5" customHeight="1">
      <c r="A732" s="14"/>
      <c r="B732" s="14"/>
      <c r="C732" s="14"/>
      <c r="D732" s="15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</row>
    <row r="733" ht="13.5" customHeight="1">
      <c r="A733" s="14"/>
      <c r="B733" s="14"/>
      <c r="C733" s="14"/>
      <c r="D733" s="15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</row>
    <row r="734" ht="13.5" customHeight="1">
      <c r="A734" s="14"/>
      <c r="B734" s="14"/>
      <c r="C734" s="14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</row>
    <row r="735" ht="13.5" customHeight="1">
      <c r="A735" s="14"/>
      <c r="B735" s="14"/>
      <c r="C735" s="14"/>
      <c r="D735" s="15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</row>
    <row r="736" ht="13.5" customHeight="1">
      <c r="A736" s="14"/>
      <c r="B736" s="14"/>
      <c r="C736" s="14"/>
      <c r="D736" s="15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</row>
    <row r="737" ht="13.5" customHeight="1">
      <c r="A737" s="14"/>
      <c r="B737" s="14"/>
      <c r="C737" s="14"/>
      <c r="D737" s="15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</row>
    <row r="738" ht="13.5" customHeight="1">
      <c r="A738" s="14"/>
      <c r="B738" s="14"/>
      <c r="C738" s="14"/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</row>
    <row r="739" ht="13.5" customHeight="1">
      <c r="A739" s="14"/>
      <c r="B739" s="14"/>
      <c r="C739" s="14"/>
      <c r="D739" s="15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</row>
    <row r="740" ht="13.5" customHeight="1">
      <c r="A740" s="14"/>
      <c r="B740" s="14"/>
      <c r="C740" s="14"/>
      <c r="D740" s="15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</row>
    <row r="741" ht="13.5" customHeight="1">
      <c r="A741" s="14"/>
      <c r="B741" s="14"/>
      <c r="C741" s="14"/>
      <c r="D741" s="15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</row>
    <row r="742" ht="13.5" customHeight="1">
      <c r="A742" s="14"/>
      <c r="B742" s="14"/>
      <c r="C742" s="14"/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</row>
    <row r="743" ht="13.5" customHeight="1">
      <c r="A743" s="14"/>
      <c r="B743" s="14"/>
      <c r="C743" s="14"/>
      <c r="D743" s="15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</row>
    <row r="744" ht="13.5" customHeight="1">
      <c r="A744" s="14"/>
      <c r="B744" s="14"/>
      <c r="C744" s="14"/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</row>
    <row r="745" ht="13.5" customHeight="1">
      <c r="A745" s="14"/>
      <c r="B745" s="14"/>
      <c r="C745" s="14"/>
      <c r="D745" s="15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</row>
    <row r="746" ht="13.5" customHeight="1">
      <c r="A746" s="14"/>
      <c r="B746" s="14"/>
      <c r="C746" s="14"/>
      <c r="D746" s="15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</row>
    <row r="747" ht="13.5" customHeight="1">
      <c r="A747" s="14"/>
      <c r="B747" s="14"/>
      <c r="C747" s="14"/>
      <c r="D747" s="15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</row>
    <row r="748" ht="13.5" customHeight="1">
      <c r="A748" s="14"/>
      <c r="B748" s="14"/>
      <c r="C748" s="14"/>
      <c r="D748" s="15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</row>
    <row r="749" ht="13.5" customHeight="1">
      <c r="A749" s="14"/>
      <c r="B749" s="14"/>
      <c r="C749" s="14"/>
      <c r="D749" s="15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</row>
    <row r="750" ht="13.5" customHeight="1">
      <c r="A750" s="14"/>
      <c r="B750" s="14"/>
      <c r="C750" s="14"/>
      <c r="D750" s="15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</row>
    <row r="751" ht="13.5" customHeight="1">
      <c r="A751" s="14"/>
      <c r="B751" s="14"/>
      <c r="C751" s="14"/>
      <c r="D751" s="15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</row>
    <row r="752" ht="13.5" customHeight="1">
      <c r="A752" s="14"/>
      <c r="B752" s="14"/>
      <c r="C752" s="14"/>
      <c r="D752" s="15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</row>
    <row r="753" ht="13.5" customHeight="1">
      <c r="A753" s="14"/>
      <c r="B753" s="14"/>
      <c r="C753" s="14"/>
      <c r="D753" s="15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</row>
    <row r="754" ht="13.5" customHeight="1">
      <c r="A754" s="14"/>
      <c r="B754" s="14"/>
      <c r="C754" s="14"/>
      <c r="D754" s="15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</row>
    <row r="755" ht="13.5" customHeight="1">
      <c r="A755" s="14"/>
      <c r="B755" s="14"/>
      <c r="C755" s="14"/>
      <c r="D755" s="15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</row>
    <row r="756" ht="13.5" customHeight="1">
      <c r="A756" s="14"/>
      <c r="B756" s="14"/>
      <c r="C756" s="14"/>
      <c r="D756" s="15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</row>
    <row r="757" ht="13.5" customHeight="1">
      <c r="A757" s="14"/>
      <c r="B757" s="14"/>
      <c r="C757" s="14"/>
      <c r="D757" s="15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</row>
    <row r="758" ht="13.5" customHeight="1">
      <c r="A758" s="14"/>
      <c r="B758" s="14"/>
      <c r="C758" s="14"/>
      <c r="D758" s="15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</row>
    <row r="759" ht="13.5" customHeight="1">
      <c r="A759" s="14"/>
      <c r="B759" s="14"/>
      <c r="C759" s="14"/>
      <c r="D759" s="15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</row>
    <row r="760" ht="13.5" customHeight="1">
      <c r="A760" s="14"/>
      <c r="B760" s="14"/>
      <c r="C760" s="14"/>
      <c r="D760" s="15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</row>
    <row r="761" ht="13.5" customHeight="1">
      <c r="A761" s="14"/>
      <c r="B761" s="14"/>
      <c r="C761" s="14"/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</row>
    <row r="762" ht="13.5" customHeight="1">
      <c r="A762" s="14"/>
      <c r="B762" s="14"/>
      <c r="C762" s="14"/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</row>
    <row r="763" ht="13.5" customHeight="1">
      <c r="A763" s="14"/>
      <c r="B763" s="14"/>
      <c r="C763" s="14"/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</row>
    <row r="764" ht="13.5" customHeight="1">
      <c r="A764" s="14"/>
      <c r="B764" s="14"/>
      <c r="C764" s="14"/>
      <c r="D764" s="15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</row>
    <row r="765" ht="13.5" customHeight="1">
      <c r="A765" s="14"/>
      <c r="B765" s="14"/>
      <c r="C765" s="14"/>
      <c r="D765" s="15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</row>
    <row r="766" ht="13.5" customHeight="1">
      <c r="A766" s="14"/>
      <c r="B766" s="14"/>
      <c r="C766" s="14"/>
      <c r="D766" s="15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</row>
    <row r="767" ht="13.5" customHeight="1">
      <c r="A767" s="14"/>
      <c r="B767" s="14"/>
      <c r="C767" s="14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</row>
    <row r="768" ht="13.5" customHeight="1">
      <c r="A768" s="14"/>
      <c r="B768" s="14"/>
      <c r="C768" s="14"/>
      <c r="D768" s="15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</row>
    <row r="769" ht="13.5" customHeight="1">
      <c r="A769" s="14"/>
      <c r="B769" s="14"/>
      <c r="C769" s="14"/>
      <c r="D769" s="15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</row>
    <row r="770" ht="13.5" customHeight="1">
      <c r="A770" s="14"/>
      <c r="B770" s="14"/>
      <c r="C770" s="14"/>
      <c r="D770" s="15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</row>
    <row r="771" ht="13.5" customHeight="1">
      <c r="A771" s="14"/>
      <c r="B771" s="14"/>
      <c r="C771" s="14"/>
      <c r="D771" s="15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</row>
    <row r="772" ht="13.5" customHeight="1">
      <c r="A772" s="14"/>
      <c r="B772" s="14"/>
      <c r="C772" s="14"/>
      <c r="D772" s="15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</row>
    <row r="773" ht="13.5" customHeight="1">
      <c r="A773" s="14"/>
      <c r="B773" s="14"/>
      <c r="C773" s="14"/>
      <c r="D773" s="15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</row>
    <row r="774" ht="13.5" customHeight="1">
      <c r="A774" s="14"/>
      <c r="B774" s="14"/>
      <c r="C774" s="14"/>
      <c r="D774" s="15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</row>
    <row r="775" ht="13.5" customHeight="1">
      <c r="A775" s="14"/>
      <c r="B775" s="14"/>
      <c r="C775" s="14"/>
      <c r="D775" s="15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</row>
    <row r="776" ht="13.5" customHeight="1">
      <c r="A776" s="14"/>
      <c r="B776" s="14"/>
      <c r="C776" s="14"/>
      <c r="D776" s="15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</row>
    <row r="777" ht="13.5" customHeight="1">
      <c r="A777" s="14"/>
      <c r="B777" s="14"/>
      <c r="C777" s="14"/>
      <c r="D777" s="15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</row>
    <row r="778" ht="13.5" customHeight="1">
      <c r="A778" s="14"/>
      <c r="B778" s="14"/>
      <c r="C778" s="14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</row>
    <row r="779" ht="13.5" customHeight="1">
      <c r="A779" s="14"/>
      <c r="B779" s="14"/>
      <c r="C779" s="14"/>
      <c r="D779" s="15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</row>
    <row r="780" ht="13.5" customHeight="1">
      <c r="A780" s="14"/>
      <c r="B780" s="14"/>
      <c r="C780" s="14"/>
      <c r="D780" s="15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</row>
    <row r="781" ht="13.5" customHeight="1">
      <c r="A781" s="14"/>
      <c r="B781" s="14"/>
      <c r="C781" s="14"/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</row>
    <row r="782" ht="13.5" customHeight="1">
      <c r="A782" s="14"/>
      <c r="B782" s="14"/>
      <c r="C782" s="14"/>
      <c r="D782" s="15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</row>
    <row r="783" ht="13.5" customHeight="1">
      <c r="A783" s="14"/>
      <c r="B783" s="14"/>
      <c r="C783" s="14"/>
      <c r="D783" s="15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</row>
    <row r="784" ht="13.5" customHeight="1">
      <c r="A784" s="14"/>
      <c r="B784" s="14"/>
      <c r="C784" s="14"/>
      <c r="D784" s="15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</row>
    <row r="785" ht="13.5" customHeight="1">
      <c r="A785" s="14"/>
      <c r="B785" s="14"/>
      <c r="C785" s="14"/>
      <c r="D785" s="15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</row>
    <row r="786" ht="13.5" customHeight="1">
      <c r="A786" s="14"/>
      <c r="B786" s="14"/>
      <c r="C786" s="14"/>
      <c r="D786" s="15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</row>
    <row r="787" ht="13.5" customHeight="1">
      <c r="A787" s="14"/>
      <c r="B787" s="14"/>
      <c r="C787" s="14"/>
      <c r="D787" s="15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</row>
    <row r="788" ht="13.5" customHeight="1">
      <c r="A788" s="14"/>
      <c r="B788" s="14"/>
      <c r="C788" s="14"/>
      <c r="D788" s="15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</row>
    <row r="789" ht="13.5" customHeight="1">
      <c r="A789" s="14"/>
      <c r="B789" s="14"/>
      <c r="C789" s="14"/>
      <c r="D789" s="15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</row>
    <row r="790" ht="13.5" customHeight="1">
      <c r="A790" s="14"/>
      <c r="B790" s="14"/>
      <c r="C790" s="14"/>
      <c r="D790" s="15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</row>
    <row r="791" ht="13.5" customHeight="1">
      <c r="A791" s="14"/>
      <c r="B791" s="14"/>
      <c r="C791" s="14"/>
      <c r="D791" s="15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</row>
    <row r="792" ht="13.5" customHeight="1">
      <c r="A792" s="14"/>
      <c r="B792" s="14"/>
      <c r="C792" s="14"/>
      <c r="D792" s="15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</row>
    <row r="793" ht="13.5" customHeight="1">
      <c r="A793" s="14"/>
      <c r="B793" s="14"/>
      <c r="C793" s="14"/>
      <c r="D793" s="15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</row>
    <row r="794" ht="13.5" customHeight="1">
      <c r="A794" s="14"/>
      <c r="B794" s="14"/>
      <c r="C794" s="14"/>
      <c r="D794" s="15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</row>
    <row r="795" ht="13.5" customHeight="1">
      <c r="A795" s="14"/>
      <c r="B795" s="14"/>
      <c r="C795" s="14"/>
      <c r="D795" s="15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</row>
    <row r="796" ht="13.5" customHeight="1">
      <c r="A796" s="14"/>
      <c r="B796" s="14"/>
      <c r="C796" s="14"/>
      <c r="D796" s="15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</row>
    <row r="797" ht="13.5" customHeight="1">
      <c r="A797" s="14"/>
      <c r="B797" s="14"/>
      <c r="C797" s="14"/>
      <c r="D797" s="15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</row>
    <row r="798" ht="13.5" customHeight="1">
      <c r="A798" s="14"/>
      <c r="B798" s="14"/>
      <c r="C798" s="14"/>
      <c r="D798" s="15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</row>
    <row r="799" ht="13.5" customHeight="1">
      <c r="A799" s="14"/>
      <c r="B799" s="14"/>
      <c r="C799" s="14"/>
      <c r="D799" s="15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</row>
    <row r="800" ht="13.5" customHeight="1">
      <c r="A800" s="14"/>
      <c r="B800" s="14"/>
      <c r="C800" s="14"/>
      <c r="D800" s="15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</row>
    <row r="801" ht="13.5" customHeight="1">
      <c r="A801" s="14"/>
      <c r="B801" s="14"/>
      <c r="C801" s="14"/>
      <c r="D801" s="15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</row>
    <row r="802" ht="13.5" customHeight="1">
      <c r="A802" s="14"/>
      <c r="B802" s="14"/>
      <c r="C802" s="14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</row>
    <row r="803" ht="13.5" customHeight="1">
      <c r="A803" s="14"/>
      <c r="B803" s="14"/>
      <c r="C803" s="14"/>
      <c r="D803" s="15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</row>
    <row r="804" ht="13.5" customHeight="1">
      <c r="A804" s="14"/>
      <c r="B804" s="14"/>
      <c r="C804" s="14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</row>
    <row r="805" ht="13.5" customHeight="1">
      <c r="A805" s="14"/>
      <c r="B805" s="14"/>
      <c r="C805" s="14"/>
      <c r="D805" s="15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</row>
    <row r="806" ht="13.5" customHeight="1">
      <c r="A806" s="14"/>
      <c r="B806" s="14"/>
      <c r="C806" s="14"/>
      <c r="D806" s="15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</row>
    <row r="807" ht="13.5" customHeight="1">
      <c r="A807" s="14"/>
      <c r="B807" s="14"/>
      <c r="C807" s="14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</row>
    <row r="808" ht="13.5" customHeight="1">
      <c r="A808" s="14"/>
      <c r="B808" s="14"/>
      <c r="C808" s="14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</row>
    <row r="809" ht="13.5" customHeight="1">
      <c r="A809" s="14"/>
      <c r="B809" s="14"/>
      <c r="C809" s="14"/>
      <c r="D809" s="15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</row>
    <row r="810" ht="13.5" customHeight="1">
      <c r="A810" s="14"/>
      <c r="B810" s="14"/>
      <c r="C810" s="14"/>
      <c r="D810" s="15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</row>
    <row r="811" ht="13.5" customHeight="1">
      <c r="A811" s="14"/>
      <c r="B811" s="14"/>
      <c r="C811" s="14"/>
      <c r="D811" s="15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</row>
    <row r="812" ht="13.5" customHeight="1">
      <c r="A812" s="14"/>
      <c r="B812" s="14"/>
      <c r="C812" s="14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</row>
    <row r="813" ht="13.5" customHeight="1">
      <c r="A813" s="14"/>
      <c r="B813" s="14"/>
      <c r="C813" s="14"/>
      <c r="D813" s="15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</row>
    <row r="814" ht="13.5" customHeight="1">
      <c r="A814" s="14"/>
      <c r="B814" s="14"/>
      <c r="C814" s="14"/>
      <c r="D814" s="15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</row>
    <row r="815" ht="13.5" customHeight="1">
      <c r="A815" s="14"/>
      <c r="B815" s="14"/>
      <c r="C815" s="14"/>
      <c r="D815" s="15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</row>
    <row r="816" ht="13.5" customHeight="1">
      <c r="A816" s="14"/>
      <c r="B816" s="14"/>
      <c r="C816" s="14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</row>
    <row r="817" ht="13.5" customHeight="1">
      <c r="A817" s="14"/>
      <c r="B817" s="14"/>
      <c r="C817" s="14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</row>
    <row r="818" ht="13.5" customHeight="1">
      <c r="A818" s="14"/>
      <c r="B818" s="14"/>
      <c r="C818" s="14"/>
      <c r="D818" s="15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</row>
    <row r="819" ht="13.5" customHeight="1">
      <c r="A819" s="14"/>
      <c r="B819" s="14"/>
      <c r="C819" s="14"/>
      <c r="D819" s="15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</row>
    <row r="820" ht="13.5" customHeight="1">
      <c r="A820" s="14"/>
      <c r="B820" s="14"/>
      <c r="C820" s="14"/>
      <c r="D820" s="15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</row>
    <row r="821" ht="13.5" customHeight="1">
      <c r="A821" s="14"/>
      <c r="B821" s="14"/>
      <c r="C821" s="14"/>
      <c r="D821" s="15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</row>
    <row r="822" ht="13.5" customHeight="1">
      <c r="A822" s="14"/>
      <c r="B822" s="14"/>
      <c r="C822" s="14"/>
      <c r="D822" s="15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</row>
    <row r="823" ht="13.5" customHeight="1">
      <c r="A823" s="14"/>
      <c r="B823" s="14"/>
      <c r="C823" s="14"/>
      <c r="D823" s="15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</row>
    <row r="824" ht="13.5" customHeight="1">
      <c r="A824" s="14"/>
      <c r="B824" s="14"/>
      <c r="C824" s="14"/>
      <c r="D824" s="15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</row>
    <row r="825" ht="13.5" customHeight="1">
      <c r="A825" s="14"/>
      <c r="B825" s="14"/>
      <c r="C825" s="14"/>
      <c r="D825" s="15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</row>
    <row r="826" ht="13.5" customHeight="1">
      <c r="A826" s="14"/>
      <c r="B826" s="14"/>
      <c r="C826" s="14"/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</row>
    <row r="827" ht="13.5" customHeight="1">
      <c r="A827" s="14"/>
      <c r="B827" s="14"/>
      <c r="C827" s="14"/>
      <c r="D827" s="15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</row>
    <row r="828" ht="13.5" customHeight="1">
      <c r="A828" s="14"/>
      <c r="B828" s="14"/>
      <c r="C828" s="14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</row>
    <row r="829" ht="13.5" customHeight="1">
      <c r="A829" s="14"/>
      <c r="B829" s="14"/>
      <c r="C829" s="14"/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</row>
    <row r="830" ht="13.5" customHeight="1">
      <c r="A830" s="14"/>
      <c r="B830" s="14"/>
      <c r="C830" s="14"/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</row>
    <row r="831" ht="13.5" customHeight="1">
      <c r="A831" s="14"/>
      <c r="B831" s="14"/>
      <c r="C831" s="14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</row>
    <row r="832" ht="13.5" customHeight="1">
      <c r="A832" s="14"/>
      <c r="B832" s="14"/>
      <c r="C832" s="14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</row>
    <row r="833" ht="13.5" customHeight="1">
      <c r="A833" s="14"/>
      <c r="B833" s="14"/>
      <c r="C833" s="14"/>
      <c r="D833" s="15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</row>
    <row r="834" ht="13.5" customHeight="1">
      <c r="A834" s="14"/>
      <c r="B834" s="14"/>
      <c r="C834" s="14"/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</row>
    <row r="835" ht="13.5" customHeight="1">
      <c r="A835" s="14"/>
      <c r="B835" s="14"/>
      <c r="C835" s="14"/>
      <c r="D835" s="15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</row>
    <row r="836" ht="13.5" customHeight="1">
      <c r="A836" s="14"/>
      <c r="B836" s="14"/>
      <c r="C836" s="14"/>
      <c r="D836" s="15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</row>
    <row r="837" ht="13.5" customHeight="1">
      <c r="A837" s="14"/>
      <c r="B837" s="14"/>
      <c r="C837" s="14"/>
      <c r="D837" s="15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</row>
    <row r="838" ht="13.5" customHeight="1">
      <c r="A838" s="14"/>
      <c r="B838" s="14"/>
      <c r="C838" s="14"/>
      <c r="D838" s="15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</row>
    <row r="839" ht="13.5" customHeight="1">
      <c r="A839" s="14"/>
      <c r="B839" s="14"/>
      <c r="C839" s="14"/>
      <c r="D839" s="15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</row>
    <row r="840" ht="13.5" customHeight="1">
      <c r="A840" s="14"/>
      <c r="B840" s="14"/>
      <c r="C840" s="14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</row>
    <row r="841" ht="13.5" customHeight="1">
      <c r="A841" s="14"/>
      <c r="B841" s="14"/>
      <c r="C841" s="14"/>
      <c r="D841" s="15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</row>
    <row r="842" ht="13.5" customHeight="1">
      <c r="A842" s="14"/>
      <c r="B842" s="14"/>
      <c r="C842" s="14"/>
      <c r="D842" s="15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</row>
    <row r="843" ht="13.5" customHeight="1">
      <c r="A843" s="14"/>
      <c r="B843" s="14"/>
      <c r="C843" s="14"/>
      <c r="D843" s="15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</row>
    <row r="844" ht="13.5" customHeight="1">
      <c r="A844" s="14"/>
      <c r="B844" s="14"/>
      <c r="C844" s="14"/>
      <c r="D844" s="15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</row>
    <row r="845" ht="13.5" customHeight="1">
      <c r="A845" s="14"/>
      <c r="B845" s="14"/>
      <c r="C845" s="14"/>
      <c r="D845" s="15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</row>
    <row r="846" ht="13.5" customHeight="1">
      <c r="A846" s="14"/>
      <c r="B846" s="14"/>
      <c r="C846" s="14"/>
      <c r="D846" s="15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</row>
    <row r="847" ht="13.5" customHeight="1">
      <c r="A847" s="14"/>
      <c r="B847" s="14"/>
      <c r="C847" s="14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</row>
    <row r="848" ht="13.5" customHeight="1">
      <c r="A848" s="14"/>
      <c r="B848" s="14"/>
      <c r="C848" s="14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</row>
    <row r="849" ht="13.5" customHeight="1">
      <c r="A849" s="14"/>
      <c r="B849" s="14"/>
      <c r="C849" s="14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</row>
    <row r="850" ht="13.5" customHeight="1">
      <c r="A850" s="14"/>
      <c r="B850" s="14"/>
      <c r="C850" s="14"/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</row>
    <row r="851" ht="13.5" customHeight="1">
      <c r="A851" s="14"/>
      <c r="B851" s="14"/>
      <c r="C851" s="14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</row>
    <row r="852" ht="13.5" customHeight="1">
      <c r="A852" s="14"/>
      <c r="B852" s="14"/>
      <c r="C852" s="14"/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</row>
    <row r="853" ht="13.5" customHeight="1">
      <c r="A853" s="14"/>
      <c r="B853" s="14"/>
      <c r="C853" s="14"/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</row>
    <row r="854" ht="13.5" customHeight="1">
      <c r="A854" s="14"/>
      <c r="B854" s="14"/>
      <c r="C854" s="14"/>
      <c r="D854" s="15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</row>
    <row r="855" ht="13.5" customHeight="1">
      <c r="A855" s="14"/>
      <c r="B855" s="14"/>
      <c r="C855" s="14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</row>
    <row r="856" ht="13.5" customHeight="1">
      <c r="A856" s="14"/>
      <c r="B856" s="14"/>
      <c r="C856" s="14"/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</row>
    <row r="857" ht="13.5" customHeight="1">
      <c r="A857" s="14"/>
      <c r="B857" s="14"/>
      <c r="C857" s="14"/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</row>
    <row r="858" ht="13.5" customHeight="1">
      <c r="A858" s="14"/>
      <c r="B858" s="14"/>
      <c r="C858" s="14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</row>
    <row r="859" ht="13.5" customHeight="1">
      <c r="A859" s="14"/>
      <c r="B859" s="14"/>
      <c r="C859" s="14"/>
      <c r="D859" s="15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</row>
    <row r="860" ht="13.5" customHeight="1">
      <c r="A860" s="14"/>
      <c r="B860" s="14"/>
      <c r="C860" s="14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</row>
    <row r="861" ht="13.5" customHeight="1">
      <c r="A861" s="14"/>
      <c r="B861" s="14"/>
      <c r="C861" s="14"/>
      <c r="D861" s="15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</row>
    <row r="862" ht="13.5" customHeight="1">
      <c r="A862" s="14"/>
      <c r="B862" s="14"/>
      <c r="C862" s="14"/>
      <c r="D862" s="15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</row>
    <row r="863" ht="13.5" customHeight="1">
      <c r="A863" s="14"/>
      <c r="B863" s="14"/>
      <c r="C863" s="14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</row>
    <row r="864" ht="13.5" customHeight="1">
      <c r="A864" s="14"/>
      <c r="B864" s="14"/>
      <c r="C864" s="14"/>
      <c r="D864" s="15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</row>
    <row r="865" ht="13.5" customHeight="1">
      <c r="A865" s="14"/>
      <c r="B865" s="14"/>
      <c r="C865" s="14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</row>
    <row r="866" ht="13.5" customHeight="1">
      <c r="A866" s="14"/>
      <c r="B866" s="14"/>
      <c r="C866" s="14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</row>
    <row r="867" ht="13.5" customHeight="1">
      <c r="A867" s="14"/>
      <c r="B867" s="14"/>
      <c r="C867" s="14"/>
      <c r="D867" s="15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</row>
    <row r="868" ht="13.5" customHeight="1">
      <c r="A868" s="14"/>
      <c r="B868" s="14"/>
      <c r="C868" s="14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</row>
    <row r="869" ht="13.5" customHeight="1">
      <c r="A869" s="14"/>
      <c r="B869" s="14"/>
      <c r="C869" s="14"/>
      <c r="D869" s="15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</row>
    <row r="870" ht="13.5" customHeight="1">
      <c r="A870" s="14"/>
      <c r="B870" s="14"/>
      <c r="C870" s="14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</row>
    <row r="871" ht="13.5" customHeight="1">
      <c r="A871" s="14"/>
      <c r="B871" s="14"/>
      <c r="C871" s="14"/>
      <c r="D871" s="15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</row>
    <row r="872" ht="13.5" customHeight="1">
      <c r="A872" s="14"/>
      <c r="B872" s="14"/>
      <c r="C872" s="14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</row>
    <row r="873" ht="13.5" customHeight="1">
      <c r="A873" s="14"/>
      <c r="B873" s="14"/>
      <c r="C873" s="14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</row>
    <row r="874" ht="13.5" customHeight="1">
      <c r="A874" s="14"/>
      <c r="B874" s="14"/>
      <c r="C874" s="14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</row>
    <row r="875" ht="13.5" customHeight="1">
      <c r="A875" s="14"/>
      <c r="B875" s="14"/>
      <c r="C875" s="14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</row>
    <row r="876" ht="13.5" customHeight="1">
      <c r="A876" s="14"/>
      <c r="B876" s="14"/>
      <c r="C876" s="14"/>
      <c r="D876" s="15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</row>
    <row r="877" ht="13.5" customHeight="1">
      <c r="A877" s="14"/>
      <c r="B877" s="14"/>
      <c r="C877" s="14"/>
      <c r="D877" s="15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</row>
    <row r="878" ht="13.5" customHeight="1">
      <c r="A878" s="14"/>
      <c r="B878" s="14"/>
      <c r="C878" s="14"/>
      <c r="D878" s="15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</row>
    <row r="879" ht="13.5" customHeight="1">
      <c r="A879" s="14"/>
      <c r="B879" s="14"/>
      <c r="C879" s="14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</row>
    <row r="880" ht="13.5" customHeight="1">
      <c r="A880" s="14"/>
      <c r="B880" s="14"/>
      <c r="C880" s="14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</row>
    <row r="881" ht="13.5" customHeight="1">
      <c r="A881" s="14"/>
      <c r="B881" s="14"/>
      <c r="C881" s="14"/>
      <c r="D881" s="15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</row>
    <row r="882" ht="13.5" customHeight="1">
      <c r="A882" s="14"/>
      <c r="B882" s="14"/>
      <c r="C882" s="14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</row>
    <row r="883" ht="13.5" customHeight="1">
      <c r="A883" s="14"/>
      <c r="B883" s="14"/>
      <c r="C883" s="14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</row>
    <row r="884" ht="13.5" customHeight="1">
      <c r="A884" s="14"/>
      <c r="B884" s="14"/>
      <c r="C884" s="14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</row>
    <row r="885" ht="13.5" customHeight="1">
      <c r="A885" s="14"/>
      <c r="B885" s="14"/>
      <c r="C885" s="14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</row>
    <row r="886" ht="13.5" customHeight="1">
      <c r="A886" s="14"/>
      <c r="B886" s="14"/>
      <c r="C886" s="14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</row>
    <row r="887" ht="13.5" customHeight="1">
      <c r="A887" s="14"/>
      <c r="B887" s="14"/>
      <c r="C887" s="14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</row>
    <row r="888" ht="13.5" customHeight="1">
      <c r="A888" s="14"/>
      <c r="B888" s="14"/>
      <c r="C888" s="14"/>
      <c r="D888" s="15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</row>
    <row r="889" ht="13.5" customHeight="1">
      <c r="A889" s="14"/>
      <c r="B889" s="14"/>
      <c r="C889" s="14"/>
      <c r="D889" s="15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</row>
    <row r="890" ht="13.5" customHeight="1">
      <c r="A890" s="14"/>
      <c r="B890" s="14"/>
      <c r="C890" s="14"/>
      <c r="D890" s="15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</row>
    <row r="891" ht="13.5" customHeight="1">
      <c r="A891" s="14"/>
      <c r="B891" s="14"/>
      <c r="C891" s="14"/>
      <c r="D891" s="15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</row>
    <row r="892" ht="13.5" customHeight="1">
      <c r="A892" s="14"/>
      <c r="B892" s="14"/>
      <c r="C892" s="14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</row>
    <row r="893" ht="13.5" customHeight="1">
      <c r="A893" s="14"/>
      <c r="B893" s="14"/>
      <c r="C893" s="14"/>
      <c r="D893" s="15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</row>
    <row r="894" ht="13.5" customHeight="1">
      <c r="A894" s="14"/>
      <c r="B894" s="14"/>
      <c r="C894" s="14"/>
      <c r="D894" s="15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</row>
    <row r="895" ht="13.5" customHeight="1">
      <c r="A895" s="14"/>
      <c r="B895" s="14"/>
      <c r="C895" s="14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</row>
    <row r="896" ht="13.5" customHeight="1">
      <c r="A896" s="14"/>
      <c r="B896" s="14"/>
      <c r="C896" s="14"/>
      <c r="D896" s="15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</row>
    <row r="897" ht="13.5" customHeight="1">
      <c r="A897" s="14"/>
      <c r="B897" s="14"/>
      <c r="C897" s="14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</row>
    <row r="898" ht="13.5" customHeight="1">
      <c r="A898" s="14"/>
      <c r="B898" s="14"/>
      <c r="C898" s="14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</row>
    <row r="899" ht="13.5" customHeight="1">
      <c r="A899" s="14"/>
      <c r="B899" s="14"/>
      <c r="C899" s="14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</row>
    <row r="900" ht="13.5" customHeight="1">
      <c r="A900" s="14"/>
      <c r="B900" s="14"/>
      <c r="C900" s="14"/>
      <c r="D900" s="15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</row>
    <row r="901" ht="13.5" customHeight="1">
      <c r="A901" s="14"/>
      <c r="B901" s="14"/>
      <c r="C901" s="14"/>
      <c r="D901" s="15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</row>
    <row r="902" ht="13.5" customHeight="1">
      <c r="A902" s="14"/>
      <c r="B902" s="14"/>
      <c r="C902" s="14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</row>
    <row r="903" ht="13.5" customHeight="1">
      <c r="A903" s="14"/>
      <c r="B903" s="14"/>
      <c r="C903" s="14"/>
      <c r="D903" s="15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</row>
    <row r="904" ht="13.5" customHeight="1">
      <c r="A904" s="14"/>
      <c r="B904" s="14"/>
      <c r="C904" s="14"/>
      <c r="D904" s="15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</row>
    <row r="905" ht="13.5" customHeight="1">
      <c r="A905" s="14"/>
      <c r="B905" s="14"/>
      <c r="C905" s="14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</row>
    <row r="906" ht="13.5" customHeight="1">
      <c r="A906" s="14"/>
      <c r="B906" s="14"/>
      <c r="C906" s="14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</row>
    <row r="907" ht="13.5" customHeight="1">
      <c r="A907" s="14"/>
      <c r="B907" s="14"/>
      <c r="C907" s="14"/>
      <c r="D907" s="15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</row>
    <row r="908" ht="13.5" customHeight="1">
      <c r="A908" s="14"/>
      <c r="B908" s="14"/>
      <c r="C908" s="14"/>
      <c r="D908" s="15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</row>
    <row r="909" ht="13.5" customHeight="1">
      <c r="A909" s="14"/>
      <c r="B909" s="14"/>
      <c r="C909" s="14"/>
      <c r="D909" s="15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</row>
    <row r="910" ht="13.5" customHeight="1">
      <c r="A910" s="14"/>
      <c r="B910" s="14"/>
      <c r="C910" s="14"/>
      <c r="D910" s="15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</row>
    <row r="911" ht="13.5" customHeight="1">
      <c r="A911" s="14"/>
      <c r="B911" s="14"/>
      <c r="C911" s="14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</row>
    <row r="912" ht="13.5" customHeight="1">
      <c r="A912" s="14"/>
      <c r="B912" s="14"/>
      <c r="C912" s="14"/>
      <c r="D912" s="15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</row>
    <row r="913" ht="13.5" customHeight="1">
      <c r="A913" s="14"/>
      <c r="B913" s="14"/>
      <c r="C913" s="14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</row>
    <row r="914" ht="13.5" customHeight="1">
      <c r="A914" s="14"/>
      <c r="B914" s="14"/>
      <c r="C914" s="14"/>
      <c r="D914" s="15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</row>
    <row r="915" ht="13.5" customHeight="1">
      <c r="A915" s="14"/>
      <c r="B915" s="14"/>
      <c r="C915" s="14"/>
      <c r="D915" s="15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</row>
    <row r="916" ht="13.5" customHeight="1">
      <c r="A916" s="14"/>
      <c r="B916" s="14"/>
      <c r="C916" s="14"/>
      <c r="D916" s="15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</row>
    <row r="917" ht="13.5" customHeight="1">
      <c r="A917" s="14"/>
      <c r="B917" s="14"/>
      <c r="C917" s="14"/>
      <c r="D917" s="15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</row>
    <row r="918" ht="13.5" customHeight="1">
      <c r="A918" s="14"/>
      <c r="B918" s="14"/>
      <c r="C918" s="14"/>
      <c r="D918" s="15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</row>
    <row r="919" ht="13.5" customHeight="1">
      <c r="A919" s="14"/>
      <c r="B919" s="14"/>
      <c r="C919" s="14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</row>
    <row r="920" ht="13.5" customHeight="1">
      <c r="A920" s="14"/>
      <c r="B920" s="14"/>
      <c r="C920" s="14"/>
      <c r="D920" s="15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</row>
    <row r="921" ht="13.5" customHeight="1">
      <c r="A921" s="14"/>
      <c r="B921" s="14"/>
      <c r="C921" s="14"/>
      <c r="D921" s="15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</row>
    <row r="922" ht="13.5" customHeight="1">
      <c r="A922" s="14"/>
      <c r="B922" s="14"/>
      <c r="C922" s="14"/>
      <c r="D922" s="15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</row>
    <row r="923" ht="13.5" customHeight="1">
      <c r="A923" s="14"/>
      <c r="B923" s="14"/>
      <c r="C923" s="14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</row>
    <row r="924" ht="13.5" customHeight="1">
      <c r="A924" s="14"/>
      <c r="B924" s="14"/>
      <c r="C924" s="14"/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</row>
    <row r="925" ht="13.5" customHeight="1">
      <c r="A925" s="14"/>
      <c r="B925" s="14"/>
      <c r="C925" s="14"/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</row>
    <row r="926" ht="13.5" customHeight="1">
      <c r="A926" s="14"/>
      <c r="B926" s="14"/>
      <c r="C926" s="14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</row>
    <row r="927" ht="13.5" customHeight="1">
      <c r="A927" s="14"/>
      <c r="B927" s="14"/>
      <c r="C927" s="14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</row>
    <row r="928" ht="13.5" customHeight="1">
      <c r="A928" s="14"/>
      <c r="B928" s="14"/>
      <c r="C928" s="14"/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</row>
    <row r="929" ht="13.5" customHeight="1">
      <c r="A929" s="14"/>
      <c r="B929" s="14"/>
      <c r="C929" s="14"/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</row>
    <row r="930" ht="13.5" customHeight="1">
      <c r="A930" s="14"/>
      <c r="B930" s="14"/>
      <c r="C930" s="14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</row>
    <row r="931" ht="13.5" customHeight="1">
      <c r="A931" s="14"/>
      <c r="B931" s="14"/>
      <c r="C931" s="14"/>
      <c r="D931" s="15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</row>
    <row r="932" ht="13.5" customHeight="1">
      <c r="A932" s="14"/>
      <c r="B932" s="14"/>
      <c r="C932" s="14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</row>
    <row r="933" ht="13.5" customHeight="1">
      <c r="A933" s="14"/>
      <c r="B933" s="14"/>
      <c r="C933" s="14"/>
      <c r="D933" s="15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</row>
    <row r="934" ht="13.5" customHeight="1">
      <c r="A934" s="14"/>
      <c r="B934" s="14"/>
      <c r="C934" s="14"/>
      <c r="D934" s="15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</row>
    <row r="935" ht="13.5" customHeight="1">
      <c r="A935" s="14"/>
      <c r="B935" s="14"/>
      <c r="C935" s="14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</row>
    <row r="936" ht="13.5" customHeight="1">
      <c r="A936" s="14"/>
      <c r="B936" s="14"/>
      <c r="C936" s="14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</row>
    <row r="937" ht="13.5" customHeight="1">
      <c r="A937" s="14"/>
      <c r="B937" s="14"/>
      <c r="C937" s="14"/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</row>
    <row r="938" ht="13.5" customHeight="1">
      <c r="A938" s="14"/>
      <c r="B938" s="14"/>
      <c r="C938" s="14"/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</row>
    <row r="939" ht="13.5" customHeight="1">
      <c r="A939" s="14"/>
      <c r="B939" s="14"/>
      <c r="C939" s="14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</row>
    <row r="940" ht="13.5" customHeight="1">
      <c r="A940" s="14"/>
      <c r="B940" s="14"/>
      <c r="C940" s="14"/>
      <c r="D940" s="15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</row>
    <row r="941" ht="13.5" customHeight="1">
      <c r="A941" s="14"/>
      <c r="B941" s="14"/>
      <c r="C941" s="14"/>
      <c r="D941" s="15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</row>
    <row r="942" ht="13.5" customHeight="1">
      <c r="A942" s="14"/>
      <c r="B942" s="14"/>
      <c r="C942" s="14"/>
      <c r="D942" s="15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</row>
    <row r="943" ht="13.5" customHeight="1">
      <c r="A943" s="14"/>
      <c r="B943" s="14"/>
      <c r="C943" s="14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</row>
    <row r="944" ht="13.5" customHeight="1">
      <c r="A944" s="14"/>
      <c r="B944" s="14"/>
      <c r="C944" s="14"/>
      <c r="D944" s="15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</row>
    <row r="945" ht="13.5" customHeight="1">
      <c r="A945" s="14"/>
      <c r="B945" s="14"/>
      <c r="C945" s="14"/>
      <c r="D945" s="15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</row>
    <row r="946" ht="13.5" customHeight="1">
      <c r="A946" s="14"/>
      <c r="B946" s="14"/>
      <c r="C946" s="14"/>
      <c r="D946" s="15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</row>
    <row r="947" ht="13.5" customHeight="1">
      <c r="A947" s="14"/>
      <c r="B947" s="14"/>
      <c r="C947" s="14"/>
      <c r="D947" s="15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</row>
    <row r="948" ht="13.5" customHeight="1">
      <c r="A948" s="14"/>
      <c r="B948" s="14"/>
      <c r="C948" s="14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</row>
    <row r="949" ht="13.5" customHeight="1">
      <c r="A949" s="14"/>
      <c r="B949" s="14"/>
      <c r="C949" s="14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</row>
    <row r="950" ht="13.5" customHeight="1">
      <c r="A950" s="14"/>
      <c r="B950" s="14"/>
      <c r="C950" s="14"/>
      <c r="D950" s="15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</row>
    <row r="951" ht="13.5" customHeight="1">
      <c r="A951" s="14"/>
      <c r="B951" s="14"/>
      <c r="C951" s="14"/>
      <c r="D951" s="15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</row>
    <row r="952" ht="13.5" customHeight="1">
      <c r="A952" s="14"/>
      <c r="B952" s="14"/>
      <c r="C952" s="14"/>
      <c r="D952" s="15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</row>
    <row r="953" ht="13.5" customHeight="1">
      <c r="A953" s="14"/>
      <c r="B953" s="14"/>
      <c r="C953" s="14"/>
      <c r="D953" s="15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</row>
    <row r="954" ht="13.5" customHeight="1">
      <c r="A954" s="14"/>
      <c r="B954" s="14"/>
      <c r="C954" s="14"/>
      <c r="D954" s="15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</row>
    <row r="955" ht="13.5" customHeight="1">
      <c r="A955" s="14"/>
      <c r="B955" s="14"/>
      <c r="C955" s="14"/>
      <c r="D955" s="15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</row>
    <row r="956" ht="13.5" customHeight="1">
      <c r="A956" s="14"/>
      <c r="B956" s="14"/>
      <c r="C956" s="14"/>
      <c r="D956" s="15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</row>
    <row r="957" ht="13.5" customHeight="1">
      <c r="A957" s="14"/>
      <c r="B957" s="14"/>
      <c r="C957" s="14"/>
      <c r="D957" s="15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</row>
    <row r="958" ht="13.5" customHeight="1">
      <c r="A958" s="14"/>
      <c r="B958" s="14"/>
      <c r="C958" s="14"/>
      <c r="D958" s="15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</row>
    <row r="959" ht="13.5" customHeight="1">
      <c r="A959" s="14"/>
      <c r="B959" s="14"/>
      <c r="C959" s="14"/>
      <c r="D959" s="15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</row>
    <row r="960" ht="13.5" customHeight="1">
      <c r="A960" s="14"/>
      <c r="B960" s="14"/>
      <c r="C960" s="14"/>
      <c r="D960" s="15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</row>
    <row r="961" ht="13.5" customHeight="1">
      <c r="A961" s="14"/>
      <c r="B961" s="14"/>
      <c r="C961" s="14"/>
      <c r="D961" s="15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</row>
    <row r="962" ht="13.5" customHeight="1">
      <c r="A962" s="14"/>
      <c r="B962" s="14"/>
      <c r="C962" s="14"/>
      <c r="D962" s="15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</row>
    <row r="963" ht="13.5" customHeight="1">
      <c r="A963" s="14"/>
      <c r="B963" s="14"/>
      <c r="C963" s="14"/>
      <c r="D963" s="15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</row>
    <row r="964" ht="13.5" customHeight="1">
      <c r="A964" s="14"/>
      <c r="B964" s="14"/>
      <c r="C964" s="14"/>
      <c r="D964" s="15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</row>
    <row r="965" ht="13.5" customHeight="1">
      <c r="A965" s="14"/>
      <c r="B965" s="14"/>
      <c r="C965" s="14"/>
      <c r="D965" s="15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</row>
    <row r="966" ht="13.5" customHeight="1">
      <c r="A966" s="14"/>
      <c r="B966" s="14"/>
      <c r="C966" s="14"/>
      <c r="D966" s="15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</row>
    <row r="967" ht="13.5" customHeight="1">
      <c r="A967" s="14"/>
      <c r="B967" s="14"/>
      <c r="C967" s="14"/>
      <c r="D967" s="15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</row>
    <row r="968" ht="13.5" customHeight="1">
      <c r="A968" s="14"/>
      <c r="B968" s="14"/>
      <c r="C968" s="14"/>
      <c r="D968" s="15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</row>
    <row r="969" ht="13.5" customHeight="1">
      <c r="A969" s="14"/>
      <c r="B969" s="14"/>
      <c r="C969" s="14"/>
      <c r="D969" s="15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</row>
    <row r="970" ht="13.5" customHeight="1">
      <c r="A970" s="14"/>
      <c r="B970" s="14"/>
      <c r="C970" s="14"/>
      <c r="D970" s="15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</row>
    <row r="971" ht="13.5" customHeight="1">
      <c r="A971" s="14"/>
      <c r="B971" s="14"/>
      <c r="C971" s="14"/>
      <c r="D971" s="15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</row>
    <row r="972" ht="13.5" customHeight="1">
      <c r="A972" s="14"/>
      <c r="B972" s="14"/>
      <c r="C972" s="14"/>
      <c r="D972" s="15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</row>
    <row r="973" ht="13.5" customHeight="1">
      <c r="A973" s="14"/>
      <c r="B973" s="14"/>
      <c r="C973" s="14"/>
      <c r="D973" s="15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</row>
    <row r="974" ht="13.5" customHeight="1">
      <c r="A974" s="14"/>
      <c r="B974" s="14"/>
      <c r="C974" s="14"/>
      <c r="D974" s="15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</row>
    <row r="975" ht="13.5" customHeight="1">
      <c r="A975" s="14"/>
      <c r="B975" s="14"/>
      <c r="C975" s="14"/>
      <c r="D975" s="15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</row>
    <row r="976" ht="13.5" customHeight="1">
      <c r="A976" s="14"/>
      <c r="B976" s="14"/>
      <c r="C976" s="14"/>
      <c r="D976" s="15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</row>
    <row r="977" ht="13.5" customHeight="1">
      <c r="A977" s="14"/>
      <c r="B977" s="14"/>
      <c r="C977" s="14"/>
      <c r="D977" s="15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</row>
    <row r="978" ht="13.5" customHeight="1">
      <c r="A978" s="14"/>
      <c r="B978" s="14"/>
      <c r="C978" s="14"/>
      <c r="D978" s="15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</row>
    <row r="979" ht="13.5" customHeight="1">
      <c r="A979" s="14"/>
      <c r="B979" s="14"/>
      <c r="C979" s="14"/>
      <c r="D979" s="15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</row>
    <row r="980" ht="13.5" customHeight="1">
      <c r="A980" s="14"/>
      <c r="B980" s="14"/>
      <c r="C980" s="14"/>
      <c r="D980" s="15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</row>
    <row r="981" ht="13.5" customHeight="1">
      <c r="A981" s="14"/>
      <c r="B981" s="14"/>
      <c r="C981" s="14"/>
      <c r="D981" s="15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</row>
    <row r="982" ht="13.5" customHeight="1">
      <c r="A982" s="14"/>
      <c r="B982" s="14"/>
      <c r="C982" s="14"/>
      <c r="D982" s="15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</row>
    <row r="983" ht="13.5" customHeight="1">
      <c r="A983" s="14"/>
      <c r="B983" s="14"/>
      <c r="C983" s="14"/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</row>
    <row r="984" ht="13.5" customHeight="1">
      <c r="A984" s="14"/>
      <c r="B984" s="14"/>
      <c r="C984" s="14"/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</row>
    <row r="985" ht="13.5" customHeight="1">
      <c r="A985" s="14"/>
      <c r="B985" s="14"/>
      <c r="C985" s="14"/>
      <c r="D985" s="15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</row>
    <row r="986" ht="13.5" customHeight="1">
      <c r="A986" s="14"/>
      <c r="B986" s="14"/>
      <c r="C986" s="14"/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</row>
    <row r="987" ht="13.5" customHeight="1">
      <c r="A987" s="14"/>
      <c r="B987" s="14"/>
      <c r="C987" s="14"/>
      <c r="D987" s="15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</row>
    <row r="988" ht="13.5" customHeight="1">
      <c r="A988" s="14"/>
      <c r="B988" s="14"/>
      <c r="C988" s="14"/>
      <c r="D988" s="15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</row>
    <row r="989" ht="13.5" customHeight="1">
      <c r="A989" s="14"/>
      <c r="B989" s="14"/>
      <c r="C989" s="14"/>
      <c r="D989" s="15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</row>
    <row r="990" ht="13.5" customHeight="1">
      <c r="A990" s="14"/>
      <c r="B990" s="14"/>
      <c r="C990" s="14"/>
      <c r="D990" s="15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</row>
    <row r="991" ht="13.5" customHeight="1">
      <c r="A991" s="14"/>
      <c r="B991" s="14"/>
      <c r="C991" s="14"/>
      <c r="D991" s="15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</row>
    <row r="992" ht="13.5" customHeight="1">
      <c r="A992" s="14"/>
      <c r="B992" s="14"/>
      <c r="C992" s="14"/>
      <c r="D992" s="15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</row>
    <row r="993" ht="13.5" customHeight="1">
      <c r="A993" s="14"/>
      <c r="B993" s="14"/>
      <c r="C993" s="14"/>
      <c r="D993" s="15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</row>
    <row r="994" ht="13.5" customHeight="1">
      <c r="A994" s="14"/>
      <c r="B994" s="14"/>
      <c r="C994" s="14"/>
      <c r="D994" s="15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</row>
    <row r="995" ht="13.5" customHeight="1">
      <c r="A995" s="14"/>
      <c r="B995" s="14"/>
      <c r="C995" s="14"/>
      <c r="D995" s="15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</row>
    <row r="996" ht="13.5" customHeight="1">
      <c r="A996" s="14"/>
      <c r="B996" s="14"/>
      <c r="C996" s="14"/>
      <c r="D996" s="15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</row>
    <row r="997" ht="13.5" customHeight="1">
      <c r="A997" s="14"/>
      <c r="B997" s="14"/>
      <c r="C997" s="14"/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</row>
    <row r="998" ht="13.5" customHeight="1">
      <c r="A998" s="14"/>
      <c r="B998" s="14"/>
      <c r="C998" s="14"/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</row>
    <row r="999" ht="13.5" customHeight="1">
      <c r="A999" s="14"/>
      <c r="B999" s="14"/>
      <c r="C999" s="14"/>
      <c r="D999" s="15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</row>
    <row r="1000" ht="13.5" customHeight="1">
      <c r="A1000" s="14"/>
      <c r="B1000" s="14"/>
      <c r="C1000" s="14"/>
      <c r="D1000" s="1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</row>
    <row r="1001" ht="13.5" customHeight="1">
      <c r="A1001" s="14"/>
      <c r="B1001" s="14"/>
      <c r="C1001" s="14"/>
      <c r="D1001" s="15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</row>
    <row r="1002" ht="13.5" customHeight="1">
      <c r="A1002" s="14"/>
      <c r="B1002" s="14"/>
      <c r="C1002" s="14"/>
      <c r="D1002" s="15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</row>
    <row r="1003" ht="13.5" customHeight="1">
      <c r="A1003" s="14"/>
      <c r="B1003" s="14"/>
      <c r="C1003" s="14"/>
      <c r="D1003" s="15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</row>
    <row r="1004" ht="13.5" customHeight="1">
      <c r="A1004" s="14"/>
      <c r="B1004" s="14"/>
      <c r="C1004" s="14"/>
      <c r="D1004" s="15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</row>
    <row r="1005" ht="13.5" customHeight="1">
      <c r="A1005" s="14"/>
      <c r="B1005" s="14"/>
      <c r="C1005" s="14"/>
      <c r="D1005" s="15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</row>
  </sheetData>
  <mergeCells count="73">
    <mergeCell ref="A2:B4"/>
    <mergeCell ref="C2:U2"/>
    <mergeCell ref="V2:AY2"/>
    <mergeCell ref="C3:U3"/>
    <mergeCell ref="V3:AY3"/>
    <mergeCell ref="C4:U4"/>
    <mergeCell ref="V4:AY4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V10:AW10"/>
    <mergeCell ref="AX10:AY10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AO10:AQ10"/>
    <mergeCell ref="AR10:AT10"/>
    <mergeCell ref="A9:A11"/>
    <mergeCell ref="B9:C11"/>
    <mergeCell ref="D9:D11"/>
    <mergeCell ref="E9:AU9"/>
    <mergeCell ref="AV9:AY9"/>
    <mergeCell ref="E10:G10"/>
    <mergeCell ref="H10:J10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N55:AY55"/>
    <mergeCell ref="N56:AY56"/>
    <mergeCell ref="N60:AY60"/>
  </mergeCells>
  <conditionalFormatting sqref="E12:AY51">
    <cfRule type="cellIs" dxfId="1" priority="1" operator="lessThan">
      <formula>80</formula>
    </cfRule>
  </conditionalFormatting>
  <printOptions horizontalCentered="1"/>
  <pageMargins bottom="0.4724409448818898" footer="0.0" header="0.0" left="0.4724409448818898" right="0.4724409448818898" top="0.4724409448818898"/>
  <pageSetup paperSize="9" scale="70" orientation="portrait"/>
  <headerFooter>
    <oddHeader>&amp;RConfidential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6.5"/>
    <col customWidth="1" min="3" max="3" width="10.38"/>
    <col customWidth="1" min="4" max="4" width="41.13"/>
    <col customWidth="1" min="5" max="7" width="30.63"/>
    <col customWidth="1" min="8" max="17" width="8.0"/>
  </cols>
  <sheetData>
    <row r="1" ht="19.5" customHeight="1">
      <c r="A1" s="216" t="str">
        <f>'Pengetahuan (rincian)'!A1</f>
        <v>XIE RPL</v>
      </c>
      <c r="B1" s="14"/>
      <c r="C1" s="14"/>
      <c r="D1" s="15"/>
      <c r="E1" s="16"/>
      <c r="F1" s="16"/>
      <c r="G1" s="17" t="s">
        <v>7</v>
      </c>
      <c r="H1" s="14"/>
      <c r="I1" s="14"/>
      <c r="J1" s="14"/>
      <c r="K1" s="14"/>
      <c r="L1" s="14"/>
      <c r="M1" s="14"/>
      <c r="N1" s="14"/>
      <c r="O1" s="14"/>
      <c r="P1" s="14"/>
      <c r="Q1" s="14"/>
    </row>
    <row r="2" ht="19.5" customHeight="1">
      <c r="A2" s="20"/>
      <c r="B2" s="21"/>
      <c r="C2" s="22" t="str">
        <f>"DATA RINCI NILAI BERMASALAH KELAS "&amp;A1</f>
        <v>DATA RINCI NILAI BERMASALAH KELAS XIE RPL</v>
      </c>
      <c r="D2" s="21"/>
      <c r="E2" s="21"/>
      <c r="F2" s="21"/>
      <c r="G2" s="2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ht="19.5" customHeight="1">
      <c r="A3" s="25"/>
      <c r="C3" s="170" t="str">
        <f>'Pengetahuan (rincian)'!C3</f>
        <v>SMK TELKOM BANJARBARU</v>
      </c>
      <c r="G3" s="28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ht="19.5" customHeight="1">
      <c r="A4" s="29"/>
      <c r="B4" s="30"/>
      <c r="C4" s="171" t="str">
        <f>'Pengetahuan (rincian)'!C4</f>
        <v>TAHUN PELAJARAN 2025-2026</v>
      </c>
      <c r="D4" s="30"/>
      <c r="E4" s="30"/>
      <c r="F4" s="30"/>
      <c r="G4" s="33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ht="9.0" customHeight="1">
      <c r="A5" s="16"/>
      <c r="B5" s="16"/>
      <c r="C5" s="34"/>
      <c r="D5" s="35"/>
      <c r="E5" s="34"/>
      <c r="F5" s="34"/>
      <c r="G5" s="3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ht="19.5" customHeight="1">
      <c r="A6" s="42" t="str">
        <f>'Pengetahuan (rincian)'!A6</f>
        <v>MATA PELAJARAN : </v>
      </c>
      <c r="B6" s="37"/>
      <c r="C6" s="38"/>
      <c r="D6" s="172" t="str">
        <f>'Pengetahuan (rincian)'!D6</f>
        <v>BASIS DATA</v>
      </c>
      <c r="E6" s="40"/>
      <c r="F6" s="40"/>
      <c r="G6" s="217" t="str">
        <f>'Pengetahuan (rincian)'!AV6</f>
        <v>SEMESTER : GANJIL</v>
      </c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3.75" customHeight="1">
      <c r="A7" s="42"/>
      <c r="B7" s="37"/>
      <c r="C7" s="38"/>
      <c r="D7" s="43"/>
      <c r="E7" s="40"/>
      <c r="F7" s="40"/>
      <c r="G7" s="40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ht="3.75" customHeight="1">
      <c r="A8" s="16"/>
      <c r="B8" s="16"/>
      <c r="C8" s="34"/>
      <c r="D8" s="35"/>
      <c r="E8" s="34"/>
      <c r="F8" s="34"/>
      <c r="G8" s="3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ht="19.5" customHeight="1">
      <c r="A9" s="45" t="s">
        <v>13</v>
      </c>
      <c r="B9" s="46" t="s">
        <v>14</v>
      </c>
      <c r="C9" s="47"/>
      <c r="D9" s="48" t="s">
        <v>15</v>
      </c>
      <c r="E9" s="218" t="s">
        <v>90</v>
      </c>
      <c r="F9" s="218" t="s">
        <v>91</v>
      </c>
      <c r="G9" s="218" t="s">
        <v>92</v>
      </c>
      <c r="H9" s="52"/>
      <c r="I9" s="52"/>
      <c r="J9" s="52"/>
      <c r="K9" s="52"/>
      <c r="L9" s="52"/>
      <c r="M9" s="52"/>
      <c r="N9" s="52"/>
      <c r="O9" s="52"/>
      <c r="P9" s="52"/>
      <c r="Q9" s="52"/>
    </row>
    <row r="10" ht="33.75" customHeight="1">
      <c r="A10" s="61"/>
      <c r="B10" s="62"/>
      <c r="C10" s="63"/>
      <c r="D10" s="61"/>
      <c r="E10" s="61"/>
      <c r="F10" s="61"/>
      <c r="G10" s="61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ht="24.0" customHeight="1">
      <c r="A11" s="6">
        <f>IF('Pengetahuan (rincian)'!A12="","",'Pengetahuan (rincian)'!A12)</f>
        <v>1</v>
      </c>
      <c r="B11" s="219">
        <f>'Pengetahuan (rincian)'!B12</f>
        <v>543241108</v>
      </c>
      <c r="C11" s="2"/>
      <c r="D11" s="220" t="str">
        <f>'Pengetahuan (rincian)'!D12</f>
        <v>AHMAD FAIZH GIFFARY SYA'BANA</v>
      </c>
      <c r="E11" s="221"/>
      <c r="F11" s="221"/>
      <c r="G11" s="221"/>
      <c r="H11" s="80"/>
      <c r="I11" s="52"/>
      <c r="J11" s="52"/>
      <c r="K11" s="52"/>
      <c r="L11" s="52"/>
      <c r="M11" s="52"/>
      <c r="N11" s="52"/>
      <c r="O11" s="52"/>
      <c r="P11" s="52"/>
      <c r="Q11" s="52"/>
    </row>
    <row r="12" ht="24.0" customHeight="1">
      <c r="A12" s="6">
        <f>IF('Pengetahuan (rincian)'!A13="","",'Pengetahuan (rincian)'!A13)</f>
        <v>2</v>
      </c>
      <c r="B12" s="219">
        <f>'Pengetahuan (rincian)'!B13</f>
        <v>543241071</v>
      </c>
      <c r="C12" s="2"/>
      <c r="D12" s="220" t="str">
        <f>'Pengetahuan (rincian)'!D13</f>
        <v>AHMAD SAJIDAN ATHAILLAH</v>
      </c>
      <c r="E12" s="222"/>
      <c r="F12" s="223"/>
      <c r="G12" s="223"/>
      <c r="H12" s="80"/>
      <c r="I12" s="52"/>
      <c r="J12" s="52"/>
      <c r="K12" s="52"/>
      <c r="L12" s="52"/>
      <c r="M12" s="52"/>
      <c r="N12" s="52"/>
      <c r="O12" s="52"/>
      <c r="P12" s="52"/>
      <c r="Q12" s="52"/>
    </row>
    <row r="13" ht="24.0" customHeight="1">
      <c r="A13" s="6">
        <f>IF('Pengetahuan (rincian)'!A14="","",'Pengetahuan (rincian)'!A14)</f>
        <v>3</v>
      </c>
      <c r="B13" s="219">
        <f>'Pengetahuan (rincian)'!B14</f>
        <v>543241110</v>
      </c>
      <c r="C13" s="2"/>
      <c r="D13" s="220" t="str">
        <f>'Pengetahuan (rincian)'!D14</f>
        <v>AKHMAD SUPRIYADI</v>
      </c>
      <c r="E13" s="222"/>
      <c r="F13" s="223"/>
      <c r="G13" s="223"/>
      <c r="H13" s="80"/>
      <c r="I13" s="52"/>
      <c r="J13" s="52"/>
      <c r="K13" s="52"/>
      <c r="L13" s="52"/>
      <c r="M13" s="52"/>
      <c r="N13" s="52"/>
      <c r="O13" s="52"/>
      <c r="P13" s="52"/>
      <c r="Q13" s="52"/>
    </row>
    <row r="14" ht="24.0" customHeight="1">
      <c r="A14" s="6">
        <f>IF('Pengetahuan (rincian)'!A15="","",'Pengetahuan (rincian)'!A15)</f>
        <v>4</v>
      </c>
      <c r="B14" s="219">
        <f>'Pengetahuan (rincian)'!B15</f>
        <v>543241112</v>
      </c>
      <c r="C14" s="2"/>
      <c r="D14" s="224" t="str">
        <f>'Pengetahuan (rincian)'!D15</f>
        <v>ALFIAH RAHMAWATI PUTRI</v>
      </c>
      <c r="E14" s="225"/>
      <c r="F14" s="223"/>
      <c r="G14" s="223"/>
      <c r="H14" s="80"/>
      <c r="I14" s="52"/>
      <c r="J14" s="52"/>
      <c r="K14" s="52"/>
      <c r="L14" s="52"/>
      <c r="M14" s="52"/>
      <c r="N14" s="52"/>
      <c r="O14" s="52"/>
      <c r="P14" s="52"/>
      <c r="Q14" s="52"/>
    </row>
    <row r="15" ht="24.0" customHeight="1">
      <c r="A15" s="6">
        <f>IF('Pengetahuan (rincian)'!A16="","",'Pengetahuan (rincian)'!A16)</f>
        <v>5</v>
      </c>
      <c r="B15" s="219">
        <f>'Pengetahuan (rincian)'!B16</f>
        <v>543241113</v>
      </c>
      <c r="C15" s="2"/>
      <c r="D15" s="220" t="str">
        <f>'Pengetahuan (rincian)'!D16</f>
        <v>ARMAN DUARTE</v>
      </c>
      <c r="E15" s="222"/>
      <c r="F15" s="223"/>
      <c r="G15" s="223"/>
      <c r="H15" s="80"/>
      <c r="I15" s="52"/>
      <c r="J15" s="52"/>
      <c r="K15" s="52"/>
      <c r="L15" s="52"/>
      <c r="M15" s="52"/>
      <c r="N15" s="52"/>
      <c r="O15" s="52"/>
      <c r="P15" s="52"/>
      <c r="Q15" s="52"/>
    </row>
    <row r="16" ht="24.0" customHeight="1">
      <c r="A16" s="6">
        <f>IF('Pengetahuan (rincian)'!A17="","",'Pengetahuan (rincian)'!A17)</f>
        <v>6</v>
      </c>
      <c r="B16" s="219">
        <f>'Pengetahuan (rincian)'!B17</f>
        <v>543241114</v>
      </c>
      <c r="C16" s="2"/>
      <c r="D16" s="224" t="str">
        <f>'Pengetahuan (rincian)'!D17</f>
        <v>AULIA AGUSTIANTI RAMADHANI</v>
      </c>
      <c r="E16" s="225"/>
      <c r="F16" s="223"/>
      <c r="G16" s="223"/>
      <c r="H16" s="80"/>
      <c r="I16" s="52"/>
      <c r="J16" s="52"/>
      <c r="K16" s="52"/>
      <c r="L16" s="52"/>
      <c r="M16" s="52"/>
      <c r="N16" s="52"/>
      <c r="O16" s="52"/>
      <c r="P16" s="52"/>
      <c r="Q16" s="52"/>
    </row>
    <row r="17" ht="24.0" customHeight="1">
      <c r="A17" s="6">
        <f>IF('Pengetahuan (rincian)'!A18="","",'Pengetahuan (rincian)'!A18)</f>
        <v>7</v>
      </c>
      <c r="B17" s="219">
        <f>'Pengetahuan (rincian)'!B18</f>
        <v>543241025</v>
      </c>
      <c r="C17" s="2"/>
      <c r="D17" s="220" t="str">
        <f>'Pengetahuan (rincian)'!D18</f>
        <v>BETARUS MARCHIANO BOANERGES</v>
      </c>
      <c r="E17" s="222"/>
      <c r="F17" s="223"/>
      <c r="G17" s="223"/>
      <c r="H17" s="80"/>
      <c r="I17" s="52"/>
      <c r="J17" s="52"/>
      <c r="K17" s="52"/>
      <c r="L17" s="52"/>
      <c r="M17" s="52"/>
      <c r="N17" s="52"/>
      <c r="O17" s="52"/>
      <c r="P17" s="52"/>
      <c r="Q17" s="52"/>
    </row>
    <row r="18" ht="24.0" customHeight="1">
      <c r="A18" s="6">
        <f>IF('Pengetahuan (rincian)'!A19="","",'Pengetahuan (rincian)'!A19)</f>
        <v>8</v>
      </c>
      <c r="B18" s="219">
        <f>'Pengetahuan (rincian)'!B19</f>
        <v>543241078</v>
      </c>
      <c r="C18" s="2"/>
      <c r="D18" s="220" t="str">
        <f>'Pengetahuan (rincian)'!D19</f>
        <v>DANIEL DIMAS NUGROHO</v>
      </c>
      <c r="E18" s="222"/>
      <c r="F18" s="223"/>
      <c r="G18" s="223"/>
      <c r="H18" s="80"/>
      <c r="I18" s="52"/>
      <c r="J18" s="52"/>
      <c r="K18" s="52"/>
      <c r="L18" s="52"/>
      <c r="M18" s="52"/>
      <c r="N18" s="52"/>
      <c r="O18" s="52"/>
      <c r="P18" s="52"/>
      <c r="Q18" s="52"/>
    </row>
    <row r="19" ht="24.0" customHeight="1">
      <c r="A19" s="6">
        <f>IF('Pengetahuan (rincian)'!A20="","",'Pengetahuan (rincian)'!A20)</f>
        <v>9</v>
      </c>
      <c r="B19" s="219">
        <f>'Pengetahuan (rincian)'!B20</f>
        <v>543241080</v>
      </c>
      <c r="C19" s="2"/>
      <c r="D19" s="220" t="str">
        <f>'Pengetahuan (rincian)'!D20</f>
        <v>DEDE FEBRYLIANTONI</v>
      </c>
      <c r="E19" s="222"/>
      <c r="F19" s="223"/>
      <c r="G19" s="223"/>
      <c r="H19" s="80"/>
      <c r="I19" s="52"/>
      <c r="J19" s="52"/>
      <c r="K19" s="52"/>
      <c r="L19" s="52"/>
      <c r="M19" s="52"/>
      <c r="N19" s="52"/>
      <c r="O19" s="52"/>
      <c r="P19" s="52"/>
      <c r="Q19" s="52"/>
    </row>
    <row r="20" ht="24.0" customHeight="1">
      <c r="A20" s="6">
        <f>IF('Pengetahuan (rincian)'!A21="","",'Pengetahuan (rincian)'!A21)</f>
        <v>10</v>
      </c>
      <c r="B20" s="219">
        <f>'Pengetahuan (rincian)'!B21</f>
        <v>543241081</v>
      </c>
      <c r="C20" s="2"/>
      <c r="D20" s="220" t="str">
        <f>'Pengetahuan (rincian)'!D21</f>
        <v>GHANIY PUTRI AR RAZZAQ</v>
      </c>
      <c r="E20" s="222"/>
      <c r="F20" s="223"/>
      <c r="G20" s="223"/>
      <c r="H20" s="80"/>
      <c r="I20" s="52"/>
      <c r="J20" s="52"/>
      <c r="K20" s="52"/>
      <c r="L20" s="52"/>
      <c r="M20" s="52"/>
      <c r="N20" s="52"/>
      <c r="O20" s="52"/>
      <c r="P20" s="52"/>
      <c r="Q20" s="52"/>
    </row>
    <row r="21" ht="24.0" customHeight="1">
      <c r="A21" s="6">
        <f>IF('Pengetahuan (rincian)'!A22="","",'Pengetahuan (rincian)'!A22)</f>
        <v>11</v>
      </c>
      <c r="B21" s="219">
        <f>'Pengetahuan (rincian)'!B22</f>
        <v>543241119</v>
      </c>
      <c r="C21" s="2"/>
      <c r="D21" s="220" t="str">
        <f>'Pengetahuan (rincian)'!D22</f>
        <v>HAIKA MEZZIA AVEIRA</v>
      </c>
      <c r="E21" s="222"/>
      <c r="F21" s="223"/>
      <c r="G21" s="223"/>
      <c r="H21" s="80"/>
      <c r="I21" s="52"/>
      <c r="J21" s="52"/>
      <c r="K21" s="52"/>
      <c r="L21" s="52"/>
      <c r="M21" s="52"/>
      <c r="N21" s="52"/>
      <c r="O21" s="52"/>
      <c r="P21" s="52"/>
      <c r="Q21" s="52"/>
    </row>
    <row r="22" ht="24.0" customHeight="1">
      <c r="A22" s="6">
        <f>IF('Pengetahuan (rincian)'!A23="","",'Pengetahuan (rincian)'!A23)</f>
        <v>12</v>
      </c>
      <c r="B22" s="219">
        <f>'Pengetahuan (rincian)'!B23</f>
        <v>543241009</v>
      </c>
      <c r="C22" s="2"/>
      <c r="D22" s="220" t="str">
        <f>'Pengetahuan (rincian)'!D23</f>
        <v>KEVIN APTA</v>
      </c>
      <c r="E22" s="222"/>
      <c r="F22" s="223"/>
      <c r="G22" s="223"/>
      <c r="H22" s="80"/>
      <c r="I22" s="52"/>
      <c r="J22" s="52"/>
      <c r="K22" s="52"/>
      <c r="L22" s="52"/>
      <c r="M22" s="52"/>
      <c r="N22" s="52"/>
      <c r="O22" s="52"/>
      <c r="P22" s="52"/>
      <c r="Q22" s="52"/>
    </row>
    <row r="23" ht="24.0" customHeight="1">
      <c r="A23" s="6">
        <f>IF('Pengetahuan (rincian)'!A24="","",'Pengetahuan (rincian)'!A24)</f>
        <v>13</v>
      </c>
      <c r="B23" s="219">
        <f>'Pengetahuan (rincian)'!B24</f>
        <v>543241121</v>
      </c>
      <c r="C23" s="2"/>
      <c r="D23" s="220" t="str">
        <f>'Pengetahuan (rincian)'!D24</f>
        <v>LUTHVERA DWI AULIA</v>
      </c>
      <c r="E23" s="222"/>
      <c r="F23" s="223"/>
      <c r="G23" s="223"/>
      <c r="H23" s="80"/>
      <c r="I23" s="52"/>
      <c r="J23" s="52"/>
      <c r="K23" s="52"/>
      <c r="L23" s="52"/>
      <c r="M23" s="52"/>
      <c r="N23" s="52"/>
      <c r="O23" s="52"/>
      <c r="P23" s="52"/>
      <c r="Q23" s="52"/>
    </row>
    <row r="24" ht="24.0" customHeight="1">
      <c r="A24" s="6">
        <f>IF('Pengetahuan (rincian)'!A25="","",'Pengetahuan (rincian)'!A25)</f>
        <v>14</v>
      </c>
      <c r="B24" s="219">
        <f>'Pengetahuan (rincian)'!B25</f>
        <v>543241122</v>
      </c>
      <c r="C24" s="2"/>
      <c r="D24" s="220" t="str">
        <f>'Pengetahuan (rincian)'!D25</f>
        <v>M. AUFA RAHMAN</v>
      </c>
      <c r="E24" s="222"/>
      <c r="F24" s="223"/>
      <c r="G24" s="223"/>
      <c r="H24" s="80"/>
      <c r="I24" s="52"/>
      <c r="J24" s="52"/>
      <c r="K24" s="52"/>
      <c r="L24" s="52"/>
      <c r="M24" s="52"/>
      <c r="N24" s="52"/>
      <c r="O24" s="52"/>
      <c r="P24" s="52"/>
      <c r="Q24" s="52"/>
    </row>
    <row r="25" ht="24.0" customHeight="1">
      <c r="A25" s="6">
        <f>IF('Pengetahuan (rincian)'!A26="","",'Pengetahuan (rincian)'!A26)</f>
        <v>15</v>
      </c>
      <c r="B25" s="219">
        <f>'Pengetahuan (rincian)'!B26</f>
        <v>543241087</v>
      </c>
      <c r="C25" s="2"/>
      <c r="D25" s="220" t="str">
        <f>'Pengetahuan (rincian)'!D26</f>
        <v>MERAZ EL HAKIM</v>
      </c>
      <c r="E25" s="222"/>
      <c r="F25" s="223"/>
      <c r="G25" s="223"/>
      <c r="H25" s="80"/>
      <c r="I25" s="52"/>
      <c r="J25" s="52"/>
      <c r="K25" s="52"/>
      <c r="L25" s="52"/>
      <c r="M25" s="52"/>
      <c r="N25" s="52"/>
      <c r="O25" s="52"/>
      <c r="P25" s="52"/>
      <c r="Q25" s="52"/>
    </row>
    <row r="26" ht="24.0" customHeight="1">
      <c r="A26" s="6">
        <f>IF('Pengetahuan (rincian)'!A27="","",'Pengetahuan (rincian)'!A27)</f>
        <v>16</v>
      </c>
      <c r="B26" s="219">
        <f>'Pengetahuan (rincian)'!B27</f>
        <v>543241125</v>
      </c>
      <c r="C26" s="2"/>
      <c r="D26" s="220" t="str">
        <f>'Pengetahuan (rincian)'!D27</f>
        <v>MUHAMMAD DAFFA ADITYA</v>
      </c>
      <c r="E26" s="226"/>
      <c r="F26" s="223"/>
      <c r="G26" s="223"/>
      <c r="H26" s="80"/>
      <c r="I26" s="52"/>
      <c r="J26" s="52"/>
      <c r="K26" s="52"/>
      <c r="L26" s="52"/>
      <c r="M26" s="52"/>
      <c r="N26" s="52"/>
      <c r="O26" s="52"/>
      <c r="P26" s="52"/>
      <c r="Q26" s="52"/>
    </row>
    <row r="27" ht="24.0" customHeight="1">
      <c r="A27" s="6">
        <f>IF('Pengetahuan (rincian)'!A28="","",'Pengetahuan (rincian)'!A28)</f>
        <v>17</v>
      </c>
      <c r="B27" s="219">
        <f>'Pengetahuan (rincian)'!B28</f>
        <v>543241091</v>
      </c>
      <c r="C27" s="2"/>
      <c r="D27" s="220" t="str">
        <f>'Pengetahuan (rincian)'!D28</f>
        <v>MUHAMMAD DAVA PRATAMA</v>
      </c>
      <c r="E27" s="227"/>
      <c r="F27" s="223"/>
      <c r="G27" s="223"/>
      <c r="H27" s="80"/>
      <c r="I27" s="52"/>
      <c r="J27" s="52"/>
      <c r="K27" s="52"/>
      <c r="L27" s="52"/>
      <c r="M27" s="52"/>
      <c r="N27" s="52"/>
      <c r="O27" s="52"/>
      <c r="P27" s="52"/>
      <c r="Q27" s="52"/>
    </row>
    <row r="28" ht="24.0" customHeight="1">
      <c r="A28" s="6">
        <f>IF('Pengetahuan (rincian)'!A29="","",'Pengetahuan (rincian)'!A29)</f>
        <v>18</v>
      </c>
      <c r="B28" s="219">
        <f>'Pengetahuan (rincian)'!B29</f>
        <v>543241092</v>
      </c>
      <c r="C28" s="2"/>
      <c r="D28" s="220" t="str">
        <f>'Pengetahuan (rincian)'!D29</f>
        <v>MUHAMMAD FAIZ HANAFI</v>
      </c>
      <c r="E28" s="228"/>
      <c r="F28" s="223"/>
      <c r="G28" s="223"/>
      <c r="H28" s="80"/>
      <c r="I28" s="52"/>
      <c r="J28" s="52"/>
      <c r="K28" s="52"/>
      <c r="L28" s="52"/>
      <c r="M28" s="52"/>
      <c r="N28" s="52"/>
      <c r="O28" s="52"/>
      <c r="P28" s="52"/>
      <c r="Q28" s="52"/>
    </row>
    <row r="29" ht="24.0" customHeight="1">
      <c r="A29" s="6">
        <f>IF('Pengetahuan (rincian)'!A30="","",'Pengetahuan (rincian)'!A30)</f>
        <v>19</v>
      </c>
      <c r="B29" s="219">
        <f>'Pengetahuan (rincian)'!B30</f>
        <v>543241089</v>
      </c>
      <c r="C29" s="2"/>
      <c r="D29" s="220" t="str">
        <f>'Pengetahuan (rincian)'!D30</f>
        <v>MUHAMMAD HAFIDZ RAFI RABBANI</v>
      </c>
      <c r="E29" s="228"/>
      <c r="F29" s="223"/>
      <c r="G29" s="223"/>
      <c r="H29" s="80"/>
      <c r="I29" s="52"/>
      <c r="J29" s="52"/>
      <c r="K29" s="52"/>
      <c r="L29" s="52"/>
      <c r="M29" s="52"/>
      <c r="N29" s="52"/>
      <c r="O29" s="52"/>
      <c r="P29" s="52"/>
      <c r="Q29" s="52"/>
    </row>
    <row r="30" ht="24.0" customHeight="1">
      <c r="A30" s="6">
        <f>IF('Pengetahuan (rincian)'!A31="","",'Pengetahuan (rincian)'!A31)</f>
        <v>20</v>
      </c>
      <c r="B30" s="219">
        <f>'Pengetahuan (rincian)'!B31</f>
        <v>543241127</v>
      </c>
      <c r="C30" s="2"/>
      <c r="D30" s="220" t="str">
        <f>'Pengetahuan (rincian)'!D31</f>
        <v>MUHAMMAD HUSAIN HAEKAL</v>
      </c>
      <c r="E30" s="228"/>
      <c r="F30" s="223"/>
      <c r="G30" s="223"/>
      <c r="H30" s="80"/>
      <c r="I30" s="52"/>
      <c r="J30" s="52"/>
      <c r="K30" s="52"/>
      <c r="L30" s="52"/>
      <c r="M30" s="52"/>
      <c r="N30" s="52"/>
      <c r="O30" s="52"/>
      <c r="P30" s="52"/>
      <c r="Q30" s="52"/>
    </row>
    <row r="31" ht="24.0" customHeight="1">
      <c r="A31" s="6">
        <f>IF('Pengetahuan (rincian)'!A32="","",'Pengetahuan (rincian)'!A32)</f>
        <v>21</v>
      </c>
      <c r="B31" s="219">
        <f>'Pengetahuan (rincian)'!B32</f>
        <v>543241130</v>
      </c>
      <c r="C31" s="2"/>
      <c r="D31" s="220" t="str">
        <f>'Pengetahuan (rincian)'!D32</f>
        <v>MUHAMMAD KAMAL</v>
      </c>
      <c r="E31" s="228"/>
      <c r="F31" s="223"/>
      <c r="G31" s="223"/>
      <c r="H31" s="80"/>
      <c r="I31" s="52"/>
      <c r="J31" s="52"/>
      <c r="K31" s="52"/>
      <c r="L31" s="52"/>
      <c r="M31" s="52"/>
      <c r="N31" s="52"/>
      <c r="O31" s="52"/>
      <c r="P31" s="52"/>
      <c r="Q31" s="52"/>
    </row>
    <row r="32" ht="24.0" customHeight="1">
      <c r="A32" s="6">
        <f>IF('Pengetahuan (rincian)'!A33="","",'Pengetahuan (rincian)'!A33)</f>
        <v>22</v>
      </c>
      <c r="B32" s="219">
        <f>'Pengetahuan (rincian)'!B33</f>
        <v>543241094</v>
      </c>
      <c r="C32" s="2"/>
      <c r="D32" s="224" t="str">
        <f>'Pengetahuan (rincian)'!D33</f>
        <v>MUHAMMAD KAMIL IHSAN</v>
      </c>
      <c r="E32" s="229"/>
      <c r="F32" s="223"/>
      <c r="G32" s="223"/>
      <c r="H32" s="80"/>
      <c r="I32" s="52"/>
      <c r="J32" s="52"/>
      <c r="K32" s="52"/>
      <c r="L32" s="52"/>
      <c r="M32" s="52"/>
      <c r="N32" s="52"/>
      <c r="O32" s="52"/>
      <c r="P32" s="52"/>
      <c r="Q32" s="52"/>
    </row>
    <row r="33" ht="24.0" customHeight="1">
      <c r="A33" s="6">
        <f>IF('Pengetahuan (rincian)'!A34="","",'Pengetahuan (rincian)'!A34)</f>
        <v>23</v>
      </c>
      <c r="B33" s="219">
        <f>'Pengetahuan (rincian)'!B34</f>
        <v>543241095</v>
      </c>
      <c r="C33" s="2"/>
      <c r="D33" s="220" t="str">
        <f>'Pengetahuan (rincian)'!D34</f>
        <v>MUHAMMAD NABIL SACHIO AL FATHIR</v>
      </c>
      <c r="E33" s="228"/>
      <c r="F33" s="223"/>
      <c r="G33" s="223"/>
      <c r="H33" s="80"/>
      <c r="I33" s="52"/>
      <c r="J33" s="52"/>
      <c r="K33" s="52"/>
      <c r="L33" s="52"/>
      <c r="M33" s="52"/>
      <c r="N33" s="52"/>
      <c r="O33" s="52"/>
      <c r="P33" s="52"/>
      <c r="Q33" s="52"/>
    </row>
    <row r="34" ht="24.0" customHeight="1">
      <c r="A34" s="6">
        <f>IF('Pengetahuan (rincian)'!A35="","",'Pengetahuan (rincian)'!A35)</f>
        <v>24</v>
      </c>
      <c r="B34" s="219">
        <f>'Pengetahuan (rincian)'!B35</f>
        <v>543241160</v>
      </c>
      <c r="C34" s="2"/>
      <c r="D34" s="220" t="str">
        <f>'Pengetahuan (rincian)'!D35</f>
        <v>MUHAMMAD RAFA AULIA</v>
      </c>
      <c r="E34" s="228"/>
      <c r="F34" s="223"/>
      <c r="G34" s="223"/>
      <c r="H34" s="80"/>
      <c r="I34" s="52"/>
      <c r="J34" s="52"/>
      <c r="K34" s="52"/>
      <c r="L34" s="52"/>
      <c r="M34" s="52"/>
      <c r="N34" s="52"/>
      <c r="O34" s="52"/>
      <c r="P34" s="52"/>
      <c r="Q34" s="52"/>
    </row>
    <row r="35" ht="24.0" customHeight="1">
      <c r="A35" s="6">
        <f>IF('Pengetahuan (rincian)'!A36="","",'Pengetahuan (rincian)'!A36)</f>
        <v>25</v>
      </c>
      <c r="B35" s="219">
        <f>'Pengetahuan (rincian)'!B36</f>
        <v>543241135</v>
      </c>
      <c r="C35" s="2"/>
      <c r="D35" s="220" t="str">
        <f>'Pengetahuan (rincian)'!D36</f>
        <v>MUHAMMAD ROFIQ RIDHANI</v>
      </c>
      <c r="E35" s="228"/>
      <c r="F35" s="223"/>
      <c r="G35" s="223"/>
      <c r="H35" s="80"/>
      <c r="I35" s="52"/>
      <c r="J35" s="52"/>
      <c r="K35" s="52"/>
      <c r="L35" s="52"/>
      <c r="M35" s="52"/>
      <c r="N35" s="52"/>
      <c r="O35" s="52"/>
      <c r="P35" s="52"/>
      <c r="Q35" s="52"/>
    </row>
    <row r="36" ht="24.0" customHeight="1">
      <c r="A36" s="6">
        <f>IF('Pengetahuan (rincian)'!A37="","",'Pengetahuan (rincian)'!A37)</f>
        <v>26</v>
      </c>
      <c r="B36" s="219">
        <f>'Pengetahuan (rincian)'!B37</f>
        <v>543241099</v>
      </c>
      <c r="C36" s="2"/>
      <c r="D36" s="220" t="str">
        <f>'Pengetahuan (rincian)'!D37</f>
        <v>MUHAMMAD ZACKY NABIEHAN FAYYADH</v>
      </c>
      <c r="E36" s="228"/>
      <c r="F36" s="223"/>
      <c r="G36" s="223"/>
      <c r="H36" s="80"/>
      <c r="I36" s="52"/>
      <c r="J36" s="52"/>
      <c r="K36" s="52"/>
      <c r="L36" s="52"/>
      <c r="M36" s="52"/>
      <c r="N36" s="52"/>
      <c r="O36" s="52"/>
      <c r="P36" s="52"/>
      <c r="Q36" s="52"/>
    </row>
    <row r="37" ht="24.0" customHeight="1">
      <c r="A37" s="6">
        <f>IF('Pengetahuan (rincian)'!A38="","",'Pengetahuan (rincian)'!A38)</f>
        <v>27</v>
      </c>
      <c r="B37" s="219">
        <f>'Pengetahuan (rincian)'!B38</f>
        <v>543241138</v>
      </c>
      <c r="C37" s="2"/>
      <c r="D37" s="224" t="str">
        <f>'Pengetahuan (rincian)'!D38</f>
        <v>NAAZHIRELO HADI KHADIMI</v>
      </c>
      <c r="E37" s="229"/>
      <c r="F37" s="223"/>
      <c r="G37" s="223"/>
      <c r="H37" s="80"/>
      <c r="I37" s="52"/>
      <c r="J37" s="52"/>
      <c r="K37" s="52"/>
      <c r="L37" s="52"/>
      <c r="M37" s="52"/>
      <c r="N37" s="52"/>
      <c r="O37" s="52"/>
      <c r="P37" s="52"/>
      <c r="Q37" s="52"/>
    </row>
    <row r="38" ht="24.0" customHeight="1">
      <c r="A38" s="6">
        <f>IF('Pengetahuan (rincian)'!A39="","",'Pengetahuan (rincian)'!A39)</f>
        <v>28</v>
      </c>
      <c r="B38" s="219">
        <f>'Pengetahuan (rincian)'!B39</f>
        <v>543241101</v>
      </c>
      <c r="C38" s="2"/>
      <c r="D38" s="220" t="str">
        <f>'Pengetahuan (rincian)'!D39</f>
        <v>NAJLA ADEWONGSO HAFIZH</v>
      </c>
      <c r="E38" s="228"/>
      <c r="F38" s="223"/>
      <c r="G38" s="223"/>
      <c r="H38" s="80"/>
      <c r="I38" s="52"/>
      <c r="J38" s="52"/>
      <c r="K38" s="52"/>
      <c r="L38" s="52"/>
      <c r="M38" s="52"/>
      <c r="N38" s="52"/>
      <c r="O38" s="52"/>
      <c r="P38" s="52"/>
      <c r="Q38" s="52"/>
    </row>
    <row r="39" ht="24.0" customHeight="1">
      <c r="A39" s="6">
        <f>IF('Pengetahuan (rincian)'!A40="","",'Pengetahuan (rincian)'!A40)</f>
        <v>29</v>
      </c>
      <c r="B39" s="219">
        <f>'Pengetahuan (rincian)'!B40</f>
        <v>543241103</v>
      </c>
      <c r="C39" s="2"/>
      <c r="D39" s="220" t="str">
        <f>'Pengetahuan (rincian)'!D40</f>
        <v>PONJU GILANG MAULANA</v>
      </c>
      <c r="E39" s="228"/>
      <c r="F39" s="223"/>
      <c r="G39" s="223"/>
      <c r="H39" s="80"/>
      <c r="I39" s="52"/>
      <c r="J39" s="52"/>
      <c r="K39" s="52"/>
      <c r="L39" s="52"/>
      <c r="M39" s="52"/>
      <c r="N39" s="52"/>
      <c r="O39" s="52"/>
      <c r="P39" s="52"/>
      <c r="Q39" s="52"/>
    </row>
    <row r="40" ht="24.0" customHeight="1">
      <c r="A40" s="6">
        <f>IF('Pengetahuan (rincian)'!A41="","",'Pengetahuan (rincian)'!A41)</f>
        <v>30</v>
      </c>
      <c r="B40" s="219">
        <f>'Pengetahuan (rincian)'!B41</f>
        <v>543241017</v>
      </c>
      <c r="C40" s="2"/>
      <c r="D40" s="220" t="str">
        <f>'Pengetahuan (rincian)'!D41</f>
        <v>RAJWA MAULANA KESUMA</v>
      </c>
      <c r="E40" s="228"/>
      <c r="F40" s="223"/>
      <c r="G40" s="223"/>
      <c r="H40" s="80"/>
      <c r="I40" s="52"/>
      <c r="J40" s="52"/>
      <c r="K40" s="52"/>
      <c r="L40" s="52"/>
      <c r="M40" s="52"/>
      <c r="N40" s="52"/>
      <c r="O40" s="52"/>
      <c r="P40" s="52"/>
      <c r="Q40" s="52"/>
    </row>
    <row r="41" ht="24.0" customHeight="1">
      <c r="A41" s="6">
        <f>IF('Pengetahuan (rincian)'!A42="","",'Pengetahuan (rincian)'!A42)</f>
        <v>31</v>
      </c>
      <c r="B41" s="219">
        <f>'Pengetahuan (rincian)'!B42</f>
        <v>543241104</v>
      </c>
      <c r="C41" s="2"/>
      <c r="D41" s="220" t="str">
        <f>'Pengetahuan (rincian)'!D42</f>
        <v>RIAMA GRACE SHARON HABEAHAN</v>
      </c>
      <c r="E41" s="228"/>
      <c r="F41" s="223"/>
      <c r="G41" s="223"/>
      <c r="H41" s="80"/>
      <c r="I41" s="52"/>
      <c r="J41" s="52"/>
      <c r="K41" s="52"/>
      <c r="L41" s="52"/>
      <c r="M41" s="52"/>
      <c r="N41" s="52"/>
      <c r="O41" s="52"/>
      <c r="P41" s="52"/>
      <c r="Q41" s="52"/>
    </row>
    <row r="42" ht="24.0" customHeight="1">
      <c r="A42" s="6">
        <f>IF('Pengetahuan (rincian)'!A43="","",'Pengetahuan (rincian)'!A43)</f>
        <v>32</v>
      </c>
      <c r="B42" s="219">
        <f>'Pengetahuan (rincian)'!B43</f>
        <v>543241105</v>
      </c>
      <c r="C42" s="2"/>
      <c r="D42" s="220" t="str">
        <f>'Pengetahuan (rincian)'!D43</f>
        <v>RICKY STEVAN</v>
      </c>
      <c r="E42" s="230"/>
      <c r="F42" s="223"/>
      <c r="G42" s="223"/>
      <c r="H42" s="80"/>
      <c r="I42" s="52"/>
      <c r="J42" s="52"/>
      <c r="K42" s="52"/>
      <c r="L42" s="52"/>
      <c r="M42" s="52"/>
      <c r="N42" s="52"/>
      <c r="O42" s="52"/>
      <c r="P42" s="52"/>
      <c r="Q42" s="52"/>
    </row>
    <row r="43" ht="24.0" customHeight="1">
      <c r="A43" s="6">
        <f>IF('Pengetahuan (rincian)'!A44="","",'Pengetahuan (rincian)'!A44)</f>
        <v>33</v>
      </c>
      <c r="B43" s="219">
        <f>'Pengetahuan (rincian)'!B44</f>
        <v>543241069</v>
      </c>
      <c r="C43" s="2"/>
      <c r="D43" s="220" t="str">
        <f>'Pengetahuan (rincian)'!D44</f>
        <v>ROSYID IFNI ANDRIANSYAH</v>
      </c>
      <c r="E43" s="230"/>
      <c r="F43" s="223"/>
      <c r="G43" s="223"/>
      <c r="H43" s="80"/>
      <c r="I43" s="52"/>
      <c r="J43" s="52"/>
      <c r="K43" s="52"/>
      <c r="L43" s="52"/>
      <c r="M43" s="52"/>
      <c r="N43" s="52"/>
      <c r="O43" s="52"/>
      <c r="P43" s="52"/>
      <c r="Q43" s="52"/>
    </row>
    <row r="44" ht="24.0" customHeight="1">
      <c r="A44" s="6">
        <f>IF('Pengetahuan (rincian)'!A45="","",'Pengetahuan (rincian)'!A45)</f>
        <v>34</v>
      </c>
      <c r="B44" s="219">
        <f>'Pengetahuan (rincian)'!B45</f>
        <v>543241106</v>
      </c>
      <c r="C44" s="2"/>
      <c r="D44" s="220" t="str">
        <f>'Pengetahuan (rincian)'!D45</f>
        <v>SAMUEL DEAN ZEBAYA</v>
      </c>
      <c r="E44" s="230"/>
      <c r="F44" s="223"/>
      <c r="G44" s="223"/>
      <c r="H44" s="80"/>
      <c r="I44" s="52"/>
      <c r="J44" s="52"/>
      <c r="K44" s="52"/>
      <c r="L44" s="52"/>
      <c r="M44" s="52"/>
      <c r="N44" s="52"/>
      <c r="O44" s="52"/>
      <c r="P44" s="52"/>
      <c r="Q44" s="52"/>
    </row>
    <row r="45" ht="24.0" customHeight="1">
      <c r="A45" s="6">
        <f>IF('Pengetahuan (rincian)'!A46="","",'Pengetahuan (rincian)'!A46)</f>
        <v>35</v>
      </c>
      <c r="B45" s="219">
        <f>'Pengetahuan (rincian)'!B46</f>
        <v>543241143</v>
      </c>
      <c r="C45" s="2"/>
      <c r="D45" s="220" t="str">
        <f>'Pengetahuan (rincian)'!D46</f>
        <v>SELVANO SENA AJI PATRIA</v>
      </c>
      <c r="E45" s="230"/>
      <c r="F45" s="223"/>
      <c r="G45" s="223"/>
      <c r="H45" s="80"/>
      <c r="I45" s="52"/>
      <c r="J45" s="52"/>
      <c r="K45" s="52"/>
      <c r="L45" s="52"/>
      <c r="M45" s="52"/>
      <c r="N45" s="52"/>
      <c r="O45" s="52"/>
      <c r="P45" s="52"/>
      <c r="Q45" s="52"/>
    </row>
    <row r="46" ht="24.0" customHeight="1">
      <c r="A46" s="6">
        <f>IF('Pengetahuan (rincian)'!A47="","",'Pengetahuan (rincian)'!A47)</f>
        <v>36</v>
      </c>
      <c r="B46" s="219">
        <f>'Pengetahuan (rincian)'!B47</f>
        <v>543241107</v>
      </c>
      <c r="C46" s="2"/>
      <c r="D46" s="220" t="str">
        <f>'Pengetahuan (rincian)'!D47</f>
        <v>SHIDDIQ NAFIS HIBATULLAH</v>
      </c>
      <c r="E46" s="230"/>
      <c r="F46" s="223"/>
      <c r="G46" s="223"/>
      <c r="H46" s="80"/>
      <c r="I46" s="52"/>
      <c r="J46" s="52"/>
      <c r="K46" s="52"/>
      <c r="L46" s="52"/>
      <c r="M46" s="52"/>
      <c r="N46" s="52"/>
      <c r="O46" s="52"/>
      <c r="P46" s="52"/>
      <c r="Q46" s="52"/>
    </row>
    <row r="47" ht="24.0" customHeight="1">
      <c r="A47" s="6">
        <f>IF('Pengetahuan (rincian)'!A48="","",'Pengetahuan (rincian)'!A48)</f>
        <v>37</v>
      </c>
      <c r="B47" s="219">
        <f>'Pengetahuan (rincian)'!B48</f>
        <v>543241045</v>
      </c>
      <c r="C47" s="2"/>
      <c r="D47" s="220" t="str">
        <f>'Pengetahuan (rincian)'!D48</f>
        <v>STEFANDER GERALD ROLANDO</v>
      </c>
      <c r="E47" s="230"/>
      <c r="F47" s="223"/>
      <c r="G47" s="223"/>
      <c r="H47" s="80"/>
      <c r="I47" s="52"/>
      <c r="J47" s="52"/>
      <c r="K47" s="52"/>
      <c r="L47" s="52"/>
      <c r="M47" s="52"/>
      <c r="N47" s="52"/>
      <c r="O47" s="52"/>
      <c r="P47" s="52"/>
      <c r="Q47" s="52"/>
    </row>
    <row r="48" ht="24.0" customHeight="1">
      <c r="A48" s="6">
        <f>IF('Pengetahuan (rincian)'!A49="","",'Pengetahuan (rincian)'!A49)</f>
        <v>38</v>
      </c>
      <c r="B48" s="219">
        <f>'Pengetahuan (rincian)'!B49</f>
        <v>543241020</v>
      </c>
      <c r="C48" s="2"/>
      <c r="D48" s="220" t="str">
        <f>'Pengetahuan (rincian)'!D49</f>
        <v>YEFTA CHRISTIAN LENGKONG</v>
      </c>
      <c r="E48" s="230"/>
      <c r="F48" s="223"/>
      <c r="G48" s="223"/>
      <c r="H48" s="80"/>
      <c r="I48" s="52"/>
      <c r="J48" s="52"/>
      <c r="K48" s="52"/>
      <c r="L48" s="52"/>
      <c r="M48" s="52"/>
      <c r="N48" s="52"/>
      <c r="O48" s="52"/>
      <c r="P48" s="52"/>
      <c r="Q48" s="52"/>
    </row>
    <row r="49" ht="24.0" customHeight="1">
      <c r="A49" s="6">
        <f>IF('Pengetahuan (rincian)'!A50="","",'Pengetahuan (rincian)'!A50)</f>
        <v>39</v>
      </c>
      <c r="B49" s="219" t="str">
        <f>'Pengetahuan (rincian)'!B50</f>
        <v/>
      </c>
      <c r="C49" s="2"/>
      <c r="D49" s="220" t="str">
        <f>'Pengetahuan (rincian)'!D50</f>
        <v/>
      </c>
      <c r="E49" s="231"/>
      <c r="F49" s="223"/>
      <c r="G49" s="223"/>
      <c r="H49" s="80"/>
      <c r="I49" s="52"/>
      <c r="J49" s="52"/>
      <c r="K49" s="52"/>
      <c r="L49" s="52"/>
      <c r="M49" s="52"/>
      <c r="N49" s="52"/>
      <c r="O49" s="52"/>
      <c r="P49" s="52"/>
      <c r="Q49" s="52"/>
    </row>
    <row r="50" ht="24.0" customHeight="1">
      <c r="A50" s="6">
        <f>IF('Pengetahuan (rincian)'!A51="","",'Pengetahuan (rincian)'!A51)</f>
        <v>40</v>
      </c>
      <c r="B50" s="219" t="str">
        <f>'Pengetahuan (rincian)'!B51</f>
        <v/>
      </c>
      <c r="C50" s="2"/>
      <c r="D50" s="220" t="str">
        <f>'Pengetahuan (rincian)'!D51</f>
        <v/>
      </c>
      <c r="E50" s="231"/>
      <c r="F50" s="223"/>
      <c r="G50" s="223"/>
      <c r="H50" s="80"/>
      <c r="I50" s="52"/>
      <c r="J50" s="52"/>
      <c r="K50" s="52"/>
      <c r="L50" s="52"/>
      <c r="M50" s="52"/>
      <c r="N50" s="52"/>
      <c r="O50" s="52"/>
      <c r="P50" s="52"/>
      <c r="Q50" s="52"/>
    </row>
    <row r="51" ht="16.5" customHeight="1">
      <c r="A51" s="138"/>
      <c r="B51" s="147"/>
      <c r="C51" s="147"/>
      <c r="D51" s="147"/>
      <c r="E51" s="145"/>
      <c r="F51" s="145"/>
      <c r="G51" s="145"/>
      <c r="H51" s="80"/>
      <c r="I51" s="52"/>
      <c r="J51" s="52"/>
      <c r="K51" s="52"/>
      <c r="L51" s="52"/>
      <c r="M51" s="52"/>
      <c r="N51" s="52"/>
      <c r="O51" s="52"/>
      <c r="P51" s="52"/>
      <c r="Q51" s="52"/>
    </row>
    <row r="52" ht="16.5" customHeight="1">
      <c r="A52" s="149"/>
      <c r="B52" s="147"/>
      <c r="C52" s="144"/>
      <c r="D52" s="147"/>
      <c r="E52" s="145"/>
      <c r="F52" s="145"/>
      <c r="G52" s="145"/>
      <c r="H52" s="80"/>
      <c r="I52" s="52"/>
      <c r="J52" s="52"/>
      <c r="K52" s="52"/>
      <c r="L52" s="52"/>
      <c r="M52" s="52"/>
      <c r="N52" s="52"/>
      <c r="O52" s="52"/>
      <c r="P52" s="52"/>
      <c r="Q52" s="52"/>
    </row>
    <row r="53" ht="16.5" customHeight="1">
      <c r="A53" s="149"/>
      <c r="B53" s="147"/>
      <c r="C53" s="144"/>
      <c r="D53" s="147"/>
      <c r="E53" s="145"/>
      <c r="F53" s="145"/>
      <c r="G53" s="145"/>
      <c r="H53" s="80"/>
      <c r="I53" s="52"/>
      <c r="J53" s="52"/>
      <c r="K53" s="52"/>
      <c r="L53" s="52"/>
      <c r="M53" s="52"/>
      <c r="N53" s="52"/>
      <c r="O53" s="52"/>
      <c r="P53" s="52"/>
      <c r="Q53" s="52"/>
    </row>
    <row r="54" ht="16.5" customHeight="1">
      <c r="A54" s="149"/>
      <c r="B54" s="147"/>
      <c r="C54" s="144"/>
      <c r="D54" s="144"/>
      <c r="E54" s="145"/>
      <c r="F54" s="145"/>
      <c r="G54" s="145"/>
      <c r="H54" s="80"/>
      <c r="I54" s="52"/>
      <c r="J54" s="52"/>
      <c r="K54" s="52"/>
      <c r="L54" s="52"/>
      <c r="M54" s="52"/>
      <c r="N54" s="52"/>
      <c r="O54" s="52"/>
      <c r="P54" s="52"/>
      <c r="Q54" s="52"/>
    </row>
    <row r="55" ht="16.5" customHeight="1">
      <c r="A55" s="151"/>
      <c r="B55" s="144"/>
      <c r="C55" s="144"/>
      <c r="D55" s="144"/>
      <c r="E55" s="152"/>
      <c r="F55" s="152"/>
      <c r="G55" s="152"/>
      <c r="H55" s="80"/>
      <c r="I55" s="52"/>
      <c r="J55" s="52"/>
      <c r="K55" s="52"/>
      <c r="L55" s="52"/>
      <c r="M55" s="52"/>
      <c r="N55" s="52"/>
      <c r="O55" s="52"/>
      <c r="P55" s="52"/>
      <c r="Q55" s="52"/>
    </row>
    <row r="56" ht="16.5" customHeight="1">
      <c r="A56" s="14"/>
      <c r="B56" s="144"/>
      <c r="C56" s="144"/>
      <c r="D56" s="144"/>
      <c r="E56" s="152"/>
      <c r="F56" s="152"/>
      <c r="G56" s="152"/>
      <c r="H56" s="80"/>
      <c r="I56" s="52"/>
      <c r="J56" s="52"/>
      <c r="K56" s="52"/>
      <c r="L56" s="52"/>
      <c r="M56" s="52"/>
      <c r="N56" s="52"/>
      <c r="O56" s="52"/>
      <c r="P56" s="52"/>
      <c r="Q56" s="52"/>
    </row>
    <row r="57" ht="13.5" customHeight="1">
      <c r="A57" s="144"/>
      <c r="B57" s="144"/>
      <c r="C57" s="144"/>
      <c r="D57" s="144"/>
      <c r="E57" s="152"/>
      <c r="F57" s="152"/>
      <c r="G57" s="152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ht="13.5" customHeight="1">
      <c r="A58" s="14"/>
      <c r="B58" s="14"/>
      <c r="C58" s="14"/>
      <c r="D58" s="15"/>
      <c r="E58" s="16"/>
      <c r="F58" s="16"/>
      <c r="G58" s="16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 ht="13.5" customHeight="1">
      <c r="A59" s="14"/>
      <c r="B59" s="14"/>
      <c r="C59" s="14"/>
      <c r="D59" s="15"/>
      <c r="E59" s="16"/>
      <c r="F59" s="16"/>
      <c r="G59" s="16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ht="13.5" customHeight="1">
      <c r="A60" s="14"/>
      <c r="B60" s="14"/>
      <c r="C60" s="14"/>
      <c r="D60" s="15"/>
      <c r="E60" s="16"/>
      <c r="F60" s="16"/>
      <c r="G60" s="16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 ht="13.5" customHeight="1">
      <c r="A61" s="14"/>
      <c r="B61" s="14"/>
      <c r="C61" s="14"/>
      <c r="D61" s="15"/>
      <c r="E61" s="16"/>
      <c r="F61" s="16"/>
      <c r="G61" s="16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 ht="13.5" customHeight="1">
      <c r="A62" s="14"/>
      <c r="B62" s="14"/>
      <c r="C62" s="14"/>
      <c r="D62" s="15"/>
      <c r="E62" s="16"/>
      <c r="F62" s="16"/>
      <c r="G62" s="16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 ht="13.5" customHeight="1">
      <c r="A63" s="14"/>
      <c r="B63" s="14"/>
      <c r="C63" s="14"/>
      <c r="D63" s="15"/>
      <c r="E63" s="16"/>
      <c r="F63" s="16"/>
      <c r="G63" s="16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ht="13.5" customHeight="1">
      <c r="A64" s="14"/>
      <c r="B64" s="14"/>
      <c r="C64" s="14"/>
      <c r="D64" s="15"/>
      <c r="E64" s="16"/>
      <c r="F64" s="16"/>
      <c r="G64" s="16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 ht="13.5" customHeight="1">
      <c r="A65" s="14"/>
      <c r="B65" s="14"/>
      <c r="C65" s="14"/>
      <c r="D65" s="15"/>
      <c r="E65" s="16"/>
      <c r="F65" s="16"/>
      <c r="G65" s="16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 ht="13.5" customHeight="1">
      <c r="A66" s="14"/>
      <c r="B66" s="14"/>
      <c r="C66" s="14"/>
      <c r="D66" s="15"/>
      <c r="E66" s="16"/>
      <c r="F66" s="16"/>
      <c r="G66" s="16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 ht="13.5" customHeight="1">
      <c r="A67" s="14"/>
      <c r="B67" s="14"/>
      <c r="C67" s="14"/>
      <c r="D67" s="15"/>
      <c r="E67" s="16"/>
      <c r="F67" s="16"/>
      <c r="G67" s="16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 ht="13.5" customHeight="1">
      <c r="A68" s="14"/>
      <c r="B68" s="14"/>
      <c r="C68" s="14"/>
      <c r="D68" s="15"/>
      <c r="E68" s="16"/>
      <c r="F68" s="16"/>
      <c r="G68" s="16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 ht="13.5" customHeight="1">
      <c r="A69" s="14"/>
      <c r="B69" s="14"/>
      <c r="C69" s="14"/>
      <c r="D69" s="15"/>
      <c r="E69" s="16"/>
      <c r="F69" s="16"/>
      <c r="G69" s="16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ht="13.5" customHeight="1">
      <c r="A70" s="14"/>
      <c r="B70" s="14"/>
      <c r="C70" s="14"/>
      <c r="D70" s="15"/>
      <c r="E70" s="16"/>
      <c r="F70" s="16"/>
      <c r="G70" s="16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ht="13.5" customHeight="1">
      <c r="A71" s="14"/>
      <c r="B71" s="14"/>
      <c r="C71" s="14"/>
      <c r="D71" s="15"/>
      <c r="E71" s="16"/>
      <c r="F71" s="16"/>
      <c r="G71" s="16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 ht="13.5" customHeight="1">
      <c r="A72" s="14"/>
      <c r="B72" s="14"/>
      <c r="C72" s="14"/>
      <c r="D72" s="15"/>
      <c r="E72" s="16"/>
      <c r="F72" s="16"/>
      <c r="G72" s="16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 ht="13.5" customHeight="1">
      <c r="A73" s="14"/>
      <c r="B73" s="14"/>
      <c r="C73" s="14"/>
      <c r="D73" s="15"/>
      <c r="E73" s="16"/>
      <c r="F73" s="16"/>
      <c r="G73" s="16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ht="13.5" customHeight="1">
      <c r="A74" s="14"/>
      <c r="B74" s="14"/>
      <c r="C74" s="14"/>
      <c r="D74" s="15"/>
      <c r="E74" s="16"/>
      <c r="F74" s="16"/>
      <c r="G74" s="16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 ht="13.5" customHeight="1">
      <c r="A75" s="14"/>
      <c r="B75" s="14"/>
      <c r="C75" s="14"/>
      <c r="D75" s="15"/>
      <c r="E75" s="16"/>
      <c r="F75" s="16"/>
      <c r="G75" s="16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ht="13.5" customHeight="1">
      <c r="A76" s="14"/>
      <c r="B76" s="14"/>
      <c r="C76" s="14"/>
      <c r="D76" s="15"/>
      <c r="E76" s="16"/>
      <c r="F76" s="16"/>
      <c r="G76" s="16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ht="13.5" customHeight="1">
      <c r="A77" s="14"/>
      <c r="B77" s="14"/>
      <c r="C77" s="14"/>
      <c r="D77" s="15"/>
      <c r="E77" s="16"/>
      <c r="F77" s="16"/>
      <c r="G77" s="16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 ht="13.5" customHeight="1">
      <c r="A78" s="14"/>
      <c r="B78" s="14"/>
      <c r="C78" s="14"/>
      <c r="D78" s="15"/>
      <c r="E78" s="16"/>
      <c r="F78" s="16"/>
      <c r="G78" s="16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 ht="13.5" customHeight="1">
      <c r="A79" s="14"/>
      <c r="B79" s="14"/>
      <c r="C79" s="14"/>
      <c r="D79" s="15"/>
      <c r="E79" s="16"/>
      <c r="F79" s="16"/>
      <c r="G79" s="16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 ht="13.5" customHeight="1">
      <c r="A80" s="14"/>
      <c r="B80" s="14"/>
      <c r="C80" s="14"/>
      <c r="D80" s="15"/>
      <c r="E80" s="16"/>
      <c r="F80" s="16"/>
      <c r="G80" s="16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 ht="13.5" customHeight="1">
      <c r="A81" s="14"/>
      <c r="B81" s="14"/>
      <c r="C81" s="14"/>
      <c r="D81" s="15"/>
      <c r="E81" s="16"/>
      <c r="F81" s="16"/>
      <c r="G81" s="16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 ht="13.5" customHeight="1">
      <c r="A82" s="14"/>
      <c r="B82" s="14"/>
      <c r="C82" s="14"/>
      <c r="D82" s="15"/>
      <c r="E82" s="16"/>
      <c r="F82" s="16"/>
      <c r="G82" s="16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 ht="13.5" customHeight="1">
      <c r="A83" s="14"/>
      <c r="B83" s="14"/>
      <c r="C83" s="14"/>
      <c r="D83" s="15"/>
      <c r="E83" s="16"/>
      <c r="F83" s="16"/>
      <c r="G83" s="16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 ht="13.5" customHeight="1">
      <c r="A84" s="14"/>
      <c r="B84" s="14"/>
      <c r="C84" s="14"/>
      <c r="D84" s="15"/>
      <c r="E84" s="16"/>
      <c r="F84" s="16"/>
      <c r="G84" s="16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ht="13.5" customHeight="1">
      <c r="A85" s="14"/>
      <c r="B85" s="14"/>
      <c r="C85" s="14"/>
      <c r="D85" s="15"/>
      <c r="E85" s="16"/>
      <c r="F85" s="16"/>
      <c r="G85" s="16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ht="13.5" customHeight="1">
      <c r="A86" s="14"/>
      <c r="B86" s="14"/>
      <c r="C86" s="14"/>
      <c r="D86" s="15"/>
      <c r="E86" s="16"/>
      <c r="F86" s="16"/>
      <c r="G86" s="16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 ht="13.5" customHeight="1">
      <c r="A87" s="14"/>
      <c r="B87" s="14"/>
      <c r="C87" s="14"/>
      <c r="D87" s="15"/>
      <c r="E87" s="16"/>
      <c r="F87" s="16"/>
      <c r="G87" s="16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ht="13.5" customHeight="1">
      <c r="A88" s="14"/>
      <c r="B88" s="14"/>
      <c r="C88" s="14"/>
      <c r="D88" s="15"/>
      <c r="E88" s="16"/>
      <c r="F88" s="16"/>
      <c r="G88" s="16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 ht="13.5" customHeight="1">
      <c r="A89" s="14"/>
      <c r="B89" s="14"/>
      <c r="C89" s="14"/>
      <c r="D89" s="15"/>
      <c r="E89" s="16"/>
      <c r="F89" s="16"/>
      <c r="G89" s="16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 ht="13.5" customHeight="1">
      <c r="A90" s="14"/>
      <c r="B90" s="14"/>
      <c r="C90" s="14"/>
      <c r="D90" s="15"/>
      <c r="E90" s="16"/>
      <c r="F90" s="16"/>
      <c r="G90" s="16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 ht="13.5" customHeight="1">
      <c r="A91" s="14"/>
      <c r="B91" s="14"/>
      <c r="C91" s="14"/>
      <c r="D91" s="15"/>
      <c r="E91" s="16"/>
      <c r="F91" s="16"/>
      <c r="G91" s="16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 ht="13.5" customHeight="1">
      <c r="A92" s="14"/>
      <c r="B92" s="14"/>
      <c r="C92" s="14"/>
      <c r="D92" s="15"/>
      <c r="E92" s="16"/>
      <c r="F92" s="16"/>
      <c r="G92" s="16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 ht="13.5" customHeight="1">
      <c r="A93" s="14"/>
      <c r="B93" s="14"/>
      <c r="C93" s="14"/>
      <c r="D93" s="15"/>
      <c r="E93" s="16"/>
      <c r="F93" s="16"/>
      <c r="G93" s="16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 ht="13.5" customHeight="1">
      <c r="A94" s="14"/>
      <c r="B94" s="14"/>
      <c r="C94" s="14"/>
      <c r="D94" s="15"/>
      <c r="E94" s="16"/>
      <c r="F94" s="16"/>
      <c r="G94" s="16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 ht="13.5" customHeight="1">
      <c r="A95" s="14"/>
      <c r="B95" s="14"/>
      <c r="C95" s="14"/>
      <c r="D95" s="15"/>
      <c r="E95" s="16"/>
      <c r="F95" s="16"/>
      <c r="G95" s="16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 ht="13.5" customHeight="1">
      <c r="A96" s="14"/>
      <c r="B96" s="14"/>
      <c r="C96" s="14"/>
      <c r="D96" s="15"/>
      <c r="E96" s="16"/>
      <c r="F96" s="16"/>
      <c r="G96" s="16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 ht="13.5" customHeight="1">
      <c r="A97" s="14"/>
      <c r="B97" s="14"/>
      <c r="C97" s="14"/>
      <c r="D97" s="15"/>
      <c r="E97" s="16"/>
      <c r="F97" s="16"/>
      <c r="G97" s="16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 ht="13.5" customHeight="1">
      <c r="A98" s="14"/>
      <c r="B98" s="14"/>
      <c r="C98" s="14"/>
      <c r="D98" s="15"/>
      <c r="E98" s="16"/>
      <c r="F98" s="16"/>
      <c r="G98" s="16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ht="13.5" customHeight="1">
      <c r="A99" s="14"/>
      <c r="B99" s="14"/>
      <c r="C99" s="14"/>
      <c r="D99" s="15"/>
      <c r="E99" s="16"/>
      <c r="F99" s="16"/>
      <c r="G99" s="16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ht="13.5" customHeight="1">
      <c r="A100" s="14"/>
      <c r="B100" s="14"/>
      <c r="C100" s="14"/>
      <c r="D100" s="15"/>
      <c r="E100" s="16"/>
      <c r="F100" s="16"/>
      <c r="G100" s="16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 ht="13.5" customHeight="1">
      <c r="A101" s="14"/>
      <c r="B101" s="14"/>
      <c r="C101" s="14"/>
      <c r="D101" s="15"/>
      <c r="E101" s="16"/>
      <c r="F101" s="16"/>
      <c r="G101" s="16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 ht="13.5" customHeight="1">
      <c r="A102" s="14"/>
      <c r="B102" s="14"/>
      <c r="C102" s="14"/>
      <c r="D102" s="15"/>
      <c r="E102" s="16"/>
      <c r="F102" s="16"/>
      <c r="G102" s="16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 ht="13.5" customHeight="1">
      <c r="A103" s="14"/>
      <c r="B103" s="14"/>
      <c r="C103" s="14"/>
      <c r="D103" s="15"/>
      <c r="E103" s="16"/>
      <c r="F103" s="16"/>
      <c r="G103" s="16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 ht="13.5" customHeight="1">
      <c r="A104" s="14"/>
      <c r="B104" s="14"/>
      <c r="C104" s="14"/>
      <c r="D104" s="15"/>
      <c r="E104" s="16"/>
      <c r="F104" s="16"/>
      <c r="G104" s="16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 ht="13.5" customHeight="1">
      <c r="A105" s="14"/>
      <c r="B105" s="14"/>
      <c r="C105" s="14"/>
      <c r="D105" s="15"/>
      <c r="E105" s="16"/>
      <c r="F105" s="16"/>
      <c r="G105" s="16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 ht="13.5" customHeight="1">
      <c r="A106" s="14"/>
      <c r="B106" s="14"/>
      <c r="C106" s="14"/>
      <c r="D106" s="15"/>
      <c r="E106" s="16"/>
      <c r="F106" s="16"/>
      <c r="G106" s="16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 ht="13.5" customHeight="1">
      <c r="A107" s="14"/>
      <c r="B107" s="14"/>
      <c r="C107" s="14"/>
      <c r="D107" s="15"/>
      <c r="E107" s="16"/>
      <c r="F107" s="16"/>
      <c r="G107" s="16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 ht="13.5" customHeight="1">
      <c r="A108" s="14"/>
      <c r="B108" s="14"/>
      <c r="C108" s="14"/>
      <c r="D108" s="15"/>
      <c r="E108" s="16"/>
      <c r="F108" s="16"/>
      <c r="G108" s="16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 ht="13.5" customHeight="1">
      <c r="A109" s="14"/>
      <c r="B109" s="14"/>
      <c r="C109" s="14"/>
      <c r="D109" s="15"/>
      <c r="E109" s="16"/>
      <c r="F109" s="16"/>
      <c r="G109" s="16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 ht="13.5" customHeight="1">
      <c r="A110" s="14"/>
      <c r="B110" s="14"/>
      <c r="C110" s="14"/>
      <c r="D110" s="15"/>
      <c r="E110" s="16"/>
      <c r="F110" s="16"/>
      <c r="G110" s="16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 ht="13.5" customHeight="1">
      <c r="A111" s="14"/>
      <c r="B111" s="14"/>
      <c r="C111" s="14"/>
      <c r="D111" s="15"/>
      <c r="E111" s="16"/>
      <c r="F111" s="16"/>
      <c r="G111" s="16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 ht="13.5" customHeight="1">
      <c r="A112" s="14"/>
      <c r="B112" s="14"/>
      <c r="C112" s="14"/>
      <c r="D112" s="15"/>
      <c r="E112" s="16"/>
      <c r="F112" s="16"/>
      <c r="G112" s="16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 ht="13.5" customHeight="1">
      <c r="A113" s="14"/>
      <c r="B113" s="14"/>
      <c r="C113" s="14"/>
      <c r="D113" s="15"/>
      <c r="E113" s="16"/>
      <c r="F113" s="16"/>
      <c r="G113" s="16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 ht="13.5" customHeight="1">
      <c r="A114" s="14"/>
      <c r="B114" s="14"/>
      <c r="C114" s="14"/>
      <c r="D114" s="15"/>
      <c r="E114" s="16"/>
      <c r="F114" s="16"/>
      <c r="G114" s="16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 ht="13.5" customHeight="1">
      <c r="A115" s="14"/>
      <c r="B115" s="14"/>
      <c r="C115" s="14"/>
      <c r="D115" s="15"/>
      <c r="E115" s="16"/>
      <c r="F115" s="16"/>
      <c r="G115" s="16"/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 ht="13.5" customHeight="1">
      <c r="A116" s="14"/>
      <c r="B116" s="14"/>
      <c r="C116" s="14"/>
      <c r="D116" s="15"/>
      <c r="E116" s="16"/>
      <c r="F116" s="16"/>
      <c r="G116" s="16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 ht="13.5" customHeight="1">
      <c r="A117" s="14"/>
      <c r="B117" s="14"/>
      <c r="C117" s="14"/>
      <c r="D117" s="15"/>
      <c r="E117" s="16"/>
      <c r="F117" s="16"/>
      <c r="G117" s="16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 ht="13.5" customHeight="1">
      <c r="A118" s="14"/>
      <c r="B118" s="14"/>
      <c r="C118" s="14"/>
      <c r="D118" s="15"/>
      <c r="E118" s="16"/>
      <c r="F118" s="16"/>
      <c r="G118" s="16"/>
      <c r="H118" s="14"/>
      <c r="I118" s="14"/>
      <c r="J118" s="14"/>
      <c r="K118" s="14"/>
      <c r="L118" s="14"/>
      <c r="M118" s="14"/>
      <c r="N118" s="14"/>
      <c r="O118" s="14"/>
      <c r="P118" s="14"/>
      <c r="Q118" s="14"/>
    </row>
    <row r="119" ht="13.5" customHeight="1">
      <c r="A119" s="14"/>
      <c r="B119" s="14"/>
      <c r="C119" s="14"/>
      <c r="D119" s="15"/>
      <c r="E119" s="16"/>
      <c r="F119" s="16"/>
      <c r="G119" s="16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 ht="13.5" customHeight="1">
      <c r="A120" s="14"/>
      <c r="B120" s="14"/>
      <c r="C120" s="14"/>
      <c r="D120" s="15"/>
      <c r="E120" s="16"/>
      <c r="F120" s="16"/>
      <c r="G120" s="16"/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 ht="13.5" customHeight="1">
      <c r="A121" s="14"/>
      <c r="B121" s="14"/>
      <c r="C121" s="14"/>
      <c r="D121" s="15"/>
      <c r="E121" s="16"/>
      <c r="F121" s="16"/>
      <c r="G121" s="16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 ht="13.5" customHeight="1">
      <c r="A122" s="14"/>
      <c r="B122" s="14"/>
      <c r="C122" s="14"/>
      <c r="D122" s="15"/>
      <c r="E122" s="16"/>
      <c r="F122" s="16"/>
      <c r="G122" s="16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 ht="13.5" customHeight="1">
      <c r="A123" s="14"/>
      <c r="B123" s="14"/>
      <c r="C123" s="14"/>
      <c r="D123" s="15"/>
      <c r="E123" s="16"/>
      <c r="F123" s="16"/>
      <c r="G123" s="16"/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 ht="13.5" customHeight="1">
      <c r="A124" s="14"/>
      <c r="B124" s="14"/>
      <c r="C124" s="14"/>
      <c r="D124" s="15"/>
      <c r="E124" s="16"/>
      <c r="F124" s="16"/>
      <c r="G124" s="16"/>
      <c r="H124" s="14"/>
      <c r="I124" s="14"/>
      <c r="J124" s="14"/>
      <c r="K124" s="14"/>
      <c r="L124" s="14"/>
      <c r="M124" s="14"/>
      <c r="N124" s="14"/>
      <c r="O124" s="14"/>
      <c r="P124" s="14"/>
      <c r="Q124" s="14"/>
    </row>
    <row r="125" ht="13.5" customHeight="1">
      <c r="A125" s="14"/>
      <c r="B125" s="14"/>
      <c r="C125" s="14"/>
      <c r="D125" s="15"/>
      <c r="E125" s="16"/>
      <c r="F125" s="16"/>
      <c r="G125" s="16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 ht="13.5" customHeight="1">
      <c r="A126" s="14"/>
      <c r="B126" s="14"/>
      <c r="C126" s="14"/>
      <c r="D126" s="15"/>
      <c r="E126" s="16"/>
      <c r="F126" s="16"/>
      <c r="G126" s="16"/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 ht="13.5" customHeight="1">
      <c r="A127" s="14"/>
      <c r="B127" s="14"/>
      <c r="C127" s="14"/>
      <c r="D127" s="15"/>
      <c r="E127" s="16"/>
      <c r="F127" s="16"/>
      <c r="G127" s="16"/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 ht="13.5" customHeight="1">
      <c r="A128" s="14"/>
      <c r="B128" s="14"/>
      <c r="C128" s="14"/>
      <c r="D128" s="15"/>
      <c r="E128" s="16"/>
      <c r="F128" s="16"/>
      <c r="G128" s="16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 ht="13.5" customHeight="1">
      <c r="A129" s="14"/>
      <c r="B129" s="14"/>
      <c r="C129" s="14"/>
      <c r="D129" s="15"/>
      <c r="E129" s="16"/>
      <c r="F129" s="16"/>
      <c r="G129" s="16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 ht="13.5" customHeight="1">
      <c r="A130" s="14"/>
      <c r="B130" s="14"/>
      <c r="C130" s="14"/>
      <c r="D130" s="15"/>
      <c r="E130" s="16"/>
      <c r="F130" s="16"/>
      <c r="G130" s="16"/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 ht="13.5" customHeight="1">
      <c r="A131" s="14"/>
      <c r="B131" s="14"/>
      <c r="C131" s="14"/>
      <c r="D131" s="15"/>
      <c r="E131" s="16"/>
      <c r="F131" s="16"/>
      <c r="G131" s="16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 ht="13.5" customHeight="1">
      <c r="A132" s="14"/>
      <c r="B132" s="14"/>
      <c r="C132" s="14"/>
      <c r="D132" s="15"/>
      <c r="E132" s="16"/>
      <c r="F132" s="16"/>
      <c r="G132" s="16"/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 ht="13.5" customHeight="1">
      <c r="A133" s="14"/>
      <c r="B133" s="14"/>
      <c r="C133" s="14"/>
      <c r="D133" s="15"/>
      <c r="E133" s="16"/>
      <c r="F133" s="16"/>
      <c r="G133" s="16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 ht="13.5" customHeight="1">
      <c r="A134" s="14"/>
      <c r="B134" s="14"/>
      <c r="C134" s="14"/>
      <c r="D134" s="15"/>
      <c r="E134" s="16"/>
      <c r="F134" s="16"/>
      <c r="G134" s="16"/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 ht="13.5" customHeight="1">
      <c r="A135" s="14"/>
      <c r="B135" s="14"/>
      <c r="C135" s="14"/>
      <c r="D135" s="15"/>
      <c r="E135" s="16"/>
      <c r="F135" s="16"/>
      <c r="G135" s="16"/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 ht="13.5" customHeight="1">
      <c r="A136" s="14"/>
      <c r="B136" s="14"/>
      <c r="C136" s="14"/>
      <c r="D136" s="15"/>
      <c r="E136" s="16"/>
      <c r="F136" s="16"/>
      <c r="G136" s="16"/>
      <c r="H136" s="14"/>
      <c r="I136" s="14"/>
      <c r="J136" s="14"/>
      <c r="K136" s="14"/>
      <c r="L136" s="14"/>
      <c r="M136" s="14"/>
      <c r="N136" s="14"/>
      <c r="O136" s="14"/>
      <c r="P136" s="14"/>
      <c r="Q136" s="14"/>
    </row>
    <row r="137" ht="13.5" customHeight="1">
      <c r="A137" s="14"/>
      <c r="B137" s="14"/>
      <c r="C137" s="14"/>
      <c r="D137" s="15"/>
      <c r="E137" s="16"/>
      <c r="F137" s="16"/>
      <c r="G137" s="16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 ht="13.5" customHeight="1">
      <c r="A138" s="14"/>
      <c r="B138" s="14"/>
      <c r="C138" s="14"/>
      <c r="D138" s="15"/>
      <c r="E138" s="16"/>
      <c r="F138" s="16"/>
      <c r="G138" s="16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 ht="13.5" customHeight="1">
      <c r="A139" s="14"/>
      <c r="B139" s="14"/>
      <c r="C139" s="14"/>
      <c r="D139" s="15"/>
      <c r="E139" s="16"/>
      <c r="F139" s="16"/>
      <c r="G139" s="16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ht="13.5" customHeight="1">
      <c r="A140" s="14"/>
      <c r="B140" s="14"/>
      <c r="C140" s="14"/>
      <c r="D140" s="15"/>
      <c r="E140" s="16"/>
      <c r="F140" s="16"/>
      <c r="G140" s="16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 ht="13.5" customHeight="1">
      <c r="A141" s="14"/>
      <c r="B141" s="14"/>
      <c r="C141" s="14"/>
      <c r="D141" s="15"/>
      <c r="E141" s="16"/>
      <c r="F141" s="16"/>
      <c r="G141" s="16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 ht="13.5" customHeight="1">
      <c r="A142" s="14"/>
      <c r="B142" s="14"/>
      <c r="C142" s="14"/>
      <c r="D142" s="15"/>
      <c r="E142" s="16"/>
      <c r="F142" s="16"/>
      <c r="G142" s="16"/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  <row r="143" ht="13.5" customHeight="1">
      <c r="A143" s="14"/>
      <c r="B143" s="14"/>
      <c r="C143" s="14"/>
      <c r="D143" s="15"/>
      <c r="E143" s="16"/>
      <c r="F143" s="16"/>
      <c r="G143" s="16"/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 ht="13.5" customHeight="1">
      <c r="A144" s="14"/>
      <c r="B144" s="14"/>
      <c r="C144" s="14"/>
      <c r="D144" s="15"/>
      <c r="E144" s="16"/>
      <c r="F144" s="16"/>
      <c r="G144" s="16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 ht="13.5" customHeight="1">
      <c r="A145" s="14"/>
      <c r="B145" s="14"/>
      <c r="C145" s="14"/>
      <c r="D145" s="15"/>
      <c r="E145" s="16"/>
      <c r="F145" s="16"/>
      <c r="G145" s="16"/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 ht="13.5" customHeight="1">
      <c r="A146" s="14"/>
      <c r="B146" s="14"/>
      <c r="C146" s="14"/>
      <c r="D146" s="15"/>
      <c r="E146" s="16"/>
      <c r="F146" s="16"/>
      <c r="G146" s="16"/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47" ht="13.5" customHeight="1">
      <c r="A147" s="14"/>
      <c r="B147" s="14"/>
      <c r="C147" s="14"/>
      <c r="D147" s="15"/>
      <c r="E147" s="16"/>
      <c r="F147" s="16"/>
      <c r="G147" s="16"/>
      <c r="H147" s="14"/>
      <c r="I147" s="14"/>
      <c r="J147" s="14"/>
      <c r="K147" s="14"/>
      <c r="L147" s="14"/>
      <c r="M147" s="14"/>
      <c r="N147" s="14"/>
      <c r="O147" s="14"/>
      <c r="P147" s="14"/>
      <c r="Q147" s="14"/>
    </row>
    <row r="148" ht="13.5" customHeight="1">
      <c r="A148" s="14"/>
      <c r="B148" s="14"/>
      <c r="C148" s="14"/>
      <c r="D148" s="15"/>
      <c r="E148" s="16"/>
      <c r="F148" s="16"/>
      <c r="G148" s="16"/>
      <c r="H148" s="14"/>
      <c r="I148" s="14"/>
      <c r="J148" s="14"/>
      <c r="K148" s="14"/>
      <c r="L148" s="14"/>
      <c r="M148" s="14"/>
      <c r="N148" s="14"/>
      <c r="O148" s="14"/>
      <c r="P148" s="14"/>
      <c r="Q148" s="14"/>
    </row>
    <row r="149" ht="13.5" customHeight="1">
      <c r="A149" s="14"/>
      <c r="B149" s="14"/>
      <c r="C149" s="14"/>
      <c r="D149" s="15"/>
      <c r="E149" s="16"/>
      <c r="F149" s="16"/>
      <c r="G149" s="16"/>
      <c r="H149" s="14"/>
      <c r="I149" s="14"/>
      <c r="J149" s="14"/>
      <c r="K149" s="14"/>
      <c r="L149" s="14"/>
      <c r="M149" s="14"/>
      <c r="N149" s="14"/>
      <c r="O149" s="14"/>
      <c r="P149" s="14"/>
      <c r="Q149" s="14"/>
    </row>
    <row r="150" ht="13.5" customHeight="1">
      <c r="A150" s="14"/>
      <c r="B150" s="14"/>
      <c r="C150" s="14"/>
      <c r="D150" s="15"/>
      <c r="E150" s="16"/>
      <c r="F150" s="16"/>
      <c r="G150" s="16"/>
      <c r="H150" s="14"/>
      <c r="I150" s="14"/>
      <c r="J150" s="14"/>
      <c r="K150" s="14"/>
      <c r="L150" s="14"/>
      <c r="M150" s="14"/>
      <c r="N150" s="14"/>
      <c r="O150" s="14"/>
      <c r="P150" s="14"/>
      <c r="Q150" s="14"/>
    </row>
    <row r="151" ht="13.5" customHeight="1">
      <c r="A151" s="14"/>
      <c r="B151" s="14"/>
      <c r="C151" s="14"/>
      <c r="D151" s="15"/>
      <c r="E151" s="16"/>
      <c r="F151" s="16"/>
      <c r="G151" s="16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ht="13.5" customHeight="1">
      <c r="A152" s="14"/>
      <c r="B152" s="14"/>
      <c r="C152" s="14"/>
      <c r="D152" s="15"/>
      <c r="E152" s="16"/>
      <c r="F152" s="16"/>
      <c r="G152" s="16"/>
      <c r="H152" s="14"/>
      <c r="I152" s="14"/>
      <c r="J152" s="14"/>
      <c r="K152" s="14"/>
      <c r="L152" s="14"/>
      <c r="M152" s="14"/>
      <c r="N152" s="14"/>
      <c r="O152" s="14"/>
      <c r="P152" s="14"/>
      <c r="Q152" s="14"/>
    </row>
    <row r="153" ht="13.5" customHeight="1">
      <c r="A153" s="14"/>
      <c r="B153" s="14"/>
      <c r="C153" s="14"/>
      <c r="D153" s="15"/>
      <c r="E153" s="16"/>
      <c r="F153" s="16"/>
      <c r="G153" s="16"/>
      <c r="H153" s="14"/>
      <c r="I153" s="14"/>
      <c r="J153" s="14"/>
      <c r="K153" s="14"/>
      <c r="L153" s="14"/>
      <c r="M153" s="14"/>
      <c r="N153" s="14"/>
      <c r="O153" s="14"/>
      <c r="P153" s="14"/>
      <c r="Q153" s="14"/>
    </row>
    <row r="154" ht="13.5" customHeight="1">
      <c r="A154" s="14"/>
      <c r="B154" s="14"/>
      <c r="C154" s="14"/>
      <c r="D154" s="15"/>
      <c r="E154" s="16"/>
      <c r="F154" s="16"/>
      <c r="G154" s="16"/>
      <c r="H154" s="14"/>
      <c r="I154" s="14"/>
      <c r="J154" s="14"/>
      <c r="K154" s="14"/>
      <c r="L154" s="14"/>
      <c r="M154" s="14"/>
      <c r="N154" s="14"/>
      <c r="O154" s="14"/>
      <c r="P154" s="14"/>
      <c r="Q154" s="14"/>
    </row>
    <row r="155" ht="13.5" customHeight="1">
      <c r="A155" s="14"/>
      <c r="B155" s="14"/>
      <c r="C155" s="14"/>
      <c r="D155" s="15"/>
      <c r="E155" s="16"/>
      <c r="F155" s="16"/>
      <c r="G155" s="16"/>
      <c r="H155" s="14"/>
      <c r="I155" s="14"/>
      <c r="J155" s="14"/>
      <c r="K155" s="14"/>
      <c r="L155" s="14"/>
      <c r="M155" s="14"/>
      <c r="N155" s="14"/>
      <c r="O155" s="14"/>
      <c r="P155" s="14"/>
      <c r="Q155" s="14"/>
    </row>
    <row r="156" ht="13.5" customHeight="1">
      <c r="A156" s="14"/>
      <c r="B156" s="14"/>
      <c r="C156" s="14"/>
      <c r="D156" s="15"/>
      <c r="E156" s="16"/>
      <c r="F156" s="16"/>
      <c r="G156" s="16"/>
      <c r="H156" s="14"/>
      <c r="I156" s="14"/>
      <c r="J156" s="14"/>
      <c r="K156" s="14"/>
      <c r="L156" s="14"/>
      <c r="M156" s="14"/>
      <c r="N156" s="14"/>
      <c r="O156" s="14"/>
      <c r="P156" s="14"/>
      <c r="Q156" s="14"/>
    </row>
    <row r="157" ht="13.5" customHeight="1">
      <c r="A157" s="14"/>
      <c r="B157" s="14"/>
      <c r="C157" s="14"/>
      <c r="D157" s="15"/>
      <c r="E157" s="16"/>
      <c r="F157" s="16"/>
      <c r="G157" s="16"/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 ht="13.5" customHeight="1">
      <c r="A158" s="14"/>
      <c r="B158" s="14"/>
      <c r="C158" s="14"/>
      <c r="D158" s="15"/>
      <c r="E158" s="16"/>
      <c r="F158" s="16"/>
      <c r="G158" s="16"/>
      <c r="H158" s="14"/>
      <c r="I158" s="14"/>
      <c r="J158" s="14"/>
      <c r="K158" s="14"/>
      <c r="L158" s="14"/>
      <c r="M158" s="14"/>
      <c r="N158" s="14"/>
      <c r="O158" s="14"/>
      <c r="P158" s="14"/>
      <c r="Q158" s="14"/>
    </row>
    <row r="159" ht="13.5" customHeight="1">
      <c r="A159" s="14"/>
      <c r="B159" s="14"/>
      <c r="C159" s="14"/>
      <c r="D159" s="15"/>
      <c r="E159" s="16"/>
      <c r="F159" s="16"/>
      <c r="G159" s="16"/>
      <c r="H159" s="14"/>
      <c r="I159" s="14"/>
      <c r="J159" s="14"/>
      <c r="K159" s="14"/>
      <c r="L159" s="14"/>
      <c r="M159" s="14"/>
      <c r="N159" s="14"/>
      <c r="O159" s="14"/>
      <c r="P159" s="14"/>
      <c r="Q159" s="14"/>
    </row>
    <row r="160" ht="13.5" customHeight="1">
      <c r="A160" s="14"/>
      <c r="B160" s="14"/>
      <c r="C160" s="14"/>
      <c r="D160" s="15"/>
      <c r="E160" s="16"/>
      <c r="F160" s="16"/>
      <c r="G160" s="16"/>
      <c r="H160" s="14"/>
      <c r="I160" s="14"/>
      <c r="J160" s="14"/>
      <c r="K160" s="14"/>
      <c r="L160" s="14"/>
      <c r="M160" s="14"/>
      <c r="N160" s="14"/>
      <c r="O160" s="14"/>
      <c r="P160" s="14"/>
      <c r="Q160" s="14"/>
    </row>
    <row r="161" ht="13.5" customHeight="1">
      <c r="A161" s="14"/>
      <c r="B161" s="14"/>
      <c r="C161" s="14"/>
      <c r="D161" s="15"/>
      <c r="E161" s="16"/>
      <c r="F161" s="16"/>
      <c r="G161" s="16"/>
      <c r="H161" s="14"/>
      <c r="I161" s="14"/>
      <c r="J161" s="14"/>
      <c r="K161" s="14"/>
      <c r="L161" s="14"/>
      <c r="M161" s="14"/>
      <c r="N161" s="14"/>
      <c r="O161" s="14"/>
      <c r="P161" s="14"/>
      <c r="Q161" s="14"/>
    </row>
    <row r="162" ht="13.5" customHeight="1">
      <c r="A162" s="14"/>
      <c r="B162" s="14"/>
      <c r="C162" s="14"/>
      <c r="D162" s="15"/>
      <c r="E162" s="16"/>
      <c r="F162" s="16"/>
      <c r="G162" s="16"/>
      <c r="H162" s="14"/>
      <c r="I162" s="14"/>
      <c r="J162" s="14"/>
      <c r="K162" s="14"/>
      <c r="L162" s="14"/>
      <c r="M162" s="14"/>
      <c r="N162" s="14"/>
      <c r="O162" s="14"/>
      <c r="P162" s="14"/>
      <c r="Q162" s="14"/>
    </row>
    <row r="163" ht="13.5" customHeight="1">
      <c r="A163" s="14"/>
      <c r="B163" s="14"/>
      <c r="C163" s="14"/>
      <c r="D163" s="15"/>
      <c r="E163" s="16"/>
      <c r="F163" s="16"/>
      <c r="G163" s="16"/>
      <c r="H163" s="14"/>
      <c r="I163" s="14"/>
      <c r="J163" s="14"/>
      <c r="K163" s="14"/>
      <c r="L163" s="14"/>
      <c r="M163" s="14"/>
      <c r="N163" s="14"/>
      <c r="O163" s="14"/>
      <c r="P163" s="14"/>
      <c r="Q163" s="14"/>
    </row>
    <row r="164" ht="13.5" customHeight="1">
      <c r="A164" s="14"/>
      <c r="B164" s="14"/>
      <c r="C164" s="14"/>
      <c r="D164" s="15"/>
      <c r="E164" s="16"/>
      <c r="F164" s="16"/>
      <c r="G164" s="16"/>
      <c r="H164" s="14"/>
      <c r="I164" s="14"/>
      <c r="J164" s="14"/>
      <c r="K164" s="14"/>
      <c r="L164" s="14"/>
      <c r="M164" s="14"/>
      <c r="N164" s="14"/>
      <c r="O164" s="14"/>
      <c r="P164" s="14"/>
      <c r="Q164" s="14"/>
    </row>
    <row r="165" ht="13.5" customHeight="1">
      <c r="A165" s="14"/>
      <c r="B165" s="14"/>
      <c r="C165" s="14"/>
      <c r="D165" s="15"/>
      <c r="E165" s="16"/>
      <c r="F165" s="16"/>
      <c r="G165" s="16"/>
      <c r="H165" s="14"/>
      <c r="I165" s="14"/>
      <c r="J165" s="14"/>
      <c r="K165" s="14"/>
      <c r="L165" s="14"/>
      <c r="M165" s="14"/>
      <c r="N165" s="14"/>
      <c r="O165" s="14"/>
      <c r="P165" s="14"/>
      <c r="Q165" s="14"/>
    </row>
    <row r="166" ht="13.5" customHeight="1">
      <c r="A166" s="14"/>
      <c r="B166" s="14"/>
      <c r="C166" s="14"/>
      <c r="D166" s="15"/>
      <c r="E166" s="16"/>
      <c r="F166" s="16"/>
      <c r="G166" s="16"/>
      <c r="H166" s="14"/>
      <c r="I166" s="14"/>
      <c r="J166" s="14"/>
      <c r="K166" s="14"/>
      <c r="L166" s="14"/>
      <c r="M166" s="14"/>
      <c r="N166" s="14"/>
      <c r="O166" s="14"/>
      <c r="P166" s="14"/>
      <c r="Q166" s="14"/>
    </row>
    <row r="167" ht="13.5" customHeight="1">
      <c r="A167" s="14"/>
      <c r="B167" s="14"/>
      <c r="C167" s="14"/>
      <c r="D167" s="15"/>
      <c r="E167" s="16"/>
      <c r="F167" s="16"/>
      <c r="G167" s="16"/>
      <c r="H167" s="14"/>
      <c r="I167" s="14"/>
      <c r="J167" s="14"/>
      <c r="K167" s="14"/>
      <c r="L167" s="14"/>
      <c r="M167" s="14"/>
      <c r="N167" s="14"/>
      <c r="O167" s="14"/>
      <c r="P167" s="14"/>
      <c r="Q167" s="14"/>
    </row>
    <row r="168" ht="13.5" customHeight="1">
      <c r="A168" s="14"/>
      <c r="B168" s="14"/>
      <c r="C168" s="14"/>
      <c r="D168" s="15"/>
      <c r="E168" s="16"/>
      <c r="F168" s="16"/>
      <c r="G168" s="16"/>
      <c r="H168" s="14"/>
      <c r="I168" s="14"/>
      <c r="J168" s="14"/>
      <c r="K168" s="14"/>
      <c r="L168" s="14"/>
      <c r="M168" s="14"/>
      <c r="N168" s="14"/>
      <c r="O168" s="14"/>
      <c r="P168" s="14"/>
      <c r="Q168" s="14"/>
    </row>
    <row r="169" ht="13.5" customHeight="1">
      <c r="A169" s="14"/>
      <c r="B169" s="14"/>
      <c r="C169" s="14"/>
      <c r="D169" s="15"/>
      <c r="E169" s="16"/>
      <c r="F169" s="16"/>
      <c r="G169" s="16"/>
      <c r="H169" s="14"/>
      <c r="I169" s="14"/>
      <c r="J169" s="14"/>
      <c r="K169" s="14"/>
      <c r="L169" s="14"/>
      <c r="M169" s="14"/>
      <c r="N169" s="14"/>
      <c r="O169" s="14"/>
      <c r="P169" s="14"/>
      <c r="Q169" s="14"/>
    </row>
    <row r="170" ht="13.5" customHeight="1">
      <c r="A170" s="14"/>
      <c r="B170" s="14"/>
      <c r="C170" s="14"/>
      <c r="D170" s="15"/>
      <c r="E170" s="16"/>
      <c r="F170" s="16"/>
      <c r="G170" s="16"/>
      <c r="H170" s="14"/>
      <c r="I170" s="14"/>
      <c r="J170" s="14"/>
      <c r="K170" s="14"/>
      <c r="L170" s="14"/>
      <c r="M170" s="14"/>
      <c r="N170" s="14"/>
      <c r="O170" s="14"/>
      <c r="P170" s="14"/>
      <c r="Q170" s="14"/>
    </row>
    <row r="171" ht="13.5" customHeight="1">
      <c r="A171" s="14"/>
      <c r="B171" s="14"/>
      <c r="C171" s="14"/>
      <c r="D171" s="15"/>
      <c r="E171" s="16"/>
      <c r="F171" s="16"/>
      <c r="G171" s="16"/>
      <c r="H171" s="14"/>
      <c r="I171" s="14"/>
      <c r="J171" s="14"/>
      <c r="K171" s="14"/>
      <c r="L171" s="14"/>
      <c r="M171" s="14"/>
      <c r="N171" s="14"/>
      <c r="O171" s="14"/>
      <c r="P171" s="14"/>
      <c r="Q171" s="14"/>
    </row>
    <row r="172" ht="13.5" customHeight="1">
      <c r="A172" s="14"/>
      <c r="B172" s="14"/>
      <c r="C172" s="14"/>
      <c r="D172" s="15"/>
      <c r="E172" s="16"/>
      <c r="F172" s="16"/>
      <c r="G172" s="16"/>
      <c r="H172" s="14"/>
      <c r="I172" s="14"/>
      <c r="J172" s="14"/>
      <c r="K172" s="14"/>
      <c r="L172" s="14"/>
      <c r="M172" s="14"/>
      <c r="N172" s="14"/>
      <c r="O172" s="14"/>
      <c r="P172" s="14"/>
      <c r="Q172" s="14"/>
    </row>
    <row r="173" ht="13.5" customHeight="1">
      <c r="A173" s="14"/>
      <c r="B173" s="14"/>
      <c r="C173" s="14"/>
      <c r="D173" s="15"/>
      <c r="E173" s="16"/>
      <c r="F173" s="16"/>
      <c r="G173" s="16"/>
      <c r="H173" s="14"/>
      <c r="I173" s="14"/>
      <c r="J173" s="14"/>
      <c r="K173" s="14"/>
      <c r="L173" s="14"/>
      <c r="M173" s="14"/>
      <c r="N173" s="14"/>
      <c r="O173" s="14"/>
      <c r="P173" s="14"/>
      <c r="Q173" s="14"/>
    </row>
    <row r="174" ht="13.5" customHeight="1">
      <c r="A174" s="14"/>
      <c r="B174" s="14"/>
      <c r="C174" s="14"/>
      <c r="D174" s="15"/>
      <c r="E174" s="16"/>
      <c r="F174" s="16"/>
      <c r="G174" s="16"/>
      <c r="H174" s="14"/>
      <c r="I174" s="14"/>
      <c r="J174" s="14"/>
      <c r="K174" s="14"/>
      <c r="L174" s="14"/>
      <c r="M174" s="14"/>
      <c r="N174" s="14"/>
      <c r="O174" s="14"/>
      <c r="P174" s="14"/>
      <c r="Q174" s="14"/>
    </row>
    <row r="175" ht="13.5" customHeight="1">
      <c r="A175" s="14"/>
      <c r="B175" s="14"/>
      <c r="C175" s="14"/>
      <c r="D175" s="15"/>
      <c r="E175" s="16"/>
      <c r="F175" s="16"/>
      <c r="G175" s="16"/>
      <c r="H175" s="14"/>
      <c r="I175" s="14"/>
      <c r="J175" s="14"/>
      <c r="K175" s="14"/>
      <c r="L175" s="14"/>
      <c r="M175" s="14"/>
      <c r="N175" s="14"/>
      <c r="O175" s="14"/>
      <c r="P175" s="14"/>
      <c r="Q175" s="14"/>
    </row>
    <row r="176" ht="13.5" customHeight="1">
      <c r="A176" s="14"/>
      <c r="B176" s="14"/>
      <c r="C176" s="14"/>
      <c r="D176" s="15"/>
      <c r="E176" s="16"/>
      <c r="F176" s="16"/>
      <c r="G176" s="16"/>
      <c r="H176" s="14"/>
      <c r="I176" s="14"/>
      <c r="J176" s="14"/>
      <c r="K176" s="14"/>
      <c r="L176" s="14"/>
      <c r="M176" s="14"/>
      <c r="N176" s="14"/>
      <c r="O176" s="14"/>
      <c r="P176" s="14"/>
      <c r="Q176" s="14"/>
    </row>
    <row r="177" ht="13.5" customHeight="1">
      <c r="A177" s="14"/>
      <c r="B177" s="14"/>
      <c r="C177" s="14"/>
      <c r="D177" s="15"/>
      <c r="E177" s="16"/>
      <c r="F177" s="16"/>
      <c r="G177" s="16"/>
      <c r="H177" s="14"/>
      <c r="I177" s="14"/>
      <c r="J177" s="14"/>
      <c r="K177" s="14"/>
      <c r="L177" s="14"/>
      <c r="M177" s="14"/>
      <c r="N177" s="14"/>
      <c r="O177" s="14"/>
      <c r="P177" s="14"/>
      <c r="Q177" s="14"/>
    </row>
    <row r="178" ht="13.5" customHeight="1">
      <c r="A178" s="14"/>
      <c r="B178" s="14"/>
      <c r="C178" s="14"/>
      <c r="D178" s="15"/>
      <c r="E178" s="16"/>
      <c r="F178" s="16"/>
      <c r="G178" s="16"/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  <row r="179" ht="13.5" customHeight="1">
      <c r="A179" s="14"/>
      <c r="B179" s="14"/>
      <c r="C179" s="14"/>
      <c r="D179" s="15"/>
      <c r="E179" s="16"/>
      <c r="F179" s="16"/>
      <c r="G179" s="16"/>
      <c r="H179" s="14"/>
      <c r="I179" s="14"/>
      <c r="J179" s="14"/>
      <c r="K179" s="14"/>
      <c r="L179" s="14"/>
      <c r="M179" s="14"/>
      <c r="N179" s="14"/>
      <c r="O179" s="14"/>
      <c r="P179" s="14"/>
      <c r="Q179" s="14"/>
    </row>
    <row r="180" ht="13.5" customHeight="1">
      <c r="A180" s="14"/>
      <c r="B180" s="14"/>
      <c r="C180" s="14"/>
      <c r="D180" s="15"/>
      <c r="E180" s="16"/>
      <c r="F180" s="16"/>
      <c r="G180" s="16"/>
      <c r="H180" s="14"/>
      <c r="I180" s="14"/>
      <c r="J180" s="14"/>
      <c r="K180" s="14"/>
      <c r="L180" s="14"/>
      <c r="M180" s="14"/>
      <c r="N180" s="14"/>
      <c r="O180" s="14"/>
      <c r="P180" s="14"/>
      <c r="Q180" s="14"/>
    </row>
    <row r="181" ht="13.5" customHeight="1">
      <c r="A181" s="14"/>
      <c r="B181" s="14"/>
      <c r="C181" s="14"/>
      <c r="D181" s="15"/>
      <c r="E181" s="16"/>
      <c r="F181" s="16"/>
      <c r="G181" s="16"/>
      <c r="H181" s="14"/>
      <c r="I181" s="14"/>
      <c r="J181" s="14"/>
      <c r="K181" s="14"/>
      <c r="L181" s="14"/>
      <c r="M181" s="14"/>
      <c r="N181" s="14"/>
      <c r="O181" s="14"/>
      <c r="P181" s="14"/>
      <c r="Q181" s="14"/>
    </row>
    <row r="182" ht="13.5" customHeight="1">
      <c r="A182" s="14"/>
      <c r="B182" s="14"/>
      <c r="C182" s="14"/>
      <c r="D182" s="15"/>
      <c r="E182" s="16"/>
      <c r="F182" s="16"/>
      <c r="G182" s="16"/>
      <c r="H182" s="14"/>
      <c r="I182" s="14"/>
      <c r="J182" s="14"/>
      <c r="K182" s="14"/>
      <c r="L182" s="14"/>
      <c r="M182" s="14"/>
      <c r="N182" s="14"/>
      <c r="O182" s="14"/>
      <c r="P182" s="14"/>
      <c r="Q182" s="14"/>
    </row>
    <row r="183" ht="13.5" customHeight="1">
      <c r="A183" s="14"/>
      <c r="B183" s="14"/>
      <c r="C183" s="14"/>
      <c r="D183" s="15"/>
      <c r="E183" s="16"/>
      <c r="F183" s="16"/>
      <c r="G183" s="16"/>
      <c r="H183" s="14"/>
      <c r="I183" s="14"/>
      <c r="J183" s="14"/>
      <c r="K183" s="14"/>
      <c r="L183" s="14"/>
      <c r="M183" s="14"/>
      <c r="N183" s="14"/>
      <c r="O183" s="14"/>
      <c r="P183" s="14"/>
      <c r="Q183" s="14"/>
    </row>
    <row r="184" ht="13.5" customHeight="1">
      <c r="A184" s="14"/>
      <c r="B184" s="14"/>
      <c r="C184" s="14"/>
      <c r="D184" s="15"/>
      <c r="E184" s="16"/>
      <c r="F184" s="16"/>
      <c r="G184" s="16"/>
      <c r="H184" s="14"/>
      <c r="I184" s="14"/>
      <c r="J184" s="14"/>
      <c r="K184" s="14"/>
      <c r="L184" s="14"/>
      <c r="M184" s="14"/>
      <c r="N184" s="14"/>
      <c r="O184" s="14"/>
      <c r="P184" s="14"/>
      <c r="Q184" s="14"/>
    </row>
    <row r="185" ht="13.5" customHeight="1">
      <c r="A185" s="14"/>
      <c r="B185" s="14"/>
      <c r="C185" s="14"/>
      <c r="D185" s="15"/>
      <c r="E185" s="16"/>
      <c r="F185" s="16"/>
      <c r="G185" s="16"/>
      <c r="H185" s="14"/>
      <c r="I185" s="14"/>
      <c r="J185" s="14"/>
      <c r="K185" s="14"/>
      <c r="L185" s="14"/>
      <c r="M185" s="14"/>
      <c r="N185" s="14"/>
      <c r="O185" s="14"/>
      <c r="P185" s="14"/>
      <c r="Q185" s="14"/>
    </row>
    <row r="186" ht="13.5" customHeight="1">
      <c r="A186" s="14"/>
      <c r="B186" s="14"/>
      <c r="C186" s="14"/>
      <c r="D186" s="15"/>
      <c r="E186" s="16"/>
      <c r="F186" s="16"/>
      <c r="G186" s="16"/>
      <c r="H186" s="14"/>
      <c r="I186" s="14"/>
      <c r="J186" s="14"/>
      <c r="K186" s="14"/>
      <c r="L186" s="14"/>
      <c r="M186" s="14"/>
      <c r="N186" s="14"/>
      <c r="O186" s="14"/>
      <c r="P186" s="14"/>
      <c r="Q186" s="14"/>
    </row>
    <row r="187" ht="13.5" customHeight="1">
      <c r="A187" s="14"/>
      <c r="B187" s="14"/>
      <c r="C187" s="14"/>
      <c r="D187" s="15"/>
      <c r="E187" s="16"/>
      <c r="F187" s="16"/>
      <c r="G187" s="16"/>
      <c r="H187" s="14"/>
      <c r="I187" s="14"/>
      <c r="J187" s="14"/>
      <c r="K187" s="14"/>
      <c r="L187" s="14"/>
      <c r="M187" s="14"/>
      <c r="N187" s="14"/>
      <c r="O187" s="14"/>
      <c r="P187" s="14"/>
      <c r="Q187" s="14"/>
    </row>
    <row r="188" ht="13.5" customHeight="1">
      <c r="A188" s="14"/>
      <c r="B188" s="14"/>
      <c r="C188" s="14"/>
      <c r="D188" s="15"/>
      <c r="E188" s="16"/>
      <c r="F188" s="16"/>
      <c r="G188" s="16"/>
      <c r="H188" s="14"/>
      <c r="I188" s="14"/>
      <c r="J188" s="14"/>
      <c r="K188" s="14"/>
      <c r="L188" s="14"/>
      <c r="M188" s="14"/>
      <c r="N188" s="14"/>
      <c r="O188" s="14"/>
      <c r="P188" s="14"/>
      <c r="Q188" s="14"/>
    </row>
    <row r="189" ht="13.5" customHeight="1">
      <c r="A189" s="14"/>
      <c r="B189" s="14"/>
      <c r="C189" s="14"/>
      <c r="D189" s="15"/>
      <c r="E189" s="16"/>
      <c r="F189" s="16"/>
      <c r="G189" s="16"/>
      <c r="H189" s="14"/>
      <c r="I189" s="14"/>
      <c r="J189" s="14"/>
      <c r="K189" s="14"/>
      <c r="L189" s="14"/>
      <c r="M189" s="14"/>
      <c r="N189" s="14"/>
      <c r="O189" s="14"/>
      <c r="P189" s="14"/>
      <c r="Q189" s="14"/>
    </row>
    <row r="190" ht="13.5" customHeight="1">
      <c r="A190" s="14"/>
      <c r="B190" s="14"/>
      <c r="C190" s="14"/>
      <c r="D190" s="15"/>
      <c r="E190" s="16"/>
      <c r="F190" s="16"/>
      <c r="G190" s="16"/>
      <c r="H190" s="14"/>
      <c r="I190" s="14"/>
      <c r="J190" s="14"/>
      <c r="K190" s="14"/>
      <c r="L190" s="14"/>
      <c r="M190" s="14"/>
      <c r="N190" s="14"/>
      <c r="O190" s="14"/>
      <c r="P190" s="14"/>
      <c r="Q190" s="14"/>
    </row>
    <row r="191" ht="13.5" customHeight="1">
      <c r="A191" s="14"/>
      <c r="B191" s="14"/>
      <c r="C191" s="14"/>
      <c r="D191" s="15"/>
      <c r="E191" s="16"/>
      <c r="F191" s="16"/>
      <c r="G191" s="16"/>
      <c r="H191" s="14"/>
      <c r="I191" s="14"/>
      <c r="J191" s="14"/>
      <c r="K191" s="14"/>
      <c r="L191" s="14"/>
      <c r="M191" s="14"/>
      <c r="N191" s="14"/>
      <c r="O191" s="14"/>
      <c r="P191" s="14"/>
      <c r="Q191" s="14"/>
    </row>
    <row r="192" ht="13.5" customHeight="1">
      <c r="A192" s="14"/>
      <c r="B192" s="14"/>
      <c r="C192" s="14"/>
      <c r="D192" s="15"/>
      <c r="E192" s="16"/>
      <c r="F192" s="16"/>
      <c r="G192" s="16"/>
      <c r="H192" s="14"/>
      <c r="I192" s="14"/>
      <c r="J192" s="14"/>
      <c r="K192" s="14"/>
      <c r="L192" s="14"/>
      <c r="M192" s="14"/>
      <c r="N192" s="14"/>
      <c r="O192" s="14"/>
      <c r="P192" s="14"/>
      <c r="Q192" s="14"/>
    </row>
    <row r="193" ht="13.5" customHeight="1">
      <c r="A193" s="14"/>
      <c r="B193" s="14"/>
      <c r="C193" s="14"/>
      <c r="D193" s="15"/>
      <c r="E193" s="16"/>
      <c r="F193" s="16"/>
      <c r="G193" s="16"/>
      <c r="H193" s="14"/>
      <c r="I193" s="14"/>
      <c r="J193" s="14"/>
      <c r="K193" s="14"/>
      <c r="L193" s="14"/>
      <c r="M193" s="14"/>
      <c r="N193" s="14"/>
      <c r="O193" s="14"/>
      <c r="P193" s="14"/>
      <c r="Q193" s="14"/>
    </row>
    <row r="194" ht="13.5" customHeight="1">
      <c r="A194" s="14"/>
      <c r="B194" s="14"/>
      <c r="C194" s="14"/>
      <c r="D194" s="15"/>
      <c r="E194" s="16"/>
      <c r="F194" s="16"/>
      <c r="G194" s="16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ht="13.5" customHeight="1">
      <c r="A195" s="14"/>
      <c r="B195" s="14"/>
      <c r="C195" s="14"/>
      <c r="D195" s="15"/>
      <c r="E195" s="16"/>
      <c r="F195" s="16"/>
      <c r="G195" s="16"/>
      <c r="H195" s="14"/>
      <c r="I195" s="14"/>
      <c r="J195" s="14"/>
      <c r="K195" s="14"/>
      <c r="L195" s="14"/>
      <c r="M195" s="14"/>
      <c r="N195" s="14"/>
      <c r="O195" s="14"/>
      <c r="P195" s="14"/>
      <c r="Q195" s="14"/>
    </row>
    <row r="196" ht="13.5" customHeight="1">
      <c r="A196" s="14"/>
      <c r="B196" s="14"/>
      <c r="C196" s="14"/>
      <c r="D196" s="15"/>
      <c r="E196" s="16"/>
      <c r="F196" s="16"/>
      <c r="G196" s="16"/>
      <c r="H196" s="14"/>
      <c r="I196" s="14"/>
      <c r="J196" s="14"/>
      <c r="K196" s="14"/>
      <c r="L196" s="14"/>
      <c r="M196" s="14"/>
      <c r="N196" s="14"/>
      <c r="O196" s="14"/>
      <c r="P196" s="14"/>
      <c r="Q196" s="14"/>
    </row>
    <row r="197" ht="13.5" customHeight="1">
      <c r="A197" s="14"/>
      <c r="B197" s="14"/>
      <c r="C197" s="14"/>
      <c r="D197" s="15"/>
      <c r="E197" s="16"/>
      <c r="F197" s="16"/>
      <c r="G197" s="16"/>
      <c r="H197" s="14"/>
      <c r="I197" s="14"/>
      <c r="J197" s="14"/>
      <c r="K197" s="14"/>
      <c r="L197" s="14"/>
      <c r="M197" s="14"/>
      <c r="N197" s="14"/>
      <c r="O197" s="14"/>
      <c r="P197" s="14"/>
      <c r="Q197" s="14"/>
    </row>
    <row r="198" ht="13.5" customHeight="1">
      <c r="A198" s="14"/>
      <c r="B198" s="14"/>
      <c r="C198" s="14"/>
      <c r="D198" s="15"/>
      <c r="E198" s="16"/>
      <c r="F198" s="16"/>
      <c r="G198" s="16"/>
      <c r="H198" s="14"/>
      <c r="I198" s="14"/>
      <c r="J198" s="14"/>
      <c r="K198" s="14"/>
      <c r="L198" s="14"/>
      <c r="M198" s="14"/>
      <c r="N198" s="14"/>
      <c r="O198" s="14"/>
      <c r="P198" s="14"/>
      <c r="Q198" s="14"/>
    </row>
    <row r="199" ht="13.5" customHeight="1">
      <c r="A199" s="14"/>
      <c r="B199" s="14"/>
      <c r="C199" s="14"/>
      <c r="D199" s="15"/>
      <c r="E199" s="16"/>
      <c r="F199" s="16"/>
      <c r="G199" s="16"/>
      <c r="H199" s="14"/>
      <c r="I199" s="14"/>
      <c r="J199" s="14"/>
      <c r="K199" s="14"/>
      <c r="L199" s="14"/>
      <c r="M199" s="14"/>
      <c r="N199" s="14"/>
      <c r="O199" s="14"/>
      <c r="P199" s="14"/>
      <c r="Q199" s="14"/>
    </row>
    <row r="200" ht="13.5" customHeight="1">
      <c r="A200" s="14"/>
      <c r="B200" s="14"/>
      <c r="C200" s="14"/>
      <c r="D200" s="15"/>
      <c r="E200" s="16"/>
      <c r="F200" s="16"/>
      <c r="G200" s="16"/>
      <c r="H200" s="14"/>
      <c r="I200" s="14"/>
      <c r="J200" s="14"/>
      <c r="K200" s="14"/>
      <c r="L200" s="14"/>
      <c r="M200" s="14"/>
      <c r="N200" s="14"/>
      <c r="O200" s="14"/>
      <c r="P200" s="14"/>
      <c r="Q200" s="14"/>
    </row>
    <row r="201" ht="13.5" customHeight="1">
      <c r="A201" s="14"/>
      <c r="B201" s="14"/>
      <c r="C201" s="14"/>
      <c r="D201" s="15"/>
      <c r="E201" s="16"/>
      <c r="F201" s="16"/>
      <c r="G201" s="16"/>
      <c r="H201" s="14"/>
      <c r="I201" s="14"/>
      <c r="J201" s="14"/>
      <c r="K201" s="14"/>
      <c r="L201" s="14"/>
      <c r="M201" s="14"/>
      <c r="N201" s="14"/>
      <c r="O201" s="14"/>
      <c r="P201" s="14"/>
      <c r="Q201" s="14"/>
    </row>
    <row r="202" ht="13.5" customHeight="1">
      <c r="A202" s="14"/>
      <c r="B202" s="14"/>
      <c r="C202" s="14"/>
      <c r="D202" s="15"/>
      <c r="E202" s="16"/>
      <c r="F202" s="16"/>
      <c r="G202" s="16"/>
      <c r="H202" s="14"/>
      <c r="I202" s="14"/>
      <c r="J202" s="14"/>
      <c r="K202" s="14"/>
      <c r="L202" s="14"/>
      <c r="M202" s="14"/>
      <c r="N202" s="14"/>
      <c r="O202" s="14"/>
      <c r="P202" s="14"/>
      <c r="Q202" s="14"/>
    </row>
    <row r="203" ht="13.5" customHeight="1">
      <c r="A203" s="14"/>
      <c r="B203" s="14"/>
      <c r="C203" s="14"/>
      <c r="D203" s="15"/>
      <c r="E203" s="16"/>
      <c r="F203" s="16"/>
      <c r="G203" s="16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ht="13.5" customHeight="1">
      <c r="A204" s="14"/>
      <c r="B204" s="14"/>
      <c r="C204" s="14"/>
      <c r="D204" s="15"/>
      <c r="E204" s="16"/>
      <c r="F204" s="16"/>
      <c r="G204" s="16"/>
      <c r="H204" s="14"/>
      <c r="I204" s="14"/>
      <c r="J204" s="14"/>
      <c r="K204" s="14"/>
      <c r="L204" s="14"/>
      <c r="M204" s="14"/>
      <c r="N204" s="14"/>
      <c r="O204" s="14"/>
      <c r="P204" s="14"/>
      <c r="Q204" s="14"/>
    </row>
    <row r="205" ht="13.5" customHeight="1">
      <c r="A205" s="14"/>
      <c r="B205" s="14"/>
      <c r="C205" s="14"/>
      <c r="D205" s="15"/>
      <c r="E205" s="16"/>
      <c r="F205" s="16"/>
      <c r="G205" s="16"/>
      <c r="H205" s="14"/>
      <c r="I205" s="14"/>
      <c r="J205" s="14"/>
      <c r="K205" s="14"/>
      <c r="L205" s="14"/>
      <c r="M205" s="14"/>
      <c r="N205" s="14"/>
      <c r="O205" s="14"/>
      <c r="P205" s="14"/>
      <c r="Q205" s="14"/>
    </row>
    <row r="206" ht="13.5" customHeight="1">
      <c r="A206" s="14"/>
      <c r="B206" s="14"/>
      <c r="C206" s="14"/>
      <c r="D206" s="15"/>
      <c r="E206" s="16"/>
      <c r="F206" s="16"/>
      <c r="G206" s="16"/>
      <c r="H206" s="14"/>
      <c r="I206" s="14"/>
      <c r="J206" s="14"/>
      <c r="K206" s="14"/>
      <c r="L206" s="14"/>
      <c r="M206" s="14"/>
      <c r="N206" s="14"/>
      <c r="O206" s="14"/>
      <c r="P206" s="14"/>
      <c r="Q206" s="14"/>
    </row>
    <row r="207" ht="13.5" customHeight="1">
      <c r="A207" s="14"/>
      <c r="B207" s="14"/>
      <c r="C207" s="14"/>
      <c r="D207" s="15"/>
      <c r="E207" s="16"/>
      <c r="F207" s="16"/>
      <c r="G207" s="16"/>
      <c r="H207" s="14"/>
      <c r="I207" s="14"/>
      <c r="J207" s="14"/>
      <c r="K207" s="14"/>
      <c r="L207" s="14"/>
      <c r="M207" s="14"/>
      <c r="N207" s="14"/>
      <c r="O207" s="14"/>
      <c r="P207" s="14"/>
      <c r="Q207" s="14"/>
    </row>
    <row r="208" ht="13.5" customHeight="1">
      <c r="A208" s="14"/>
      <c r="B208" s="14"/>
      <c r="C208" s="14"/>
      <c r="D208" s="15"/>
      <c r="E208" s="16"/>
      <c r="F208" s="16"/>
      <c r="G208" s="16"/>
      <c r="H208" s="14"/>
      <c r="I208" s="14"/>
      <c r="J208" s="14"/>
      <c r="K208" s="14"/>
      <c r="L208" s="14"/>
      <c r="M208" s="14"/>
      <c r="N208" s="14"/>
      <c r="O208" s="14"/>
      <c r="P208" s="14"/>
      <c r="Q208" s="14"/>
    </row>
    <row r="209" ht="13.5" customHeight="1">
      <c r="A209" s="14"/>
      <c r="B209" s="14"/>
      <c r="C209" s="14"/>
      <c r="D209" s="15"/>
      <c r="E209" s="16"/>
      <c r="F209" s="16"/>
      <c r="G209" s="16"/>
      <c r="H209" s="14"/>
      <c r="I209" s="14"/>
      <c r="J209" s="14"/>
      <c r="K209" s="14"/>
      <c r="L209" s="14"/>
      <c r="M209" s="14"/>
      <c r="N209" s="14"/>
      <c r="O209" s="14"/>
      <c r="P209" s="14"/>
      <c r="Q209" s="14"/>
    </row>
    <row r="210" ht="13.5" customHeight="1">
      <c r="A210" s="14"/>
      <c r="B210" s="14"/>
      <c r="C210" s="14"/>
      <c r="D210" s="15"/>
      <c r="E210" s="16"/>
      <c r="F210" s="16"/>
      <c r="G210" s="16"/>
      <c r="H210" s="14"/>
      <c r="I210" s="14"/>
      <c r="J210" s="14"/>
      <c r="K210" s="14"/>
      <c r="L210" s="14"/>
      <c r="M210" s="14"/>
      <c r="N210" s="14"/>
      <c r="O210" s="14"/>
      <c r="P210" s="14"/>
      <c r="Q210" s="14"/>
    </row>
    <row r="211" ht="13.5" customHeight="1">
      <c r="A211" s="14"/>
      <c r="B211" s="14"/>
      <c r="C211" s="14"/>
      <c r="D211" s="15"/>
      <c r="E211" s="16"/>
      <c r="F211" s="16"/>
      <c r="G211" s="16"/>
      <c r="H211" s="14"/>
      <c r="I211" s="14"/>
      <c r="J211" s="14"/>
      <c r="K211" s="14"/>
      <c r="L211" s="14"/>
      <c r="M211" s="14"/>
      <c r="N211" s="14"/>
      <c r="O211" s="14"/>
      <c r="P211" s="14"/>
      <c r="Q211" s="14"/>
    </row>
    <row r="212" ht="13.5" customHeight="1">
      <c r="A212" s="14"/>
      <c r="B212" s="14"/>
      <c r="C212" s="14"/>
      <c r="D212" s="15"/>
      <c r="E212" s="16"/>
      <c r="F212" s="16"/>
      <c r="G212" s="16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ht="13.5" customHeight="1">
      <c r="A213" s="14"/>
      <c r="B213" s="14"/>
      <c r="C213" s="14"/>
      <c r="D213" s="15"/>
      <c r="E213" s="16"/>
      <c r="F213" s="16"/>
      <c r="G213" s="16"/>
      <c r="H213" s="14"/>
      <c r="I213" s="14"/>
      <c r="J213" s="14"/>
      <c r="K213" s="14"/>
      <c r="L213" s="14"/>
      <c r="M213" s="14"/>
      <c r="N213" s="14"/>
      <c r="O213" s="14"/>
      <c r="P213" s="14"/>
      <c r="Q213" s="14"/>
    </row>
    <row r="214" ht="13.5" customHeight="1">
      <c r="A214" s="14"/>
      <c r="B214" s="14"/>
      <c r="C214" s="14"/>
      <c r="D214" s="15"/>
      <c r="E214" s="16"/>
      <c r="F214" s="16"/>
      <c r="G214" s="16"/>
      <c r="H214" s="14"/>
      <c r="I214" s="14"/>
      <c r="J214" s="14"/>
      <c r="K214" s="14"/>
      <c r="L214" s="14"/>
      <c r="M214" s="14"/>
      <c r="N214" s="14"/>
      <c r="O214" s="14"/>
      <c r="P214" s="14"/>
      <c r="Q214" s="14"/>
    </row>
    <row r="215" ht="13.5" customHeight="1">
      <c r="A215" s="14"/>
      <c r="B215" s="14"/>
      <c r="C215" s="14"/>
      <c r="D215" s="15"/>
      <c r="E215" s="16"/>
      <c r="F215" s="16"/>
      <c r="G215" s="16"/>
      <c r="H215" s="14"/>
      <c r="I215" s="14"/>
      <c r="J215" s="14"/>
      <c r="K215" s="14"/>
      <c r="L215" s="14"/>
      <c r="M215" s="14"/>
      <c r="N215" s="14"/>
      <c r="O215" s="14"/>
      <c r="P215" s="14"/>
      <c r="Q215" s="14"/>
    </row>
    <row r="216" ht="13.5" customHeight="1">
      <c r="A216" s="14"/>
      <c r="B216" s="14"/>
      <c r="C216" s="14"/>
      <c r="D216" s="15"/>
      <c r="E216" s="16"/>
      <c r="F216" s="16"/>
      <c r="G216" s="16"/>
      <c r="H216" s="14"/>
      <c r="I216" s="14"/>
      <c r="J216" s="14"/>
      <c r="K216" s="14"/>
      <c r="L216" s="14"/>
      <c r="M216" s="14"/>
      <c r="N216" s="14"/>
      <c r="O216" s="14"/>
      <c r="P216" s="14"/>
      <c r="Q216" s="14"/>
    </row>
    <row r="217" ht="13.5" customHeight="1">
      <c r="A217" s="14"/>
      <c r="B217" s="14"/>
      <c r="C217" s="14"/>
      <c r="D217" s="15"/>
      <c r="E217" s="16"/>
      <c r="F217" s="16"/>
      <c r="G217" s="16"/>
      <c r="H217" s="14"/>
      <c r="I217" s="14"/>
      <c r="J217" s="14"/>
      <c r="K217" s="14"/>
      <c r="L217" s="14"/>
      <c r="M217" s="14"/>
      <c r="N217" s="14"/>
      <c r="O217" s="14"/>
      <c r="P217" s="14"/>
      <c r="Q217" s="14"/>
    </row>
    <row r="218" ht="13.5" customHeight="1">
      <c r="A218" s="14"/>
      <c r="B218" s="14"/>
      <c r="C218" s="14"/>
      <c r="D218" s="15"/>
      <c r="E218" s="16"/>
      <c r="F218" s="16"/>
      <c r="G218" s="16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ht="13.5" customHeight="1">
      <c r="A219" s="14"/>
      <c r="B219" s="14"/>
      <c r="C219" s="14"/>
      <c r="D219" s="15"/>
      <c r="E219" s="16"/>
      <c r="F219" s="16"/>
      <c r="G219" s="16"/>
      <c r="H219" s="14"/>
      <c r="I219" s="14"/>
      <c r="J219" s="14"/>
      <c r="K219" s="14"/>
      <c r="L219" s="14"/>
      <c r="M219" s="14"/>
      <c r="N219" s="14"/>
      <c r="O219" s="14"/>
      <c r="P219" s="14"/>
      <c r="Q219" s="14"/>
    </row>
    <row r="220" ht="13.5" customHeight="1">
      <c r="A220" s="14"/>
      <c r="B220" s="14"/>
      <c r="C220" s="14"/>
      <c r="D220" s="15"/>
      <c r="E220" s="16"/>
      <c r="F220" s="16"/>
      <c r="G220" s="16"/>
      <c r="H220" s="14"/>
      <c r="I220" s="14"/>
      <c r="J220" s="14"/>
      <c r="K220" s="14"/>
      <c r="L220" s="14"/>
      <c r="M220" s="14"/>
      <c r="N220" s="14"/>
      <c r="O220" s="14"/>
      <c r="P220" s="14"/>
      <c r="Q220" s="14"/>
    </row>
    <row r="221" ht="13.5" customHeight="1">
      <c r="A221" s="14"/>
      <c r="B221" s="14"/>
      <c r="C221" s="14"/>
      <c r="D221" s="15"/>
      <c r="E221" s="16"/>
      <c r="F221" s="16"/>
      <c r="G221" s="16"/>
      <c r="H221" s="14"/>
      <c r="I221" s="14"/>
      <c r="J221" s="14"/>
      <c r="K221" s="14"/>
      <c r="L221" s="14"/>
      <c r="M221" s="14"/>
      <c r="N221" s="14"/>
      <c r="O221" s="14"/>
      <c r="P221" s="14"/>
      <c r="Q221" s="14"/>
    </row>
    <row r="222" ht="13.5" customHeight="1">
      <c r="A222" s="14"/>
      <c r="B222" s="14"/>
      <c r="C222" s="14"/>
      <c r="D222" s="15"/>
      <c r="E222" s="16"/>
      <c r="F222" s="16"/>
      <c r="G222" s="16"/>
      <c r="H222" s="14"/>
      <c r="I222" s="14"/>
      <c r="J222" s="14"/>
      <c r="K222" s="14"/>
      <c r="L222" s="14"/>
      <c r="M222" s="14"/>
      <c r="N222" s="14"/>
      <c r="O222" s="14"/>
      <c r="P222" s="14"/>
      <c r="Q222" s="14"/>
    </row>
    <row r="223" ht="13.5" customHeight="1">
      <c r="A223" s="14"/>
      <c r="B223" s="14"/>
      <c r="C223" s="14"/>
      <c r="D223" s="15"/>
      <c r="E223" s="16"/>
      <c r="F223" s="16"/>
      <c r="G223" s="16"/>
      <c r="H223" s="14"/>
      <c r="I223" s="14"/>
      <c r="J223" s="14"/>
      <c r="K223" s="14"/>
      <c r="L223" s="14"/>
      <c r="M223" s="14"/>
      <c r="N223" s="14"/>
      <c r="O223" s="14"/>
      <c r="P223" s="14"/>
      <c r="Q223" s="14"/>
    </row>
    <row r="224" ht="13.5" customHeight="1">
      <c r="A224" s="14"/>
      <c r="B224" s="14"/>
      <c r="C224" s="14"/>
      <c r="D224" s="15"/>
      <c r="E224" s="16"/>
      <c r="F224" s="16"/>
      <c r="G224" s="16"/>
      <c r="H224" s="14"/>
      <c r="I224" s="14"/>
      <c r="J224" s="14"/>
      <c r="K224" s="14"/>
      <c r="L224" s="14"/>
      <c r="M224" s="14"/>
      <c r="N224" s="14"/>
      <c r="O224" s="14"/>
      <c r="P224" s="14"/>
      <c r="Q224" s="14"/>
    </row>
    <row r="225" ht="13.5" customHeight="1">
      <c r="A225" s="14"/>
      <c r="B225" s="14"/>
      <c r="C225" s="14"/>
      <c r="D225" s="15"/>
      <c r="E225" s="16"/>
      <c r="F225" s="16"/>
      <c r="G225" s="16"/>
      <c r="H225" s="14"/>
      <c r="I225" s="14"/>
      <c r="J225" s="14"/>
      <c r="K225" s="14"/>
      <c r="L225" s="14"/>
      <c r="M225" s="14"/>
      <c r="N225" s="14"/>
      <c r="O225" s="14"/>
      <c r="P225" s="14"/>
      <c r="Q225" s="14"/>
    </row>
    <row r="226" ht="13.5" customHeight="1">
      <c r="A226" s="14"/>
      <c r="B226" s="14"/>
      <c r="C226" s="14"/>
      <c r="D226" s="15"/>
      <c r="E226" s="16"/>
      <c r="F226" s="16"/>
      <c r="G226" s="16"/>
      <c r="H226" s="14"/>
      <c r="I226" s="14"/>
      <c r="J226" s="14"/>
      <c r="K226" s="14"/>
      <c r="L226" s="14"/>
      <c r="M226" s="14"/>
      <c r="N226" s="14"/>
      <c r="O226" s="14"/>
      <c r="P226" s="14"/>
      <c r="Q226" s="14"/>
    </row>
    <row r="227" ht="13.5" customHeight="1">
      <c r="A227" s="14"/>
      <c r="B227" s="14"/>
      <c r="C227" s="14"/>
      <c r="D227" s="15"/>
      <c r="E227" s="16"/>
      <c r="F227" s="16"/>
      <c r="G227" s="16"/>
      <c r="H227" s="14"/>
      <c r="I227" s="14"/>
      <c r="J227" s="14"/>
      <c r="K227" s="14"/>
      <c r="L227" s="14"/>
      <c r="M227" s="14"/>
      <c r="N227" s="14"/>
      <c r="O227" s="14"/>
      <c r="P227" s="14"/>
      <c r="Q227" s="14"/>
    </row>
    <row r="228" ht="13.5" customHeight="1">
      <c r="A228" s="14"/>
      <c r="B228" s="14"/>
      <c r="C228" s="14"/>
      <c r="D228" s="15"/>
      <c r="E228" s="16"/>
      <c r="F228" s="16"/>
      <c r="G228" s="16"/>
      <c r="H228" s="14"/>
      <c r="I228" s="14"/>
      <c r="J228" s="14"/>
      <c r="K228" s="14"/>
      <c r="L228" s="14"/>
      <c r="M228" s="14"/>
      <c r="N228" s="14"/>
      <c r="O228" s="14"/>
      <c r="P228" s="14"/>
      <c r="Q228" s="14"/>
    </row>
    <row r="229" ht="13.5" customHeight="1">
      <c r="A229" s="14"/>
      <c r="B229" s="14"/>
      <c r="C229" s="14"/>
      <c r="D229" s="15"/>
      <c r="E229" s="16"/>
      <c r="F229" s="16"/>
      <c r="G229" s="16"/>
      <c r="H229" s="14"/>
      <c r="I229" s="14"/>
      <c r="J229" s="14"/>
      <c r="K229" s="14"/>
      <c r="L229" s="14"/>
      <c r="M229" s="14"/>
      <c r="N229" s="14"/>
      <c r="O229" s="14"/>
      <c r="P229" s="14"/>
      <c r="Q229" s="14"/>
    </row>
    <row r="230" ht="13.5" customHeight="1">
      <c r="A230" s="14"/>
      <c r="B230" s="14"/>
      <c r="C230" s="14"/>
      <c r="D230" s="15"/>
      <c r="E230" s="16"/>
      <c r="F230" s="16"/>
      <c r="G230" s="16"/>
      <c r="H230" s="14"/>
      <c r="I230" s="14"/>
      <c r="J230" s="14"/>
      <c r="K230" s="14"/>
      <c r="L230" s="14"/>
      <c r="M230" s="14"/>
      <c r="N230" s="14"/>
      <c r="O230" s="14"/>
      <c r="P230" s="14"/>
      <c r="Q230" s="14"/>
    </row>
    <row r="231" ht="13.5" customHeight="1">
      <c r="A231" s="14"/>
      <c r="B231" s="14"/>
      <c r="C231" s="14"/>
      <c r="D231" s="15"/>
      <c r="E231" s="16"/>
      <c r="F231" s="16"/>
      <c r="G231" s="16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ht="13.5" customHeight="1">
      <c r="A232" s="14"/>
      <c r="B232" s="14"/>
      <c r="C232" s="14"/>
      <c r="D232" s="15"/>
      <c r="E232" s="16"/>
      <c r="F232" s="16"/>
      <c r="G232" s="16"/>
      <c r="H232" s="14"/>
      <c r="I232" s="14"/>
      <c r="J232" s="14"/>
      <c r="K232" s="14"/>
      <c r="L232" s="14"/>
      <c r="M232" s="14"/>
      <c r="N232" s="14"/>
      <c r="O232" s="14"/>
      <c r="P232" s="14"/>
      <c r="Q232" s="14"/>
    </row>
    <row r="233" ht="13.5" customHeight="1">
      <c r="A233" s="14"/>
      <c r="B233" s="14"/>
      <c r="C233" s="14"/>
      <c r="D233" s="15"/>
      <c r="E233" s="16"/>
      <c r="F233" s="16"/>
      <c r="G233" s="16"/>
      <c r="H233" s="14"/>
      <c r="I233" s="14"/>
      <c r="J233" s="14"/>
      <c r="K233" s="14"/>
      <c r="L233" s="14"/>
      <c r="M233" s="14"/>
      <c r="N233" s="14"/>
      <c r="O233" s="14"/>
      <c r="P233" s="14"/>
      <c r="Q233" s="14"/>
    </row>
    <row r="234" ht="13.5" customHeight="1">
      <c r="A234" s="14"/>
      <c r="B234" s="14"/>
      <c r="C234" s="14"/>
      <c r="D234" s="15"/>
      <c r="E234" s="16"/>
      <c r="F234" s="16"/>
      <c r="G234" s="16"/>
      <c r="H234" s="14"/>
      <c r="I234" s="14"/>
      <c r="J234" s="14"/>
      <c r="K234" s="14"/>
      <c r="L234" s="14"/>
      <c r="M234" s="14"/>
      <c r="N234" s="14"/>
      <c r="O234" s="14"/>
      <c r="P234" s="14"/>
      <c r="Q234" s="14"/>
    </row>
    <row r="235" ht="13.5" customHeight="1">
      <c r="A235" s="14"/>
      <c r="B235" s="14"/>
      <c r="C235" s="14"/>
      <c r="D235" s="15"/>
      <c r="E235" s="16"/>
      <c r="F235" s="16"/>
      <c r="G235" s="16"/>
      <c r="H235" s="14"/>
      <c r="I235" s="14"/>
      <c r="J235" s="14"/>
      <c r="K235" s="14"/>
      <c r="L235" s="14"/>
      <c r="M235" s="14"/>
      <c r="N235" s="14"/>
      <c r="O235" s="14"/>
      <c r="P235" s="14"/>
      <c r="Q235" s="14"/>
    </row>
    <row r="236" ht="13.5" customHeight="1">
      <c r="A236" s="14"/>
      <c r="B236" s="14"/>
      <c r="C236" s="14"/>
      <c r="D236" s="15"/>
      <c r="E236" s="16"/>
      <c r="F236" s="16"/>
      <c r="G236" s="16"/>
      <c r="H236" s="14"/>
      <c r="I236" s="14"/>
      <c r="J236" s="14"/>
      <c r="K236" s="14"/>
      <c r="L236" s="14"/>
      <c r="M236" s="14"/>
      <c r="N236" s="14"/>
      <c r="O236" s="14"/>
      <c r="P236" s="14"/>
      <c r="Q236" s="14"/>
    </row>
    <row r="237" ht="13.5" customHeight="1">
      <c r="A237" s="14"/>
      <c r="B237" s="14"/>
      <c r="C237" s="14"/>
      <c r="D237" s="15"/>
      <c r="E237" s="16"/>
      <c r="F237" s="16"/>
      <c r="G237" s="16"/>
      <c r="H237" s="14"/>
      <c r="I237" s="14"/>
      <c r="J237" s="14"/>
      <c r="K237" s="14"/>
      <c r="L237" s="14"/>
      <c r="M237" s="14"/>
      <c r="N237" s="14"/>
      <c r="O237" s="14"/>
      <c r="P237" s="14"/>
      <c r="Q237" s="14"/>
    </row>
    <row r="238" ht="13.5" customHeight="1">
      <c r="A238" s="14"/>
      <c r="B238" s="14"/>
      <c r="C238" s="14"/>
      <c r="D238" s="15"/>
      <c r="E238" s="16"/>
      <c r="F238" s="16"/>
      <c r="G238" s="16"/>
      <c r="H238" s="14"/>
      <c r="I238" s="14"/>
      <c r="J238" s="14"/>
      <c r="K238" s="14"/>
      <c r="L238" s="14"/>
      <c r="M238" s="14"/>
      <c r="N238" s="14"/>
      <c r="O238" s="14"/>
      <c r="P238" s="14"/>
      <c r="Q238" s="14"/>
    </row>
    <row r="239" ht="13.5" customHeight="1">
      <c r="A239" s="14"/>
      <c r="B239" s="14"/>
      <c r="C239" s="14"/>
      <c r="D239" s="15"/>
      <c r="E239" s="16"/>
      <c r="F239" s="16"/>
      <c r="G239" s="16"/>
      <c r="H239" s="14"/>
      <c r="I239" s="14"/>
      <c r="J239" s="14"/>
      <c r="K239" s="14"/>
      <c r="L239" s="14"/>
      <c r="M239" s="14"/>
      <c r="N239" s="14"/>
      <c r="O239" s="14"/>
      <c r="P239" s="14"/>
      <c r="Q239" s="14"/>
    </row>
    <row r="240" ht="13.5" customHeight="1">
      <c r="A240" s="14"/>
      <c r="B240" s="14"/>
      <c r="C240" s="14"/>
      <c r="D240" s="15"/>
      <c r="E240" s="16"/>
      <c r="F240" s="16"/>
      <c r="G240" s="16"/>
      <c r="H240" s="14"/>
      <c r="I240" s="14"/>
      <c r="J240" s="14"/>
      <c r="K240" s="14"/>
      <c r="L240" s="14"/>
      <c r="M240" s="14"/>
      <c r="N240" s="14"/>
      <c r="O240" s="14"/>
      <c r="P240" s="14"/>
      <c r="Q240" s="14"/>
    </row>
    <row r="241" ht="13.5" customHeight="1">
      <c r="A241" s="14"/>
      <c r="B241" s="14"/>
      <c r="C241" s="14"/>
      <c r="D241" s="15"/>
      <c r="E241" s="16"/>
      <c r="F241" s="16"/>
      <c r="G241" s="16"/>
      <c r="H241" s="14"/>
      <c r="I241" s="14"/>
      <c r="J241" s="14"/>
      <c r="K241" s="14"/>
      <c r="L241" s="14"/>
      <c r="M241" s="14"/>
      <c r="N241" s="14"/>
      <c r="O241" s="14"/>
      <c r="P241" s="14"/>
      <c r="Q241" s="14"/>
    </row>
    <row r="242" ht="13.5" customHeight="1">
      <c r="A242" s="14"/>
      <c r="B242" s="14"/>
      <c r="C242" s="14"/>
      <c r="D242" s="15"/>
      <c r="E242" s="16"/>
      <c r="F242" s="16"/>
      <c r="G242" s="16"/>
      <c r="H242" s="14"/>
      <c r="I242" s="14"/>
      <c r="J242" s="14"/>
      <c r="K242" s="14"/>
      <c r="L242" s="14"/>
      <c r="M242" s="14"/>
      <c r="N242" s="14"/>
      <c r="O242" s="14"/>
      <c r="P242" s="14"/>
      <c r="Q242" s="14"/>
    </row>
    <row r="243" ht="13.5" customHeight="1">
      <c r="A243" s="14"/>
      <c r="B243" s="14"/>
      <c r="C243" s="14"/>
      <c r="D243" s="15"/>
      <c r="E243" s="16"/>
      <c r="F243" s="16"/>
      <c r="G243" s="16"/>
      <c r="H243" s="14"/>
      <c r="I243" s="14"/>
      <c r="J243" s="14"/>
      <c r="K243" s="14"/>
      <c r="L243" s="14"/>
      <c r="M243" s="14"/>
      <c r="N243" s="14"/>
      <c r="O243" s="14"/>
      <c r="P243" s="14"/>
      <c r="Q243" s="14"/>
    </row>
    <row r="244" ht="13.5" customHeight="1">
      <c r="A244" s="14"/>
      <c r="B244" s="14"/>
      <c r="C244" s="14"/>
      <c r="D244" s="15"/>
      <c r="E244" s="16"/>
      <c r="F244" s="16"/>
      <c r="G244" s="16"/>
      <c r="H244" s="14"/>
      <c r="I244" s="14"/>
      <c r="J244" s="14"/>
      <c r="K244" s="14"/>
      <c r="L244" s="14"/>
      <c r="M244" s="14"/>
      <c r="N244" s="14"/>
      <c r="O244" s="14"/>
      <c r="P244" s="14"/>
      <c r="Q244" s="14"/>
    </row>
    <row r="245" ht="13.5" customHeight="1">
      <c r="A245" s="14"/>
      <c r="B245" s="14"/>
      <c r="C245" s="14"/>
      <c r="D245" s="15"/>
      <c r="E245" s="16"/>
      <c r="F245" s="16"/>
      <c r="G245" s="16"/>
      <c r="H245" s="14"/>
      <c r="I245" s="14"/>
      <c r="J245" s="14"/>
      <c r="K245" s="14"/>
      <c r="L245" s="14"/>
      <c r="M245" s="14"/>
      <c r="N245" s="14"/>
      <c r="O245" s="14"/>
      <c r="P245" s="14"/>
      <c r="Q245" s="14"/>
    </row>
    <row r="246" ht="13.5" customHeight="1">
      <c r="A246" s="14"/>
      <c r="B246" s="14"/>
      <c r="C246" s="14"/>
      <c r="D246" s="15"/>
      <c r="E246" s="16"/>
      <c r="F246" s="16"/>
      <c r="G246" s="16"/>
      <c r="H246" s="14"/>
      <c r="I246" s="14"/>
      <c r="J246" s="14"/>
      <c r="K246" s="14"/>
      <c r="L246" s="14"/>
      <c r="M246" s="14"/>
      <c r="N246" s="14"/>
      <c r="O246" s="14"/>
      <c r="P246" s="14"/>
      <c r="Q246" s="14"/>
    </row>
    <row r="247" ht="13.5" customHeight="1">
      <c r="A247" s="14"/>
      <c r="B247" s="14"/>
      <c r="C247" s="14"/>
      <c r="D247" s="15"/>
      <c r="E247" s="16"/>
      <c r="F247" s="16"/>
      <c r="G247" s="16"/>
      <c r="H247" s="14"/>
      <c r="I247" s="14"/>
      <c r="J247" s="14"/>
      <c r="K247" s="14"/>
      <c r="L247" s="14"/>
      <c r="M247" s="14"/>
      <c r="N247" s="14"/>
      <c r="O247" s="14"/>
      <c r="P247" s="14"/>
      <c r="Q247" s="14"/>
    </row>
    <row r="248" ht="13.5" customHeight="1">
      <c r="A248" s="14"/>
      <c r="B248" s="14"/>
      <c r="C248" s="14"/>
      <c r="D248" s="15"/>
      <c r="E248" s="16"/>
      <c r="F248" s="16"/>
      <c r="G248" s="16"/>
      <c r="H248" s="14"/>
      <c r="I248" s="14"/>
      <c r="J248" s="14"/>
      <c r="K248" s="14"/>
      <c r="L248" s="14"/>
      <c r="M248" s="14"/>
      <c r="N248" s="14"/>
      <c r="O248" s="14"/>
      <c r="P248" s="14"/>
      <c r="Q248" s="14"/>
    </row>
    <row r="249" ht="13.5" customHeight="1">
      <c r="A249" s="14"/>
      <c r="B249" s="14"/>
      <c r="C249" s="14"/>
      <c r="D249" s="15"/>
      <c r="E249" s="16"/>
      <c r="F249" s="16"/>
      <c r="G249" s="16"/>
      <c r="H249" s="14"/>
      <c r="I249" s="14"/>
      <c r="J249" s="14"/>
      <c r="K249" s="14"/>
      <c r="L249" s="14"/>
      <c r="M249" s="14"/>
      <c r="N249" s="14"/>
      <c r="O249" s="14"/>
      <c r="P249" s="14"/>
      <c r="Q249" s="14"/>
    </row>
    <row r="250" ht="13.5" customHeight="1">
      <c r="A250" s="14"/>
      <c r="B250" s="14"/>
      <c r="C250" s="14"/>
      <c r="D250" s="15"/>
      <c r="E250" s="16"/>
      <c r="F250" s="16"/>
      <c r="G250" s="16"/>
      <c r="H250" s="14"/>
      <c r="I250" s="14"/>
      <c r="J250" s="14"/>
      <c r="K250" s="14"/>
      <c r="L250" s="14"/>
      <c r="M250" s="14"/>
      <c r="N250" s="14"/>
      <c r="O250" s="14"/>
      <c r="P250" s="14"/>
      <c r="Q250" s="14"/>
    </row>
    <row r="251" ht="13.5" customHeight="1">
      <c r="A251" s="14"/>
      <c r="B251" s="14"/>
      <c r="C251" s="14"/>
      <c r="D251" s="15"/>
      <c r="E251" s="16"/>
      <c r="F251" s="16"/>
      <c r="G251" s="16"/>
      <c r="H251" s="14"/>
      <c r="I251" s="14"/>
      <c r="J251" s="14"/>
      <c r="K251" s="14"/>
      <c r="L251" s="14"/>
      <c r="M251" s="14"/>
      <c r="N251" s="14"/>
      <c r="O251" s="14"/>
      <c r="P251" s="14"/>
      <c r="Q251" s="14"/>
    </row>
    <row r="252" ht="13.5" customHeight="1">
      <c r="A252" s="14"/>
      <c r="B252" s="14"/>
      <c r="C252" s="14"/>
      <c r="D252" s="15"/>
      <c r="E252" s="16"/>
      <c r="F252" s="16"/>
      <c r="G252" s="16"/>
      <c r="H252" s="14"/>
      <c r="I252" s="14"/>
      <c r="J252" s="14"/>
      <c r="K252" s="14"/>
      <c r="L252" s="14"/>
      <c r="M252" s="14"/>
      <c r="N252" s="14"/>
      <c r="O252" s="14"/>
      <c r="P252" s="14"/>
      <c r="Q252" s="14"/>
    </row>
    <row r="253" ht="13.5" customHeight="1">
      <c r="A253" s="14"/>
      <c r="B253" s="14"/>
      <c r="C253" s="14"/>
      <c r="D253" s="15"/>
      <c r="E253" s="16"/>
      <c r="F253" s="16"/>
      <c r="G253" s="16"/>
      <c r="H253" s="14"/>
      <c r="I253" s="14"/>
      <c r="J253" s="14"/>
      <c r="K253" s="14"/>
      <c r="L253" s="14"/>
      <c r="M253" s="14"/>
      <c r="N253" s="14"/>
      <c r="O253" s="14"/>
      <c r="P253" s="14"/>
      <c r="Q253" s="14"/>
    </row>
    <row r="254" ht="13.5" customHeight="1">
      <c r="A254" s="14"/>
      <c r="B254" s="14"/>
      <c r="C254" s="14"/>
      <c r="D254" s="15"/>
      <c r="E254" s="16"/>
      <c r="F254" s="16"/>
      <c r="G254" s="16"/>
      <c r="H254" s="14"/>
      <c r="I254" s="14"/>
      <c r="J254" s="14"/>
      <c r="K254" s="14"/>
      <c r="L254" s="14"/>
      <c r="M254" s="14"/>
      <c r="N254" s="14"/>
      <c r="O254" s="14"/>
      <c r="P254" s="14"/>
      <c r="Q254" s="14"/>
    </row>
    <row r="255" ht="13.5" customHeight="1">
      <c r="A255" s="14"/>
      <c r="B255" s="14"/>
      <c r="C255" s="14"/>
      <c r="D255" s="15"/>
      <c r="E255" s="16"/>
      <c r="F255" s="16"/>
      <c r="G255" s="16"/>
      <c r="H255" s="14"/>
      <c r="I255" s="14"/>
      <c r="J255" s="14"/>
      <c r="K255" s="14"/>
      <c r="L255" s="14"/>
      <c r="M255" s="14"/>
      <c r="N255" s="14"/>
      <c r="O255" s="14"/>
      <c r="P255" s="14"/>
      <c r="Q255" s="14"/>
    </row>
    <row r="256" ht="13.5" customHeight="1">
      <c r="A256" s="14"/>
      <c r="B256" s="14"/>
      <c r="C256" s="14"/>
      <c r="D256" s="15"/>
      <c r="E256" s="16"/>
      <c r="F256" s="16"/>
      <c r="G256" s="16"/>
      <c r="H256" s="14"/>
      <c r="I256" s="14"/>
      <c r="J256" s="14"/>
      <c r="K256" s="14"/>
      <c r="L256" s="14"/>
      <c r="M256" s="14"/>
      <c r="N256" s="14"/>
      <c r="O256" s="14"/>
      <c r="P256" s="14"/>
      <c r="Q256" s="14"/>
    </row>
    <row r="257" ht="13.5" customHeight="1">
      <c r="A257" s="14"/>
      <c r="B257" s="14"/>
      <c r="C257" s="14"/>
      <c r="D257" s="15"/>
      <c r="E257" s="16"/>
      <c r="F257" s="16"/>
      <c r="G257" s="16"/>
      <c r="H257" s="14"/>
      <c r="I257" s="14"/>
      <c r="J257" s="14"/>
      <c r="K257" s="14"/>
      <c r="L257" s="14"/>
      <c r="M257" s="14"/>
      <c r="N257" s="14"/>
      <c r="O257" s="14"/>
      <c r="P257" s="14"/>
      <c r="Q257" s="14"/>
    </row>
    <row r="258" ht="13.5" customHeight="1">
      <c r="A258" s="14"/>
      <c r="B258" s="14"/>
      <c r="C258" s="14"/>
      <c r="D258" s="15"/>
      <c r="E258" s="16"/>
      <c r="F258" s="16"/>
      <c r="G258" s="16"/>
      <c r="H258" s="14"/>
      <c r="I258" s="14"/>
      <c r="J258" s="14"/>
      <c r="K258" s="14"/>
      <c r="L258" s="14"/>
      <c r="M258" s="14"/>
      <c r="N258" s="14"/>
      <c r="O258" s="14"/>
      <c r="P258" s="14"/>
      <c r="Q258" s="14"/>
    </row>
    <row r="259" ht="13.5" customHeight="1">
      <c r="A259" s="14"/>
      <c r="B259" s="14"/>
      <c r="C259" s="14"/>
      <c r="D259" s="15"/>
      <c r="E259" s="16"/>
      <c r="F259" s="16"/>
      <c r="G259" s="16"/>
      <c r="H259" s="14"/>
      <c r="I259" s="14"/>
      <c r="J259" s="14"/>
      <c r="K259" s="14"/>
      <c r="L259" s="14"/>
      <c r="M259" s="14"/>
      <c r="N259" s="14"/>
      <c r="O259" s="14"/>
      <c r="P259" s="14"/>
      <c r="Q259" s="14"/>
    </row>
    <row r="260" ht="13.5" customHeight="1">
      <c r="A260" s="14"/>
      <c r="B260" s="14"/>
      <c r="C260" s="14"/>
      <c r="D260" s="15"/>
      <c r="E260" s="16"/>
      <c r="F260" s="16"/>
      <c r="G260" s="16"/>
      <c r="H260" s="14"/>
      <c r="I260" s="14"/>
      <c r="J260" s="14"/>
      <c r="K260" s="14"/>
      <c r="L260" s="14"/>
      <c r="M260" s="14"/>
      <c r="N260" s="14"/>
      <c r="O260" s="14"/>
      <c r="P260" s="14"/>
      <c r="Q260" s="14"/>
    </row>
    <row r="261" ht="13.5" customHeight="1">
      <c r="A261" s="14"/>
      <c r="B261" s="14"/>
      <c r="C261" s="14"/>
      <c r="D261" s="15"/>
      <c r="E261" s="16"/>
      <c r="F261" s="16"/>
      <c r="G261" s="16"/>
      <c r="H261" s="14"/>
      <c r="I261" s="14"/>
      <c r="J261" s="14"/>
      <c r="K261" s="14"/>
      <c r="L261" s="14"/>
      <c r="M261" s="14"/>
      <c r="N261" s="14"/>
      <c r="O261" s="14"/>
      <c r="P261" s="14"/>
      <c r="Q261" s="14"/>
    </row>
    <row r="262" ht="13.5" customHeight="1">
      <c r="A262" s="14"/>
      <c r="B262" s="14"/>
      <c r="C262" s="14"/>
      <c r="D262" s="15"/>
      <c r="E262" s="16"/>
      <c r="F262" s="16"/>
      <c r="G262" s="16"/>
      <c r="H262" s="14"/>
      <c r="I262" s="14"/>
      <c r="J262" s="14"/>
      <c r="K262" s="14"/>
      <c r="L262" s="14"/>
      <c r="M262" s="14"/>
      <c r="N262" s="14"/>
      <c r="O262" s="14"/>
      <c r="P262" s="14"/>
      <c r="Q262" s="14"/>
    </row>
    <row r="263" ht="13.5" customHeight="1">
      <c r="A263" s="14"/>
      <c r="B263" s="14"/>
      <c r="C263" s="14"/>
      <c r="D263" s="15"/>
      <c r="E263" s="16"/>
      <c r="F263" s="16"/>
      <c r="G263" s="16"/>
      <c r="H263" s="14"/>
      <c r="I263" s="14"/>
      <c r="J263" s="14"/>
      <c r="K263" s="14"/>
      <c r="L263" s="14"/>
      <c r="M263" s="14"/>
      <c r="N263" s="14"/>
      <c r="O263" s="14"/>
      <c r="P263" s="14"/>
      <c r="Q263" s="14"/>
    </row>
    <row r="264" ht="13.5" customHeight="1">
      <c r="A264" s="14"/>
      <c r="B264" s="14"/>
      <c r="C264" s="14"/>
      <c r="D264" s="15"/>
      <c r="E264" s="16"/>
      <c r="F264" s="16"/>
      <c r="G264" s="16"/>
      <c r="H264" s="14"/>
      <c r="I264" s="14"/>
      <c r="J264" s="14"/>
      <c r="K264" s="14"/>
      <c r="L264" s="14"/>
      <c r="M264" s="14"/>
      <c r="N264" s="14"/>
      <c r="O264" s="14"/>
      <c r="P264" s="14"/>
      <c r="Q264" s="14"/>
    </row>
    <row r="265" ht="13.5" customHeight="1">
      <c r="A265" s="14"/>
      <c r="B265" s="14"/>
      <c r="C265" s="14"/>
      <c r="D265" s="15"/>
      <c r="E265" s="16"/>
      <c r="F265" s="16"/>
      <c r="G265" s="16"/>
      <c r="H265" s="14"/>
      <c r="I265" s="14"/>
      <c r="J265" s="14"/>
      <c r="K265" s="14"/>
      <c r="L265" s="14"/>
      <c r="M265" s="14"/>
      <c r="N265" s="14"/>
      <c r="O265" s="14"/>
      <c r="P265" s="14"/>
      <c r="Q265" s="14"/>
    </row>
    <row r="266" ht="13.5" customHeight="1">
      <c r="A266" s="14"/>
      <c r="B266" s="14"/>
      <c r="C266" s="14"/>
      <c r="D266" s="15"/>
      <c r="E266" s="16"/>
      <c r="F266" s="16"/>
      <c r="G266" s="16"/>
      <c r="H266" s="14"/>
      <c r="I266" s="14"/>
      <c r="J266" s="14"/>
      <c r="K266" s="14"/>
      <c r="L266" s="14"/>
      <c r="M266" s="14"/>
      <c r="N266" s="14"/>
      <c r="O266" s="14"/>
      <c r="P266" s="14"/>
      <c r="Q266" s="14"/>
    </row>
    <row r="267" ht="13.5" customHeight="1">
      <c r="A267" s="14"/>
      <c r="B267" s="14"/>
      <c r="C267" s="14"/>
      <c r="D267" s="15"/>
      <c r="E267" s="16"/>
      <c r="F267" s="16"/>
      <c r="G267" s="16"/>
      <c r="H267" s="14"/>
      <c r="I267" s="14"/>
      <c r="J267" s="14"/>
      <c r="K267" s="14"/>
      <c r="L267" s="14"/>
      <c r="M267" s="14"/>
      <c r="N267" s="14"/>
      <c r="O267" s="14"/>
      <c r="P267" s="14"/>
      <c r="Q267" s="14"/>
    </row>
    <row r="268" ht="13.5" customHeight="1">
      <c r="A268" s="14"/>
      <c r="B268" s="14"/>
      <c r="C268" s="14"/>
      <c r="D268" s="15"/>
      <c r="E268" s="16"/>
      <c r="F268" s="16"/>
      <c r="G268" s="16"/>
      <c r="H268" s="14"/>
      <c r="I268" s="14"/>
      <c r="J268" s="14"/>
      <c r="K268" s="14"/>
      <c r="L268" s="14"/>
      <c r="M268" s="14"/>
      <c r="N268" s="14"/>
      <c r="O268" s="14"/>
      <c r="P268" s="14"/>
      <c r="Q268" s="14"/>
    </row>
    <row r="269" ht="13.5" customHeight="1">
      <c r="A269" s="14"/>
      <c r="B269" s="14"/>
      <c r="C269" s="14"/>
      <c r="D269" s="15"/>
      <c r="E269" s="16"/>
      <c r="F269" s="16"/>
      <c r="G269" s="16"/>
      <c r="H269" s="14"/>
      <c r="I269" s="14"/>
      <c r="J269" s="14"/>
      <c r="K269" s="14"/>
      <c r="L269" s="14"/>
      <c r="M269" s="14"/>
      <c r="N269" s="14"/>
      <c r="O269" s="14"/>
      <c r="P269" s="14"/>
      <c r="Q269" s="14"/>
    </row>
    <row r="270" ht="13.5" customHeight="1">
      <c r="A270" s="14"/>
      <c r="B270" s="14"/>
      <c r="C270" s="14"/>
      <c r="D270" s="15"/>
      <c r="E270" s="16"/>
      <c r="F270" s="16"/>
      <c r="G270" s="16"/>
      <c r="H270" s="14"/>
      <c r="I270" s="14"/>
      <c r="J270" s="14"/>
      <c r="K270" s="14"/>
      <c r="L270" s="14"/>
      <c r="M270" s="14"/>
      <c r="N270" s="14"/>
      <c r="O270" s="14"/>
      <c r="P270" s="14"/>
      <c r="Q270" s="14"/>
    </row>
    <row r="271" ht="13.5" customHeight="1">
      <c r="A271" s="14"/>
      <c r="B271" s="14"/>
      <c r="C271" s="14"/>
      <c r="D271" s="15"/>
      <c r="E271" s="16"/>
      <c r="F271" s="16"/>
      <c r="G271" s="16"/>
      <c r="H271" s="14"/>
      <c r="I271" s="14"/>
      <c r="J271" s="14"/>
      <c r="K271" s="14"/>
      <c r="L271" s="14"/>
      <c r="M271" s="14"/>
      <c r="N271" s="14"/>
      <c r="O271" s="14"/>
      <c r="P271" s="14"/>
      <c r="Q271" s="14"/>
    </row>
    <row r="272" ht="13.5" customHeight="1">
      <c r="A272" s="14"/>
      <c r="B272" s="14"/>
      <c r="C272" s="14"/>
      <c r="D272" s="15"/>
      <c r="E272" s="16"/>
      <c r="F272" s="16"/>
      <c r="G272" s="16"/>
      <c r="H272" s="14"/>
      <c r="I272" s="14"/>
      <c r="J272" s="14"/>
      <c r="K272" s="14"/>
      <c r="L272" s="14"/>
      <c r="M272" s="14"/>
      <c r="N272" s="14"/>
      <c r="O272" s="14"/>
      <c r="P272" s="14"/>
      <c r="Q272" s="14"/>
    </row>
    <row r="273" ht="13.5" customHeight="1">
      <c r="A273" s="14"/>
      <c r="B273" s="14"/>
      <c r="C273" s="14"/>
      <c r="D273" s="15"/>
      <c r="E273" s="16"/>
      <c r="F273" s="16"/>
      <c r="G273" s="16"/>
      <c r="H273" s="14"/>
      <c r="I273" s="14"/>
      <c r="J273" s="14"/>
      <c r="K273" s="14"/>
      <c r="L273" s="14"/>
      <c r="M273" s="14"/>
      <c r="N273" s="14"/>
      <c r="O273" s="14"/>
      <c r="P273" s="14"/>
      <c r="Q273" s="14"/>
    </row>
    <row r="274" ht="13.5" customHeight="1">
      <c r="A274" s="14"/>
      <c r="B274" s="14"/>
      <c r="C274" s="14"/>
      <c r="D274" s="15"/>
      <c r="E274" s="16"/>
      <c r="F274" s="16"/>
      <c r="G274" s="16"/>
      <c r="H274" s="14"/>
      <c r="I274" s="14"/>
      <c r="J274" s="14"/>
      <c r="K274" s="14"/>
      <c r="L274" s="14"/>
      <c r="M274" s="14"/>
      <c r="N274" s="14"/>
      <c r="O274" s="14"/>
      <c r="P274" s="14"/>
      <c r="Q274" s="14"/>
    </row>
    <row r="275" ht="13.5" customHeight="1">
      <c r="A275" s="14"/>
      <c r="B275" s="14"/>
      <c r="C275" s="14"/>
      <c r="D275" s="15"/>
      <c r="E275" s="16"/>
      <c r="F275" s="16"/>
      <c r="G275" s="16"/>
      <c r="H275" s="14"/>
      <c r="I275" s="14"/>
      <c r="J275" s="14"/>
      <c r="K275" s="14"/>
      <c r="L275" s="14"/>
      <c r="M275" s="14"/>
      <c r="N275" s="14"/>
      <c r="O275" s="14"/>
      <c r="P275" s="14"/>
      <c r="Q275" s="14"/>
    </row>
    <row r="276" ht="13.5" customHeight="1">
      <c r="A276" s="14"/>
      <c r="B276" s="14"/>
      <c r="C276" s="14"/>
      <c r="D276" s="15"/>
      <c r="E276" s="16"/>
      <c r="F276" s="16"/>
      <c r="G276" s="16"/>
      <c r="H276" s="14"/>
      <c r="I276" s="14"/>
      <c r="J276" s="14"/>
      <c r="K276" s="14"/>
      <c r="L276" s="14"/>
      <c r="M276" s="14"/>
      <c r="N276" s="14"/>
      <c r="O276" s="14"/>
      <c r="P276" s="14"/>
      <c r="Q276" s="14"/>
    </row>
    <row r="277" ht="13.5" customHeight="1">
      <c r="A277" s="14"/>
      <c r="B277" s="14"/>
      <c r="C277" s="14"/>
      <c r="D277" s="15"/>
      <c r="E277" s="16"/>
      <c r="F277" s="16"/>
      <c r="G277" s="16"/>
      <c r="H277" s="14"/>
      <c r="I277" s="14"/>
      <c r="J277" s="14"/>
      <c r="K277" s="14"/>
      <c r="L277" s="14"/>
      <c r="M277" s="14"/>
      <c r="N277" s="14"/>
      <c r="O277" s="14"/>
      <c r="P277" s="14"/>
      <c r="Q277" s="14"/>
    </row>
    <row r="278" ht="13.5" customHeight="1">
      <c r="A278" s="14"/>
      <c r="B278" s="14"/>
      <c r="C278" s="14"/>
      <c r="D278" s="15"/>
      <c r="E278" s="16"/>
      <c r="F278" s="16"/>
      <c r="G278" s="16"/>
      <c r="H278" s="14"/>
      <c r="I278" s="14"/>
      <c r="J278" s="14"/>
      <c r="K278" s="14"/>
      <c r="L278" s="14"/>
      <c r="M278" s="14"/>
      <c r="N278" s="14"/>
      <c r="O278" s="14"/>
      <c r="P278" s="14"/>
      <c r="Q278" s="14"/>
    </row>
    <row r="279" ht="13.5" customHeight="1">
      <c r="A279" s="14"/>
      <c r="B279" s="14"/>
      <c r="C279" s="14"/>
      <c r="D279" s="15"/>
      <c r="E279" s="16"/>
      <c r="F279" s="16"/>
      <c r="G279" s="16"/>
      <c r="H279" s="14"/>
      <c r="I279" s="14"/>
      <c r="J279" s="14"/>
      <c r="K279" s="14"/>
      <c r="L279" s="14"/>
      <c r="M279" s="14"/>
      <c r="N279" s="14"/>
      <c r="O279" s="14"/>
      <c r="P279" s="14"/>
      <c r="Q279" s="14"/>
    </row>
    <row r="280" ht="13.5" customHeight="1">
      <c r="A280" s="14"/>
      <c r="B280" s="14"/>
      <c r="C280" s="14"/>
      <c r="D280" s="15"/>
      <c r="E280" s="16"/>
      <c r="F280" s="16"/>
      <c r="G280" s="16"/>
      <c r="H280" s="14"/>
      <c r="I280" s="14"/>
      <c r="J280" s="14"/>
      <c r="K280" s="14"/>
      <c r="L280" s="14"/>
      <c r="M280" s="14"/>
      <c r="N280" s="14"/>
      <c r="O280" s="14"/>
      <c r="P280" s="14"/>
      <c r="Q280" s="14"/>
    </row>
    <row r="281" ht="13.5" customHeight="1">
      <c r="A281" s="14"/>
      <c r="B281" s="14"/>
      <c r="C281" s="14"/>
      <c r="D281" s="15"/>
      <c r="E281" s="16"/>
      <c r="F281" s="16"/>
      <c r="G281" s="16"/>
      <c r="H281" s="14"/>
      <c r="I281" s="14"/>
      <c r="J281" s="14"/>
      <c r="K281" s="14"/>
      <c r="L281" s="14"/>
      <c r="M281" s="14"/>
      <c r="N281" s="14"/>
      <c r="O281" s="14"/>
      <c r="P281" s="14"/>
      <c r="Q281" s="14"/>
    </row>
    <row r="282" ht="13.5" customHeight="1">
      <c r="A282" s="14"/>
      <c r="B282" s="14"/>
      <c r="C282" s="14"/>
      <c r="D282" s="15"/>
      <c r="E282" s="16"/>
      <c r="F282" s="16"/>
      <c r="G282" s="16"/>
      <c r="H282" s="14"/>
      <c r="I282" s="14"/>
      <c r="J282" s="14"/>
      <c r="K282" s="14"/>
      <c r="L282" s="14"/>
      <c r="M282" s="14"/>
      <c r="N282" s="14"/>
      <c r="O282" s="14"/>
      <c r="P282" s="14"/>
      <c r="Q282" s="14"/>
    </row>
    <row r="283" ht="13.5" customHeight="1">
      <c r="A283" s="14"/>
      <c r="B283" s="14"/>
      <c r="C283" s="14"/>
      <c r="D283" s="15"/>
      <c r="E283" s="16"/>
      <c r="F283" s="16"/>
      <c r="G283" s="16"/>
      <c r="H283" s="14"/>
      <c r="I283" s="14"/>
      <c r="J283" s="14"/>
      <c r="K283" s="14"/>
      <c r="L283" s="14"/>
      <c r="M283" s="14"/>
      <c r="N283" s="14"/>
      <c r="O283" s="14"/>
      <c r="P283" s="14"/>
      <c r="Q283" s="14"/>
    </row>
    <row r="284" ht="13.5" customHeight="1">
      <c r="A284" s="14"/>
      <c r="B284" s="14"/>
      <c r="C284" s="14"/>
      <c r="D284" s="15"/>
      <c r="E284" s="16"/>
      <c r="F284" s="16"/>
      <c r="G284" s="16"/>
      <c r="H284" s="14"/>
      <c r="I284" s="14"/>
      <c r="J284" s="14"/>
      <c r="K284" s="14"/>
      <c r="L284" s="14"/>
      <c r="M284" s="14"/>
      <c r="N284" s="14"/>
      <c r="O284" s="14"/>
      <c r="P284" s="14"/>
      <c r="Q284" s="14"/>
    </row>
    <row r="285" ht="13.5" customHeight="1">
      <c r="A285" s="14"/>
      <c r="B285" s="14"/>
      <c r="C285" s="14"/>
      <c r="D285" s="15"/>
      <c r="E285" s="16"/>
      <c r="F285" s="16"/>
      <c r="G285" s="16"/>
      <c r="H285" s="14"/>
      <c r="I285" s="14"/>
      <c r="J285" s="14"/>
      <c r="K285" s="14"/>
      <c r="L285" s="14"/>
      <c r="M285" s="14"/>
      <c r="N285" s="14"/>
      <c r="O285" s="14"/>
      <c r="P285" s="14"/>
      <c r="Q285" s="14"/>
    </row>
    <row r="286" ht="13.5" customHeight="1">
      <c r="A286" s="14"/>
      <c r="B286" s="14"/>
      <c r="C286" s="14"/>
      <c r="D286" s="15"/>
      <c r="E286" s="16"/>
      <c r="F286" s="16"/>
      <c r="G286" s="16"/>
      <c r="H286" s="14"/>
      <c r="I286" s="14"/>
      <c r="J286" s="14"/>
      <c r="K286" s="14"/>
      <c r="L286" s="14"/>
      <c r="M286" s="14"/>
      <c r="N286" s="14"/>
      <c r="O286" s="14"/>
      <c r="P286" s="14"/>
      <c r="Q286" s="14"/>
    </row>
    <row r="287" ht="13.5" customHeight="1">
      <c r="A287" s="14"/>
      <c r="B287" s="14"/>
      <c r="C287" s="14"/>
      <c r="D287" s="15"/>
      <c r="E287" s="16"/>
      <c r="F287" s="16"/>
      <c r="G287" s="16"/>
      <c r="H287" s="14"/>
      <c r="I287" s="14"/>
      <c r="J287" s="14"/>
      <c r="K287" s="14"/>
      <c r="L287" s="14"/>
      <c r="M287" s="14"/>
      <c r="N287" s="14"/>
      <c r="O287" s="14"/>
      <c r="P287" s="14"/>
      <c r="Q287" s="14"/>
    </row>
    <row r="288" ht="13.5" customHeight="1">
      <c r="A288" s="14"/>
      <c r="B288" s="14"/>
      <c r="C288" s="14"/>
      <c r="D288" s="15"/>
      <c r="E288" s="16"/>
      <c r="F288" s="16"/>
      <c r="G288" s="16"/>
      <c r="H288" s="14"/>
      <c r="I288" s="14"/>
      <c r="J288" s="14"/>
      <c r="K288" s="14"/>
      <c r="L288" s="14"/>
      <c r="M288" s="14"/>
      <c r="N288" s="14"/>
      <c r="O288" s="14"/>
      <c r="P288" s="14"/>
      <c r="Q288" s="14"/>
    </row>
    <row r="289" ht="13.5" customHeight="1">
      <c r="A289" s="14"/>
      <c r="B289" s="14"/>
      <c r="C289" s="14"/>
      <c r="D289" s="15"/>
      <c r="E289" s="16"/>
      <c r="F289" s="16"/>
      <c r="G289" s="16"/>
      <c r="H289" s="14"/>
      <c r="I289" s="14"/>
      <c r="J289" s="14"/>
      <c r="K289" s="14"/>
      <c r="L289" s="14"/>
      <c r="M289" s="14"/>
      <c r="N289" s="14"/>
      <c r="O289" s="14"/>
      <c r="P289" s="14"/>
      <c r="Q289" s="14"/>
    </row>
    <row r="290" ht="13.5" customHeight="1">
      <c r="A290" s="14"/>
      <c r="B290" s="14"/>
      <c r="C290" s="14"/>
      <c r="D290" s="15"/>
      <c r="E290" s="16"/>
      <c r="F290" s="16"/>
      <c r="G290" s="16"/>
      <c r="H290" s="14"/>
      <c r="I290" s="14"/>
      <c r="J290" s="14"/>
      <c r="K290" s="14"/>
      <c r="L290" s="14"/>
      <c r="M290" s="14"/>
      <c r="N290" s="14"/>
      <c r="O290" s="14"/>
      <c r="P290" s="14"/>
      <c r="Q290" s="14"/>
    </row>
    <row r="291" ht="13.5" customHeight="1">
      <c r="A291" s="14"/>
      <c r="B291" s="14"/>
      <c r="C291" s="14"/>
      <c r="D291" s="15"/>
      <c r="E291" s="16"/>
      <c r="F291" s="16"/>
      <c r="G291" s="16"/>
      <c r="H291" s="14"/>
      <c r="I291" s="14"/>
      <c r="J291" s="14"/>
      <c r="K291" s="14"/>
      <c r="L291" s="14"/>
      <c r="M291" s="14"/>
      <c r="N291" s="14"/>
      <c r="O291" s="14"/>
      <c r="P291" s="14"/>
      <c r="Q291" s="14"/>
    </row>
    <row r="292" ht="13.5" customHeight="1">
      <c r="A292" s="14"/>
      <c r="B292" s="14"/>
      <c r="C292" s="14"/>
      <c r="D292" s="15"/>
      <c r="E292" s="16"/>
      <c r="F292" s="16"/>
      <c r="G292" s="16"/>
      <c r="H292" s="14"/>
      <c r="I292" s="14"/>
      <c r="J292" s="14"/>
      <c r="K292" s="14"/>
      <c r="L292" s="14"/>
      <c r="M292" s="14"/>
      <c r="N292" s="14"/>
      <c r="O292" s="14"/>
      <c r="P292" s="14"/>
      <c r="Q292" s="14"/>
    </row>
    <row r="293" ht="13.5" customHeight="1">
      <c r="A293" s="14"/>
      <c r="B293" s="14"/>
      <c r="C293" s="14"/>
      <c r="D293" s="15"/>
      <c r="E293" s="16"/>
      <c r="F293" s="16"/>
      <c r="G293" s="16"/>
      <c r="H293" s="14"/>
      <c r="I293" s="14"/>
      <c r="J293" s="14"/>
      <c r="K293" s="14"/>
      <c r="L293" s="14"/>
      <c r="M293" s="14"/>
      <c r="N293" s="14"/>
      <c r="O293" s="14"/>
      <c r="P293" s="14"/>
      <c r="Q293" s="14"/>
    </row>
    <row r="294" ht="13.5" customHeight="1">
      <c r="A294" s="14"/>
      <c r="B294" s="14"/>
      <c r="C294" s="14"/>
      <c r="D294" s="15"/>
      <c r="E294" s="16"/>
      <c r="F294" s="16"/>
      <c r="G294" s="16"/>
      <c r="H294" s="14"/>
      <c r="I294" s="14"/>
      <c r="J294" s="14"/>
      <c r="K294" s="14"/>
      <c r="L294" s="14"/>
      <c r="M294" s="14"/>
      <c r="N294" s="14"/>
      <c r="O294" s="14"/>
      <c r="P294" s="14"/>
      <c r="Q294" s="14"/>
    </row>
    <row r="295" ht="13.5" customHeight="1">
      <c r="A295" s="14"/>
      <c r="B295" s="14"/>
      <c r="C295" s="14"/>
      <c r="D295" s="15"/>
      <c r="E295" s="16"/>
      <c r="F295" s="16"/>
      <c r="G295" s="16"/>
      <c r="H295" s="14"/>
      <c r="I295" s="14"/>
      <c r="J295" s="14"/>
      <c r="K295" s="14"/>
      <c r="L295" s="14"/>
      <c r="M295" s="14"/>
      <c r="N295" s="14"/>
      <c r="O295" s="14"/>
      <c r="P295" s="14"/>
      <c r="Q295" s="14"/>
    </row>
    <row r="296" ht="13.5" customHeight="1">
      <c r="A296" s="14"/>
      <c r="B296" s="14"/>
      <c r="C296" s="14"/>
      <c r="D296" s="15"/>
      <c r="E296" s="16"/>
      <c r="F296" s="16"/>
      <c r="G296" s="16"/>
      <c r="H296" s="14"/>
      <c r="I296" s="14"/>
      <c r="J296" s="14"/>
      <c r="K296" s="14"/>
      <c r="L296" s="14"/>
      <c r="M296" s="14"/>
      <c r="N296" s="14"/>
      <c r="O296" s="14"/>
      <c r="P296" s="14"/>
      <c r="Q296" s="14"/>
    </row>
    <row r="297" ht="13.5" customHeight="1">
      <c r="A297" s="14"/>
      <c r="B297" s="14"/>
      <c r="C297" s="14"/>
      <c r="D297" s="15"/>
      <c r="E297" s="16"/>
      <c r="F297" s="16"/>
      <c r="G297" s="16"/>
      <c r="H297" s="14"/>
      <c r="I297" s="14"/>
      <c r="J297" s="14"/>
      <c r="K297" s="14"/>
      <c r="L297" s="14"/>
      <c r="M297" s="14"/>
      <c r="N297" s="14"/>
      <c r="O297" s="14"/>
      <c r="P297" s="14"/>
      <c r="Q297" s="14"/>
    </row>
    <row r="298" ht="13.5" customHeight="1">
      <c r="A298" s="14"/>
      <c r="B298" s="14"/>
      <c r="C298" s="14"/>
      <c r="D298" s="15"/>
      <c r="E298" s="16"/>
      <c r="F298" s="16"/>
      <c r="G298" s="16"/>
      <c r="H298" s="14"/>
      <c r="I298" s="14"/>
      <c r="J298" s="14"/>
      <c r="K298" s="14"/>
      <c r="L298" s="14"/>
      <c r="M298" s="14"/>
      <c r="N298" s="14"/>
      <c r="O298" s="14"/>
      <c r="P298" s="14"/>
      <c r="Q298" s="14"/>
    </row>
    <row r="299" ht="13.5" customHeight="1">
      <c r="A299" s="14"/>
      <c r="B299" s="14"/>
      <c r="C299" s="14"/>
      <c r="D299" s="15"/>
      <c r="E299" s="16"/>
      <c r="F299" s="16"/>
      <c r="G299" s="16"/>
      <c r="H299" s="14"/>
      <c r="I299" s="14"/>
      <c r="J299" s="14"/>
      <c r="K299" s="14"/>
      <c r="L299" s="14"/>
      <c r="M299" s="14"/>
      <c r="N299" s="14"/>
      <c r="O299" s="14"/>
      <c r="P299" s="14"/>
      <c r="Q299" s="14"/>
    </row>
    <row r="300" ht="13.5" customHeight="1">
      <c r="A300" s="14"/>
      <c r="B300" s="14"/>
      <c r="C300" s="14"/>
      <c r="D300" s="15"/>
      <c r="E300" s="16"/>
      <c r="F300" s="16"/>
      <c r="G300" s="16"/>
      <c r="H300" s="14"/>
      <c r="I300" s="14"/>
      <c r="J300" s="14"/>
      <c r="K300" s="14"/>
      <c r="L300" s="14"/>
      <c r="M300" s="14"/>
      <c r="N300" s="14"/>
      <c r="O300" s="14"/>
      <c r="P300" s="14"/>
      <c r="Q300" s="14"/>
    </row>
    <row r="301" ht="13.5" customHeight="1">
      <c r="A301" s="14"/>
      <c r="B301" s="14"/>
      <c r="C301" s="14"/>
      <c r="D301" s="15"/>
      <c r="E301" s="16"/>
      <c r="F301" s="16"/>
      <c r="G301" s="16"/>
      <c r="H301" s="14"/>
      <c r="I301" s="14"/>
      <c r="J301" s="14"/>
      <c r="K301" s="14"/>
      <c r="L301" s="14"/>
      <c r="M301" s="14"/>
      <c r="N301" s="14"/>
      <c r="O301" s="14"/>
      <c r="P301" s="14"/>
      <c r="Q301" s="14"/>
    </row>
    <row r="302" ht="13.5" customHeight="1">
      <c r="A302" s="14"/>
      <c r="B302" s="14"/>
      <c r="C302" s="14"/>
      <c r="D302" s="15"/>
      <c r="E302" s="16"/>
      <c r="F302" s="16"/>
      <c r="G302" s="16"/>
      <c r="H302" s="14"/>
      <c r="I302" s="14"/>
      <c r="J302" s="14"/>
      <c r="K302" s="14"/>
      <c r="L302" s="14"/>
      <c r="M302" s="14"/>
      <c r="N302" s="14"/>
      <c r="O302" s="14"/>
      <c r="P302" s="14"/>
      <c r="Q302" s="14"/>
    </row>
    <row r="303" ht="13.5" customHeight="1">
      <c r="A303" s="14"/>
      <c r="B303" s="14"/>
      <c r="C303" s="14"/>
      <c r="D303" s="15"/>
      <c r="E303" s="16"/>
      <c r="F303" s="16"/>
      <c r="G303" s="16"/>
      <c r="H303" s="14"/>
      <c r="I303" s="14"/>
      <c r="J303" s="14"/>
      <c r="K303" s="14"/>
      <c r="L303" s="14"/>
      <c r="M303" s="14"/>
      <c r="N303" s="14"/>
      <c r="O303" s="14"/>
      <c r="P303" s="14"/>
      <c r="Q303" s="14"/>
    </row>
    <row r="304" ht="13.5" customHeight="1">
      <c r="A304" s="14"/>
      <c r="B304" s="14"/>
      <c r="C304" s="14"/>
      <c r="D304" s="15"/>
      <c r="E304" s="16"/>
      <c r="F304" s="16"/>
      <c r="G304" s="16"/>
      <c r="H304" s="14"/>
      <c r="I304" s="14"/>
      <c r="J304" s="14"/>
      <c r="K304" s="14"/>
      <c r="L304" s="14"/>
      <c r="M304" s="14"/>
      <c r="N304" s="14"/>
      <c r="O304" s="14"/>
      <c r="P304" s="14"/>
      <c r="Q304" s="14"/>
    </row>
    <row r="305" ht="13.5" customHeight="1">
      <c r="A305" s="14"/>
      <c r="B305" s="14"/>
      <c r="C305" s="14"/>
      <c r="D305" s="15"/>
      <c r="E305" s="16"/>
      <c r="F305" s="16"/>
      <c r="G305" s="16"/>
      <c r="H305" s="14"/>
      <c r="I305" s="14"/>
      <c r="J305" s="14"/>
      <c r="K305" s="14"/>
      <c r="L305" s="14"/>
      <c r="M305" s="14"/>
      <c r="N305" s="14"/>
      <c r="O305" s="14"/>
      <c r="P305" s="14"/>
      <c r="Q305" s="14"/>
    </row>
    <row r="306" ht="13.5" customHeight="1">
      <c r="A306" s="14"/>
      <c r="B306" s="14"/>
      <c r="C306" s="14"/>
      <c r="D306" s="15"/>
      <c r="E306" s="16"/>
      <c r="F306" s="16"/>
      <c r="G306" s="16"/>
      <c r="H306" s="14"/>
      <c r="I306" s="14"/>
      <c r="J306" s="14"/>
      <c r="K306" s="14"/>
      <c r="L306" s="14"/>
      <c r="M306" s="14"/>
      <c r="N306" s="14"/>
      <c r="O306" s="14"/>
      <c r="P306" s="14"/>
      <c r="Q306" s="14"/>
    </row>
    <row r="307" ht="13.5" customHeight="1">
      <c r="A307" s="14"/>
      <c r="B307" s="14"/>
      <c r="C307" s="14"/>
      <c r="D307" s="15"/>
      <c r="E307" s="16"/>
      <c r="F307" s="16"/>
      <c r="G307" s="16"/>
      <c r="H307" s="14"/>
      <c r="I307" s="14"/>
      <c r="J307" s="14"/>
      <c r="K307" s="14"/>
      <c r="L307" s="14"/>
      <c r="M307" s="14"/>
      <c r="N307" s="14"/>
      <c r="O307" s="14"/>
      <c r="P307" s="14"/>
      <c r="Q307" s="14"/>
    </row>
    <row r="308" ht="13.5" customHeight="1">
      <c r="A308" s="14"/>
      <c r="B308" s="14"/>
      <c r="C308" s="14"/>
      <c r="D308" s="15"/>
      <c r="E308" s="16"/>
      <c r="F308" s="16"/>
      <c r="G308" s="16"/>
      <c r="H308" s="14"/>
      <c r="I308" s="14"/>
      <c r="J308" s="14"/>
      <c r="K308" s="14"/>
      <c r="L308" s="14"/>
      <c r="M308" s="14"/>
      <c r="N308" s="14"/>
      <c r="O308" s="14"/>
      <c r="P308" s="14"/>
      <c r="Q308" s="14"/>
    </row>
    <row r="309" ht="13.5" customHeight="1">
      <c r="A309" s="14"/>
      <c r="B309" s="14"/>
      <c r="C309" s="14"/>
      <c r="D309" s="15"/>
      <c r="E309" s="16"/>
      <c r="F309" s="16"/>
      <c r="G309" s="16"/>
      <c r="H309" s="14"/>
      <c r="I309" s="14"/>
      <c r="J309" s="14"/>
      <c r="K309" s="14"/>
      <c r="L309" s="14"/>
      <c r="M309" s="14"/>
      <c r="N309" s="14"/>
      <c r="O309" s="14"/>
      <c r="P309" s="14"/>
      <c r="Q309" s="14"/>
    </row>
    <row r="310" ht="13.5" customHeight="1">
      <c r="A310" s="14"/>
      <c r="B310" s="14"/>
      <c r="C310" s="14"/>
      <c r="D310" s="15"/>
      <c r="E310" s="16"/>
      <c r="F310" s="16"/>
      <c r="G310" s="16"/>
      <c r="H310" s="14"/>
      <c r="I310" s="14"/>
      <c r="J310" s="14"/>
      <c r="K310" s="14"/>
      <c r="L310" s="14"/>
      <c r="M310" s="14"/>
      <c r="N310" s="14"/>
      <c r="O310" s="14"/>
      <c r="P310" s="14"/>
      <c r="Q310" s="14"/>
    </row>
    <row r="311" ht="13.5" customHeight="1">
      <c r="A311" s="14"/>
      <c r="B311" s="14"/>
      <c r="C311" s="14"/>
      <c r="D311" s="15"/>
      <c r="E311" s="16"/>
      <c r="F311" s="16"/>
      <c r="G311" s="16"/>
      <c r="H311" s="14"/>
      <c r="I311" s="14"/>
      <c r="J311" s="14"/>
      <c r="K311" s="14"/>
      <c r="L311" s="14"/>
      <c r="M311" s="14"/>
      <c r="N311" s="14"/>
      <c r="O311" s="14"/>
      <c r="P311" s="14"/>
      <c r="Q311" s="14"/>
    </row>
    <row r="312" ht="13.5" customHeight="1">
      <c r="A312" s="14"/>
      <c r="B312" s="14"/>
      <c r="C312" s="14"/>
      <c r="D312" s="15"/>
      <c r="E312" s="16"/>
      <c r="F312" s="16"/>
      <c r="G312" s="16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ht="13.5" customHeight="1">
      <c r="A313" s="14"/>
      <c r="B313" s="14"/>
      <c r="C313" s="14"/>
      <c r="D313" s="15"/>
      <c r="E313" s="16"/>
      <c r="F313" s="16"/>
      <c r="G313" s="16"/>
      <c r="H313" s="14"/>
      <c r="I313" s="14"/>
      <c r="J313" s="14"/>
      <c r="K313" s="14"/>
      <c r="L313" s="14"/>
      <c r="M313" s="14"/>
      <c r="N313" s="14"/>
      <c r="O313" s="14"/>
      <c r="P313" s="14"/>
      <c r="Q313" s="14"/>
    </row>
    <row r="314" ht="13.5" customHeight="1">
      <c r="A314" s="14"/>
      <c r="B314" s="14"/>
      <c r="C314" s="14"/>
      <c r="D314" s="15"/>
      <c r="E314" s="16"/>
      <c r="F314" s="16"/>
      <c r="G314" s="16"/>
      <c r="H314" s="14"/>
      <c r="I314" s="14"/>
      <c r="J314" s="14"/>
      <c r="K314" s="14"/>
      <c r="L314" s="14"/>
      <c r="M314" s="14"/>
      <c r="N314" s="14"/>
      <c r="O314" s="14"/>
      <c r="P314" s="14"/>
      <c r="Q314" s="14"/>
    </row>
    <row r="315" ht="13.5" customHeight="1">
      <c r="A315" s="14"/>
      <c r="B315" s="14"/>
      <c r="C315" s="14"/>
      <c r="D315" s="15"/>
      <c r="E315" s="16"/>
      <c r="F315" s="16"/>
      <c r="G315" s="16"/>
      <c r="H315" s="14"/>
      <c r="I315" s="14"/>
      <c r="J315" s="14"/>
      <c r="K315" s="14"/>
      <c r="L315" s="14"/>
      <c r="M315" s="14"/>
      <c r="N315" s="14"/>
      <c r="O315" s="14"/>
      <c r="P315" s="14"/>
      <c r="Q315" s="14"/>
    </row>
    <row r="316" ht="13.5" customHeight="1">
      <c r="A316" s="14"/>
      <c r="B316" s="14"/>
      <c r="C316" s="14"/>
      <c r="D316" s="15"/>
      <c r="E316" s="16"/>
      <c r="F316" s="16"/>
      <c r="G316" s="16"/>
      <c r="H316" s="14"/>
      <c r="I316" s="14"/>
      <c r="J316" s="14"/>
      <c r="K316" s="14"/>
      <c r="L316" s="14"/>
      <c r="M316" s="14"/>
      <c r="N316" s="14"/>
      <c r="O316" s="14"/>
      <c r="P316" s="14"/>
      <c r="Q316" s="14"/>
    </row>
    <row r="317" ht="13.5" customHeight="1">
      <c r="A317" s="14"/>
      <c r="B317" s="14"/>
      <c r="C317" s="14"/>
      <c r="D317" s="15"/>
      <c r="E317" s="16"/>
      <c r="F317" s="16"/>
      <c r="G317" s="16"/>
      <c r="H317" s="14"/>
      <c r="I317" s="14"/>
      <c r="J317" s="14"/>
      <c r="K317" s="14"/>
      <c r="L317" s="14"/>
      <c r="M317" s="14"/>
      <c r="N317" s="14"/>
      <c r="O317" s="14"/>
      <c r="P317" s="14"/>
      <c r="Q317" s="14"/>
    </row>
    <row r="318" ht="13.5" customHeight="1">
      <c r="A318" s="14"/>
      <c r="B318" s="14"/>
      <c r="C318" s="14"/>
      <c r="D318" s="15"/>
      <c r="E318" s="16"/>
      <c r="F318" s="16"/>
      <c r="G318" s="16"/>
      <c r="H318" s="14"/>
      <c r="I318" s="14"/>
      <c r="J318" s="14"/>
      <c r="K318" s="14"/>
      <c r="L318" s="14"/>
      <c r="M318" s="14"/>
      <c r="N318" s="14"/>
      <c r="O318" s="14"/>
      <c r="P318" s="14"/>
      <c r="Q318" s="14"/>
    </row>
    <row r="319" ht="13.5" customHeight="1">
      <c r="A319" s="14"/>
      <c r="B319" s="14"/>
      <c r="C319" s="14"/>
      <c r="D319" s="15"/>
      <c r="E319" s="16"/>
      <c r="F319" s="16"/>
      <c r="G319" s="16"/>
      <c r="H319" s="14"/>
      <c r="I319" s="14"/>
      <c r="J319" s="14"/>
      <c r="K319" s="14"/>
      <c r="L319" s="14"/>
      <c r="M319" s="14"/>
      <c r="N319" s="14"/>
      <c r="O319" s="14"/>
      <c r="P319" s="14"/>
      <c r="Q319" s="14"/>
    </row>
    <row r="320" ht="13.5" customHeight="1">
      <c r="A320" s="14"/>
      <c r="B320" s="14"/>
      <c r="C320" s="14"/>
      <c r="D320" s="15"/>
      <c r="E320" s="16"/>
      <c r="F320" s="16"/>
      <c r="G320" s="16"/>
      <c r="H320" s="14"/>
      <c r="I320" s="14"/>
      <c r="J320" s="14"/>
      <c r="K320" s="14"/>
      <c r="L320" s="14"/>
      <c r="M320" s="14"/>
      <c r="N320" s="14"/>
      <c r="O320" s="14"/>
      <c r="P320" s="14"/>
      <c r="Q320" s="14"/>
    </row>
    <row r="321" ht="13.5" customHeight="1">
      <c r="A321" s="14"/>
      <c r="B321" s="14"/>
      <c r="C321" s="14"/>
      <c r="D321" s="15"/>
      <c r="E321" s="16"/>
      <c r="F321" s="16"/>
      <c r="G321" s="16"/>
      <c r="H321" s="14"/>
      <c r="I321" s="14"/>
      <c r="J321" s="14"/>
      <c r="K321" s="14"/>
      <c r="L321" s="14"/>
      <c r="M321" s="14"/>
      <c r="N321" s="14"/>
      <c r="O321" s="14"/>
      <c r="P321" s="14"/>
      <c r="Q321" s="14"/>
    </row>
    <row r="322" ht="13.5" customHeight="1">
      <c r="A322" s="14"/>
      <c r="B322" s="14"/>
      <c r="C322" s="14"/>
      <c r="D322" s="15"/>
      <c r="E322" s="16"/>
      <c r="F322" s="16"/>
      <c r="G322" s="16"/>
      <c r="H322" s="14"/>
      <c r="I322" s="14"/>
      <c r="J322" s="14"/>
      <c r="K322" s="14"/>
      <c r="L322" s="14"/>
      <c r="M322" s="14"/>
      <c r="N322" s="14"/>
      <c r="O322" s="14"/>
      <c r="P322" s="14"/>
      <c r="Q322" s="14"/>
    </row>
    <row r="323" ht="13.5" customHeight="1">
      <c r="A323" s="14"/>
      <c r="B323" s="14"/>
      <c r="C323" s="14"/>
      <c r="D323" s="15"/>
      <c r="E323" s="16"/>
      <c r="F323" s="16"/>
      <c r="G323" s="16"/>
      <c r="H323" s="14"/>
      <c r="I323" s="14"/>
      <c r="J323" s="14"/>
      <c r="K323" s="14"/>
      <c r="L323" s="14"/>
      <c r="M323" s="14"/>
      <c r="N323" s="14"/>
      <c r="O323" s="14"/>
      <c r="P323" s="14"/>
      <c r="Q323" s="14"/>
    </row>
    <row r="324" ht="13.5" customHeight="1">
      <c r="A324" s="14"/>
      <c r="B324" s="14"/>
      <c r="C324" s="14"/>
      <c r="D324" s="15"/>
      <c r="E324" s="16"/>
      <c r="F324" s="16"/>
      <c r="G324" s="16"/>
      <c r="H324" s="14"/>
      <c r="I324" s="14"/>
      <c r="J324" s="14"/>
      <c r="K324" s="14"/>
      <c r="L324" s="14"/>
      <c r="M324" s="14"/>
      <c r="N324" s="14"/>
      <c r="O324" s="14"/>
      <c r="P324" s="14"/>
      <c r="Q324" s="14"/>
    </row>
    <row r="325" ht="13.5" customHeight="1">
      <c r="A325" s="14"/>
      <c r="B325" s="14"/>
      <c r="C325" s="14"/>
      <c r="D325" s="15"/>
      <c r="E325" s="16"/>
      <c r="F325" s="16"/>
      <c r="G325" s="16"/>
      <c r="H325" s="14"/>
      <c r="I325" s="14"/>
      <c r="J325" s="14"/>
      <c r="K325" s="14"/>
      <c r="L325" s="14"/>
      <c r="M325" s="14"/>
      <c r="N325" s="14"/>
      <c r="O325" s="14"/>
      <c r="P325" s="14"/>
      <c r="Q325" s="14"/>
    </row>
    <row r="326" ht="13.5" customHeight="1">
      <c r="A326" s="14"/>
      <c r="B326" s="14"/>
      <c r="C326" s="14"/>
      <c r="D326" s="15"/>
      <c r="E326" s="16"/>
      <c r="F326" s="16"/>
      <c r="G326" s="16"/>
      <c r="H326" s="14"/>
      <c r="I326" s="14"/>
      <c r="J326" s="14"/>
      <c r="K326" s="14"/>
      <c r="L326" s="14"/>
      <c r="M326" s="14"/>
      <c r="N326" s="14"/>
      <c r="O326" s="14"/>
      <c r="P326" s="14"/>
      <c r="Q326" s="14"/>
    </row>
    <row r="327" ht="13.5" customHeight="1">
      <c r="A327" s="14"/>
      <c r="B327" s="14"/>
      <c r="C327" s="14"/>
      <c r="D327" s="15"/>
      <c r="E327" s="16"/>
      <c r="F327" s="16"/>
      <c r="G327" s="16"/>
      <c r="H327" s="14"/>
      <c r="I327" s="14"/>
      <c r="J327" s="14"/>
      <c r="K327" s="14"/>
      <c r="L327" s="14"/>
      <c r="M327" s="14"/>
      <c r="N327" s="14"/>
      <c r="O327" s="14"/>
      <c r="P327" s="14"/>
      <c r="Q327" s="14"/>
    </row>
    <row r="328" ht="13.5" customHeight="1">
      <c r="A328" s="14"/>
      <c r="B328" s="14"/>
      <c r="C328" s="14"/>
      <c r="D328" s="15"/>
      <c r="E328" s="16"/>
      <c r="F328" s="16"/>
      <c r="G328" s="16"/>
      <c r="H328" s="14"/>
      <c r="I328" s="14"/>
      <c r="J328" s="14"/>
      <c r="K328" s="14"/>
      <c r="L328" s="14"/>
      <c r="M328" s="14"/>
      <c r="N328" s="14"/>
      <c r="O328" s="14"/>
      <c r="P328" s="14"/>
      <c r="Q328" s="14"/>
    </row>
    <row r="329" ht="13.5" customHeight="1">
      <c r="A329" s="14"/>
      <c r="B329" s="14"/>
      <c r="C329" s="14"/>
      <c r="D329" s="15"/>
      <c r="E329" s="16"/>
      <c r="F329" s="16"/>
      <c r="G329" s="16"/>
      <c r="H329" s="14"/>
      <c r="I329" s="14"/>
      <c r="J329" s="14"/>
      <c r="K329" s="14"/>
      <c r="L329" s="14"/>
      <c r="M329" s="14"/>
      <c r="N329" s="14"/>
      <c r="O329" s="14"/>
      <c r="P329" s="14"/>
      <c r="Q329" s="14"/>
    </row>
    <row r="330" ht="13.5" customHeight="1">
      <c r="A330" s="14"/>
      <c r="B330" s="14"/>
      <c r="C330" s="14"/>
      <c r="D330" s="15"/>
      <c r="E330" s="16"/>
      <c r="F330" s="16"/>
      <c r="G330" s="16"/>
      <c r="H330" s="14"/>
      <c r="I330" s="14"/>
      <c r="J330" s="14"/>
      <c r="K330" s="14"/>
      <c r="L330" s="14"/>
      <c r="M330" s="14"/>
      <c r="N330" s="14"/>
      <c r="O330" s="14"/>
      <c r="P330" s="14"/>
      <c r="Q330" s="14"/>
    </row>
    <row r="331" ht="13.5" customHeight="1">
      <c r="A331" s="14"/>
      <c r="B331" s="14"/>
      <c r="C331" s="14"/>
      <c r="D331" s="15"/>
      <c r="E331" s="16"/>
      <c r="F331" s="16"/>
      <c r="G331" s="16"/>
      <c r="H331" s="14"/>
      <c r="I331" s="14"/>
      <c r="J331" s="14"/>
      <c r="K331" s="14"/>
      <c r="L331" s="14"/>
      <c r="M331" s="14"/>
      <c r="N331" s="14"/>
      <c r="O331" s="14"/>
      <c r="P331" s="14"/>
      <c r="Q331" s="14"/>
    </row>
    <row r="332" ht="13.5" customHeight="1">
      <c r="A332" s="14"/>
      <c r="B332" s="14"/>
      <c r="C332" s="14"/>
      <c r="D332" s="15"/>
      <c r="E332" s="16"/>
      <c r="F332" s="16"/>
      <c r="G332" s="16"/>
      <c r="H332" s="14"/>
      <c r="I332" s="14"/>
      <c r="J332" s="14"/>
      <c r="K332" s="14"/>
      <c r="L332" s="14"/>
      <c r="M332" s="14"/>
      <c r="N332" s="14"/>
      <c r="O332" s="14"/>
      <c r="P332" s="14"/>
      <c r="Q332" s="14"/>
    </row>
    <row r="333" ht="13.5" customHeight="1">
      <c r="A333" s="14"/>
      <c r="B333" s="14"/>
      <c r="C333" s="14"/>
      <c r="D333" s="15"/>
      <c r="E333" s="16"/>
      <c r="F333" s="16"/>
      <c r="G333" s="16"/>
      <c r="H333" s="14"/>
      <c r="I333" s="14"/>
      <c r="J333" s="14"/>
      <c r="K333" s="14"/>
      <c r="L333" s="14"/>
      <c r="M333" s="14"/>
      <c r="N333" s="14"/>
      <c r="O333" s="14"/>
      <c r="P333" s="14"/>
      <c r="Q333" s="14"/>
    </row>
    <row r="334" ht="13.5" customHeight="1">
      <c r="A334" s="14"/>
      <c r="B334" s="14"/>
      <c r="C334" s="14"/>
      <c r="D334" s="15"/>
      <c r="E334" s="16"/>
      <c r="F334" s="16"/>
      <c r="G334" s="16"/>
      <c r="H334" s="14"/>
      <c r="I334" s="14"/>
      <c r="J334" s="14"/>
      <c r="K334" s="14"/>
      <c r="L334" s="14"/>
      <c r="M334" s="14"/>
      <c r="N334" s="14"/>
      <c r="O334" s="14"/>
      <c r="P334" s="14"/>
      <c r="Q334" s="14"/>
    </row>
    <row r="335" ht="13.5" customHeight="1">
      <c r="A335" s="14"/>
      <c r="B335" s="14"/>
      <c r="C335" s="14"/>
      <c r="D335" s="15"/>
      <c r="E335" s="16"/>
      <c r="F335" s="16"/>
      <c r="G335" s="16"/>
      <c r="H335" s="14"/>
      <c r="I335" s="14"/>
      <c r="J335" s="14"/>
      <c r="K335" s="14"/>
      <c r="L335" s="14"/>
      <c r="M335" s="14"/>
      <c r="N335" s="14"/>
      <c r="O335" s="14"/>
      <c r="P335" s="14"/>
      <c r="Q335" s="14"/>
    </row>
    <row r="336" ht="13.5" customHeight="1">
      <c r="A336" s="14"/>
      <c r="B336" s="14"/>
      <c r="C336" s="14"/>
      <c r="D336" s="15"/>
      <c r="E336" s="16"/>
      <c r="F336" s="16"/>
      <c r="G336" s="16"/>
      <c r="H336" s="14"/>
      <c r="I336" s="14"/>
      <c r="J336" s="14"/>
      <c r="K336" s="14"/>
      <c r="L336" s="14"/>
      <c r="M336" s="14"/>
      <c r="N336" s="14"/>
      <c r="O336" s="14"/>
      <c r="P336" s="14"/>
      <c r="Q336" s="14"/>
    </row>
    <row r="337" ht="13.5" customHeight="1">
      <c r="A337" s="14"/>
      <c r="B337" s="14"/>
      <c r="C337" s="14"/>
      <c r="D337" s="15"/>
      <c r="E337" s="16"/>
      <c r="F337" s="16"/>
      <c r="G337" s="16"/>
      <c r="H337" s="14"/>
      <c r="I337" s="14"/>
      <c r="J337" s="14"/>
      <c r="K337" s="14"/>
      <c r="L337" s="14"/>
      <c r="M337" s="14"/>
      <c r="N337" s="14"/>
      <c r="O337" s="14"/>
      <c r="P337" s="14"/>
      <c r="Q337" s="14"/>
    </row>
    <row r="338" ht="13.5" customHeight="1">
      <c r="A338" s="14"/>
      <c r="B338" s="14"/>
      <c r="C338" s="14"/>
      <c r="D338" s="15"/>
      <c r="E338" s="16"/>
      <c r="F338" s="16"/>
      <c r="G338" s="16"/>
      <c r="H338" s="14"/>
      <c r="I338" s="14"/>
      <c r="J338" s="14"/>
      <c r="K338" s="14"/>
      <c r="L338" s="14"/>
      <c r="M338" s="14"/>
      <c r="N338" s="14"/>
      <c r="O338" s="14"/>
      <c r="P338" s="14"/>
      <c r="Q338" s="14"/>
    </row>
    <row r="339" ht="13.5" customHeight="1">
      <c r="A339" s="14"/>
      <c r="B339" s="14"/>
      <c r="C339" s="14"/>
      <c r="D339" s="15"/>
      <c r="E339" s="16"/>
      <c r="F339" s="16"/>
      <c r="G339" s="16"/>
      <c r="H339" s="14"/>
      <c r="I339" s="14"/>
      <c r="J339" s="14"/>
      <c r="K339" s="14"/>
      <c r="L339" s="14"/>
      <c r="M339" s="14"/>
      <c r="N339" s="14"/>
      <c r="O339" s="14"/>
      <c r="P339" s="14"/>
      <c r="Q339" s="14"/>
    </row>
    <row r="340" ht="13.5" customHeight="1">
      <c r="A340" s="14"/>
      <c r="B340" s="14"/>
      <c r="C340" s="14"/>
      <c r="D340" s="15"/>
      <c r="E340" s="16"/>
      <c r="F340" s="16"/>
      <c r="G340" s="16"/>
      <c r="H340" s="14"/>
      <c r="I340" s="14"/>
      <c r="J340" s="14"/>
      <c r="K340" s="14"/>
      <c r="L340" s="14"/>
      <c r="M340" s="14"/>
      <c r="N340" s="14"/>
      <c r="O340" s="14"/>
      <c r="P340" s="14"/>
      <c r="Q340" s="14"/>
    </row>
    <row r="341" ht="13.5" customHeight="1">
      <c r="A341" s="14"/>
      <c r="B341" s="14"/>
      <c r="C341" s="14"/>
      <c r="D341" s="15"/>
      <c r="E341" s="16"/>
      <c r="F341" s="16"/>
      <c r="G341" s="16"/>
      <c r="H341" s="14"/>
      <c r="I341" s="14"/>
      <c r="J341" s="14"/>
      <c r="K341" s="14"/>
      <c r="L341" s="14"/>
      <c r="M341" s="14"/>
      <c r="N341" s="14"/>
      <c r="O341" s="14"/>
      <c r="P341" s="14"/>
      <c r="Q341" s="14"/>
    </row>
    <row r="342" ht="13.5" customHeight="1">
      <c r="A342" s="14"/>
      <c r="B342" s="14"/>
      <c r="C342" s="14"/>
      <c r="D342" s="15"/>
      <c r="E342" s="16"/>
      <c r="F342" s="16"/>
      <c r="G342" s="16"/>
      <c r="H342" s="14"/>
      <c r="I342" s="14"/>
      <c r="J342" s="14"/>
      <c r="K342" s="14"/>
      <c r="L342" s="14"/>
      <c r="M342" s="14"/>
      <c r="N342" s="14"/>
      <c r="O342" s="14"/>
      <c r="P342" s="14"/>
      <c r="Q342" s="14"/>
    </row>
    <row r="343" ht="13.5" customHeight="1">
      <c r="A343" s="14"/>
      <c r="B343" s="14"/>
      <c r="C343" s="14"/>
      <c r="D343" s="15"/>
      <c r="E343" s="16"/>
      <c r="F343" s="16"/>
      <c r="G343" s="16"/>
      <c r="H343" s="14"/>
      <c r="I343" s="14"/>
      <c r="J343" s="14"/>
      <c r="K343" s="14"/>
      <c r="L343" s="14"/>
      <c r="M343" s="14"/>
      <c r="N343" s="14"/>
      <c r="O343" s="14"/>
      <c r="P343" s="14"/>
      <c r="Q343" s="14"/>
    </row>
    <row r="344" ht="13.5" customHeight="1">
      <c r="A344" s="14"/>
      <c r="B344" s="14"/>
      <c r="C344" s="14"/>
      <c r="D344" s="15"/>
      <c r="E344" s="16"/>
      <c r="F344" s="16"/>
      <c r="G344" s="16"/>
      <c r="H344" s="14"/>
      <c r="I344" s="14"/>
      <c r="J344" s="14"/>
      <c r="K344" s="14"/>
      <c r="L344" s="14"/>
      <c r="M344" s="14"/>
      <c r="N344" s="14"/>
      <c r="O344" s="14"/>
      <c r="P344" s="14"/>
      <c r="Q344" s="14"/>
    </row>
    <row r="345" ht="13.5" customHeight="1">
      <c r="A345" s="14"/>
      <c r="B345" s="14"/>
      <c r="C345" s="14"/>
      <c r="D345" s="15"/>
      <c r="E345" s="16"/>
      <c r="F345" s="16"/>
      <c r="G345" s="16"/>
      <c r="H345" s="14"/>
      <c r="I345" s="14"/>
      <c r="J345" s="14"/>
      <c r="K345" s="14"/>
      <c r="L345" s="14"/>
      <c r="M345" s="14"/>
      <c r="N345" s="14"/>
      <c r="O345" s="14"/>
      <c r="P345" s="14"/>
      <c r="Q345" s="14"/>
    </row>
    <row r="346" ht="13.5" customHeight="1">
      <c r="A346" s="14"/>
      <c r="B346" s="14"/>
      <c r="C346" s="14"/>
      <c r="D346" s="15"/>
      <c r="E346" s="16"/>
      <c r="F346" s="16"/>
      <c r="G346" s="16"/>
      <c r="H346" s="14"/>
      <c r="I346" s="14"/>
      <c r="J346" s="14"/>
      <c r="K346" s="14"/>
      <c r="L346" s="14"/>
      <c r="M346" s="14"/>
      <c r="N346" s="14"/>
      <c r="O346" s="14"/>
      <c r="P346" s="14"/>
      <c r="Q346" s="14"/>
    </row>
    <row r="347" ht="13.5" customHeight="1">
      <c r="A347" s="14"/>
      <c r="B347" s="14"/>
      <c r="C347" s="14"/>
      <c r="D347" s="15"/>
      <c r="E347" s="16"/>
      <c r="F347" s="16"/>
      <c r="G347" s="16"/>
      <c r="H347" s="14"/>
      <c r="I347" s="14"/>
      <c r="J347" s="14"/>
      <c r="K347" s="14"/>
      <c r="L347" s="14"/>
      <c r="M347" s="14"/>
      <c r="N347" s="14"/>
      <c r="O347" s="14"/>
      <c r="P347" s="14"/>
      <c r="Q347" s="14"/>
    </row>
    <row r="348" ht="13.5" customHeight="1">
      <c r="A348" s="14"/>
      <c r="B348" s="14"/>
      <c r="C348" s="14"/>
      <c r="D348" s="15"/>
      <c r="E348" s="16"/>
      <c r="F348" s="16"/>
      <c r="G348" s="16"/>
      <c r="H348" s="14"/>
      <c r="I348" s="14"/>
      <c r="J348" s="14"/>
      <c r="K348" s="14"/>
      <c r="L348" s="14"/>
      <c r="M348" s="14"/>
      <c r="N348" s="14"/>
      <c r="O348" s="14"/>
      <c r="P348" s="14"/>
      <c r="Q348" s="14"/>
    </row>
    <row r="349" ht="13.5" customHeight="1">
      <c r="A349" s="14"/>
      <c r="B349" s="14"/>
      <c r="C349" s="14"/>
      <c r="D349" s="15"/>
      <c r="E349" s="16"/>
      <c r="F349" s="16"/>
      <c r="G349" s="16"/>
      <c r="H349" s="14"/>
      <c r="I349" s="14"/>
      <c r="J349" s="14"/>
      <c r="K349" s="14"/>
      <c r="L349" s="14"/>
      <c r="M349" s="14"/>
      <c r="N349" s="14"/>
      <c r="O349" s="14"/>
      <c r="P349" s="14"/>
      <c r="Q349" s="14"/>
    </row>
    <row r="350" ht="13.5" customHeight="1">
      <c r="A350" s="14"/>
      <c r="B350" s="14"/>
      <c r="C350" s="14"/>
      <c r="D350" s="15"/>
      <c r="E350" s="16"/>
      <c r="F350" s="16"/>
      <c r="G350" s="16"/>
      <c r="H350" s="14"/>
      <c r="I350" s="14"/>
      <c r="J350" s="14"/>
      <c r="K350" s="14"/>
      <c r="L350" s="14"/>
      <c r="M350" s="14"/>
      <c r="N350" s="14"/>
      <c r="O350" s="14"/>
      <c r="P350" s="14"/>
      <c r="Q350" s="14"/>
    </row>
    <row r="351" ht="13.5" customHeight="1">
      <c r="A351" s="14"/>
      <c r="B351" s="14"/>
      <c r="C351" s="14"/>
      <c r="D351" s="15"/>
      <c r="E351" s="16"/>
      <c r="F351" s="16"/>
      <c r="G351" s="16"/>
      <c r="H351" s="14"/>
      <c r="I351" s="14"/>
      <c r="J351" s="14"/>
      <c r="K351" s="14"/>
      <c r="L351" s="14"/>
      <c r="M351" s="14"/>
      <c r="N351" s="14"/>
      <c r="O351" s="14"/>
      <c r="P351" s="14"/>
      <c r="Q351" s="14"/>
    </row>
    <row r="352" ht="13.5" customHeight="1">
      <c r="A352" s="14"/>
      <c r="B352" s="14"/>
      <c r="C352" s="14"/>
      <c r="D352" s="15"/>
      <c r="E352" s="16"/>
      <c r="F352" s="16"/>
      <c r="G352" s="16"/>
      <c r="H352" s="14"/>
      <c r="I352" s="14"/>
      <c r="J352" s="14"/>
      <c r="K352" s="14"/>
      <c r="L352" s="14"/>
      <c r="M352" s="14"/>
      <c r="N352" s="14"/>
      <c r="O352" s="14"/>
      <c r="P352" s="14"/>
      <c r="Q352" s="14"/>
    </row>
    <row r="353" ht="13.5" customHeight="1">
      <c r="A353" s="14"/>
      <c r="B353" s="14"/>
      <c r="C353" s="14"/>
      <c r="D353" s="15"/>
      <c r="E353" s="16"/>
      <c r="F353" s="16"/>
      <c r="G353" s="16"/>
      <c r="H353" s="14"/>
      <c r="I353" s="14"/>
      <c r="J353" s="14"/>
      <c r="K353" s="14"/>
      <c r="L353" s="14"/>
      <c r="M353" s="14"/>
      <c r="N353" s="14"/>
      <c r="O353" s="14"/>
      <c r="P353" s="14"/>
      <c r="Q353" s="14"/>
    </row>
    <row r="354" ht="13.5" customHeight="1">
      <c r="A354" s="14"/>
      <c r="B354" s="14"/>
      <c r="C354" s="14"/>
      <c r="D354" s="15"/>
      <c r="E354" s="16"/>
      <c r="F354" s="16"/>
      <c r="G354" s="16"/>
      <c r="H354" s="14"/>
      <c r="I354" s="14"/>
      <c r="J354" s="14"/>
      <c r="K354" s="14"/>
      <c r="L354" s="14"/>
      <c r="M354" s="14"/>
      <c r="N354" s="14"/>
      <c r="O354" s="14"/>
      <c r="P354" s="14"/>
      <c r="Q354" s="14"/>
    </row>
    <row r="355" ht="13.5" customHeight="1">
      <c r="A355" s="14"/>
      <c r="B355" s="14"/>
      <c r="C355" s="14"/>
      <c r="D355" s="15"/>
      <c r="E355" s="16"/>
      <c r="F355" s="16"/>
      <c r="G355" s="16"/>
      <c r="H355" s="14"/>
      <c r="I355" s="14"/>
      <c r="J355" s="14"/>
      <c r="K355" s="14"/>
      <c r="L355" s="14"/>
      <c r="M355" s="14"/>
      <c r="N355" s="14"/>
      <c r="O355" s="14"/>
      <c r="P355" s="14"/>
      <c r="Q355" s="14"/>
    </row>
    <row r="356" ht="13.5" customHeight="1">
      <c r="A356" s="14"/>
      <c r="B356" s="14"/>
      <c r="C356" s="14"/>
      <c r="D356" s="15"/>
      <c r="E356" s="16"/>
      <c r="F356" s="16"/>
      <c r="G356" s="16"/>
      <c r="H356" s="14"/>
      <c r="I356" s="14"/>
      <c r="J356" s="14"/>
      <c r="K356" s="14"/>
      <c r="L356" s="14"/>
      <c r="M356" s="14"/>
      <c r="N356" s="14"/>
      <c r="O356" s="14"/>
      <c r="P356" s="14"/>
      <c r="Q356" s="14"/>
    </row>
    <row r="357" ht="13.5" customHeight="1">
      <c r="A357" s="14"/>
      <c r="B357" s="14"/>
      <c r="C357" s="14"/>
      <c r="D357" s="15"/>
      <c r="E357" s="16"/>
      <c r="F357" s="16"/>
      <c r="G357" s="16"/>
      <c r="H357" s="14"/>
      <c r="I357" s="14"/>
      <c r="J357" s="14"/>
      <c r="K357" s="14"/>
      <c r="L357" s="14"/>
      <c r="M357" s="14"/>
      <c r="N357" s="14"/>
      <c r="O357" s="14"/>
      <c r="P357" s="14"/>
      <c r="Q357" s="14"/>
    </row>
    <row r="358" ht="13.5" customHeight="1">
      <c r="A358" s="14"/>
      <c r="B358" s="14"/>
      <c r="C358" s="14"/>
      <c r="D358" s="15"/>
      <c r="E358" s="16"/>
      <c r="F358" s="16"/>
      <c r="G358" s="16"/>
      <c r="H358" s="14"/>
      <c r="I358" s="14"/>
      <c r="J358" s="14"/>
      <c r="K358" s="14"/>
      <c r="L358" s="14"/>
      <c r="M358" s="14"/>
      <c r="N358" s="14"/>
      <c r="O358" s="14"/>
      <c r="P358" s="14"/>
      <c r="Q358" s="14"/>
    </row>
    <row r="359" ht="13.5" customHeight="1">
      <c r="A359" s="14"/>
      <c r="B359" s="14"/>
      <c r="C359" s="14"/>
      <c r="D359" s="15"/>
      <c r="E359" s="16"/>
      <c r="F359" s="16"/>
      <c r="G359" s="16"/>
      <c r="H359" s="14"/>
      <c r="I359" s="14"/>
      <c r="J359" s="14"/>
      <c r="K359" s="14"/>
      <c r="L359" s="14"/>
      <c r="M359" s="14"/>
      <c r="N359" s="14"/>
      <c r="O359" s="14"/>
      <c r="P359" s="14"/>
      <c r="Q359" s="14"/>
    </row>
    <row r="360" ht="13.5" customHeight="1">
      <c r="A360" s="14"/>
      <c r="B360" s="14"/>
      <c r="C360" s="14"/>
      <c r="D360" s="15"/>
      <c r="E360" s="16"/>
      <c r="F360" s="16"/>
      <c r="G360" s="16"/>
      <c r="H360" s="14"/>
      <c r="I360" s="14"/>
      <c r="J360" s="14"/>
      <c r="K360" s="14"/>
      <c r="L360" s="14"/>
      <c r="M360" s="14"/>
      <c r="N360" s="14"/>
      <c r="O360" s="14"/>
      <c r="P360" s="14"/>
      <c r="Q360" s="14"/>
    </row>
    <row r="361" ht="13.5" customHeight="1">
      <c r="A361" s="14"/>
      <c r="B361" s="14"/>
      <c r="C361" s="14"/>
      <c r="D361" s="15"/>
      <c r="E361" s="16"/>
      <c r="F361" s="16"/>
      <c r="G361" s="16"/>
      <c r="H361" s="14"/>
      <c r="I361" s="14"/>
      <c r="J361" s="14"/>
      <c r="K361" s="14"/>
      <c r="L361" s="14"/>
      <c r="M361" s="14"/>
      <c r="N361" s="14"/>
      <c r="O361" s="14"/>
      <c r="P361" s="14"/>
      <c r="Q361" s="14"/>
    </row>
    <row r="362" ht="13.5" customHeight="1">
      <c r="A362" s="14"/>
      <c r="B362" s="14"/>
      <c r="C362" s="14"/>
      <c r="D362" s="15"/>
      <c r="E362" s="16"/>
      <c r="F362" s="16"/>
      <c r="G362" s="16"/>
      <c r="H362" s="14"/>
      <c r="I362" s="14"/>
      <c r="J362" s="14"/>
      <c r="K362" s="14"/>
      <c r="L362" s="14"/>
      <c r="M362" s="14"/>
      <c r="N362" s="14"/>
      <c r="O362" s="14"/>
      <c r="P362" s="14"/>
      <c r="Q362" s="14"/>
    </row>
    <row r="363" ht="13.5" customHeight="1">
      <c r="A363" s="14"/>
      <c r="B363" s="14"/>
      <c r="C363" s="14"/>
      <c r="D363" s="15"/>
      <c r="E363" s="16"/>
      <c r="F363" s="16"/>
      <c r="G363" s="16"/>
      <c r="H363" s="14"/>
      <c r="I363" s="14"/>
      <c r="J363" s="14"/>
      <c r="K363" s="14"/>
      <c r="L363" s="14"/>
      <c r="M363" s="14"/>
      <c r="N363" s="14"/>
      <c r="O363" s="14"/>
      <c r="P363" s="14"/>
      <c r="Q363" s="14"/>
    </row>
    <row r="364" ht="13.5" customHeight="1">
      <c r="A364" s="14"/>
      <c r="B364" s="14"/>
      <c r="C364" s="14"/>
      <c r="D364" s="15"/>
      <c r="E364" s="16"/>
      <c r="F364" s="16"/>
      <c r="G364" s="16"/>
      <c r="H364" s="14"/>
      <c r="I364" s="14"/>
      <c r="J364" s="14"/>
      <c r="K364" s="14"/>
      <c r="L364" s="14"/>
      <c r="M364" s="14"/>
      <c r="N364" s="14"/>
      <c r="O364" s="14"/>
      <c r="P364" s="14"/>
      <c r="Q364" s="14"/>
    </row>
    <row r="365" ht="13.5" customHeight="1">
      <c r="A365" s="14"/>
      <c r="B365" s="14"/>
      <c r="C365" s="14"/>
      <c r="D365" s="15"/>
      <c r="E365" s="16"/>
      <c r="F365" s="16"/>
      <c r="G365" s="16"/>
      <c r="H365" s="14"/>
      <c r="I365" s="14"/>
      <c r="J365" s="14"/>
      <c r="K365" s="14"/>
      <c r="L365" s="14"/>
      <c r="M365" s="14"/>
      <c r="N365" s="14"/>
      <c r="O365" s="14"/>
      <c r="P365" s="14"/>
      <c r="Q365" s="14"/>
    </row>
    <row r="366" ht="13.5" customHeight="1">
      <c r="A366" s="14"/>
      <c r="B366" s="14"/>
      <c r="C366" s="14"/>
      <c r="D366" s="15"/>
      <c r="E366" s="16"/>
      <c r="F366" s="16"/>
      <c r="G366" s="16"/>
      <c r="H366" s="14"/>
      <c r="I366" s="14"/>
      <c r="J366" s="14"/>
      <c r="K366" s="14"/>
      <c r="L366" s="14"/>
      <c r="M366" s="14"/>
      <c r="N366" s="14"/>
      <c r="O366" s="14"/>
      <c r="P366" s="14"/>
      <c r="Q366" s="14"/>
    </row>
    <row r="367" ht="13.5" customHeight="1">
      <c r="A367" s="14"/>
      <c r="B367" s="14"/>
      <c r="C367" s="14"/>
      <c r="D367" s="15"/>
      <c r="E367" s="16"/>
      <c r="F367" s="16"/>
      <c r="G367" s="16"/>
      <c r="H367" s="14"/>
      <c r="I367" s="14"/>
      <c r="J367" s="14"/>
      <c r="K367" s="14"/>
      <c r="L367" s="14"/>
      <c r="M367" s="14"/>
      <c r="N367" s="14"/>
      <c r="O367" s="14"/>
      <c r="P367" s="14"/>
      <c r="Q367" s="14"/>
    </row>
    <row r="368" ht="13.5" customHeight="1">
      <c r="A368" s="14"/>
      <c r="B368" s="14"/>
      <c r="C368" s="14"/>
      <c r="D368" s="15"/>
      <c r="E368" s="16"/>
      <c r="F368" s="16"/>
      <c r="G368" s="16"/>
      <c r="H368" s="14"/>
      <c r="I368" s="14"/>
      <c r="J368" s="14"/>
      <c r="K368" s="14"/>
      <c r="L368" s="14"/>
      <c r="M368" s="14"/>
      <c r="N368" s="14"/>
      <c r="O368" s="14"/>
      <c r="P368" s="14"/>
      <c r="Q368" s="14"/>
    </row>
    <row r="369" ht="13.5" customHeight="1">
      <c r="A369" s="14"/>
      <c r="B369" s="14"/>
      <c r="C369" s="14"/>
      <c r="D369" s="15"/>
      <c r="E369" s="16"/>
      <c r="F369" s="16"/>
      <c r="G369" s="16"/>
      <c r="H369" s="14"/>
      <c r="I369" s="14"/>
      <c r="J369" s="14"/>
      <c r="K369" s="14"/>
      <c r="L369" s="14"/>
      <c r="M369" s="14"/>
      <c r="N369" s="14"/>
      <c r="O369" s="14"/>
      <c r="P369" s="14"/>
      <c r="Q369" s="14"/>
    </row>
    <row r="370" ht="13.5" customHeight="1">
      <c r="A370" s="14"/>
      <c r="B370" s="14"/>
      <c r="C370" s="14"/>
      <c r="D370" s="15"/>
      <c r="E370" s="16"/>
      <c r="F370" s="16"/>
      <c r="G370" s="16"/>
      <c r="H370" s="14"/>
      <c r="I370" s="14"/>
      <c r="J370" s="14"/>
      <c r="K370" s="14"/>
      <c r="L370" s="14"/>
      <c r="M370" s="14"/>
      <c r="N370" s="14"/>
      <c r="O370" s="14"/>
      <c r="P370" s="14"/>
      <c r="Q370" s="14"/>
    </row>
    <row r="371" ht="13.5" customHeight="1">
      <c r="A371" s="14"/>
      <c r="B371" s="14"/>
      <c r="C371" s="14"/>
      <c r="D371" s="15"/>
      <c r="E371" s="16"/>
      <c r="F371" s="16"/>
      <c r="G371" s="16"/>
      <c r="H371" s="14"/>
      <c r="I371" s="14"/>
      <c r="J371" s="14"/>
      <c r="K371" s="14"/>
      <c r="L371" s="14"/>
      <c r="M371" s="14"/>
      <c r="N371" s="14"/>
      <c r="O371" s="14"/>
      <c r="P371" s="14"/>
      <c r="Q371" s="14"/>
    </row>
    <row r="372" ht="13.5" customHeight="1">
      <c r="A372" s="14"/>
      <c r="B372" s="14"/>
      <c r="C372" s="14"/>
      <c r="D372" s="15"/>
      <c r="E372" s="16"/>
      <c r="F372" s="16"/>
      <c r="G372" s="16"/>
      <c r="H372" s="14"/>
      <c r="I372" s="14"/>
      <c r="J372" s="14"/>
      <c r="K372" s="14"/>
      <c r="L372" s="14"/>
      <c r="M372" s="14"/>
      <c r="N372" s="14"/>
      <c r="O372" s="14"/>
      <c r="P372" s="14"/>
      <c r="Q372" s="14"/>
    </row>
    <row r="373" ht="13.5" customHeight="1">
      <c r="A373" s="14"/>
      <c r="B373" s="14"/>
      <c r="C373" s="14"/>
      <c r="D373" s="15"/>
      <c r="E373" s="16"/>
      <c r="F373" s="16"/>
      <c r="G373" s="16"/>
      <c r="H373" s="14"/>
      <c r="I373" s="14"/>
      <c r="J373" s="14"/>
      <c r="K373" s="14"/>
      <c r="L373" s="14"/>
      <c r="M373" s="14"/>
      <c r="N373" s="14"/>
      <c r="O373" s="14"/>
      <c r="P373" s="14"/>
      <c r="Q373" s="14"/>
    </row>
    <row r="374" ht="13.5" customHeight="1">
      <c r="A374" s="14"/>
      <c r="B374" s="14"/>
      <c r="C374" s="14"/>
      <c r="D374" s="15"/>
      <c r="E374" s="16"/>
      <c r="F374" s="16"/>
      <c r="G374" s="16"/>
      <c r="H374" s="14"/>
      <c r="I374" s="14"/>
      <c r="J374" s="14"/>
      <c r="K374" s="14"/>
      <c r="L374" s="14"/>
      <c r="M374" s="14"/>
      <c r="N374" s="14"/>
      <c r="O374" s="14"/>
      <c r="P374" s="14"/>
      <c r="Q374" s="14"/>
    </row>
    <row r="375" ht="13.5" customHeight="1">
      <c r="A375" s="14"/>
      <c r="B375" s="14"/>
      <c r="C375" s="14"/>
      <c r="D375" s="15"/>
      <c r="E375" s="16"/>
      <c r="F375" s="16"/>
      <c r="G375" s="16"/>
      <c r="H375" s="14"/>
      <c r="I375" s="14"/>
      <c r="J375" s="14"/>
      <c r="K375" s="14"/>
      <c r="L375" s="14"/>
      <c r="M375" s="14"/>
      <c r="N375" s="14"/>
      <c r="O375" s="14"/>
      <c r="P375" s="14"/>
      <c r="Q375" s="14"/>
    </row>
    <row r="376" ht="13.5" customHeight="1">
      <c r="A376" s="14"/>
      <c r="B376" s="14"/>
      <c r="C376" s="14"/>
      <c r="D376" s="15"/>
      <c r="E376" s="16"/>
      <c r="F376" s="16"/>
      <c r="G376" s="16"/>
      <c r="H376" s="14"/>
      <c r="I376" s="14"/>
      <c r="J376" s="14"/>
      <c r="K376" s="14"/>
      <c r="L376" s="14"/>
      <c r="M376" s="14"/>
      <c r="N376" s="14"/>
      <c r="O376" s="14"/>
      <c r="P376" s="14"/>
      <c r="Q376" s="14"/>
    </row>
    <row r="377" ht="13.5" customHeight="1">
      <c r="A377" s="14"/>
      <c r="B377" s="14"/>
      <c r="C377" s="14"/>
      <c r="D377" s="15"/>
      <c r="E377" s="16"/>
      <c r="F377" s="16"/>
      <c r="G377" s="16"/>
      <c r="H377" s="14"/>
      <c r="I377" s="14"/>
      <c r="J377" s="14"/>
      <c r="K377" s="14"/>
      <c r="L377" s="14"/>
      <c r="M377" s="14"/>
      <c r="N377" s="14"/>
      <c r="O377" s="14"/>
      <c r="P377" s="14"/>
      <c r="Q377" s="14"/>
    </row>
    <row r="378" ht="13.5" customHeight="1">
      <c r="A378" s="14"/>
      <c r="B378" s="14"/>
      <c r="C378" s="14"/>
      <c r="D378" s="15"/>
      <c r="E378" s="16"/>
      <c r="F378" s="16"/>
      <c r="G378" s="16"/>
      <c r="H378" s="14"/>
      <c r="I378" s="14"/>
      <c r="J378" s="14"/>
      <c r="K378" s="14"/>
      <c r="L378" s="14"/>
      <c r="M378" s="14"/>
      <c r="N378" s="14"/>
      <c r="O378" s="14"/>
      <c r="P378" s="14"/>
      <c r="Q378" s="14"/>
    </row>
    <row r="379" ht="13.5" customHeight="1">
      <c r="A379" s="14"/>
      <c r="B379" s="14"/>
      <c r="C379" s="14"/>
      <c r="D379" s="15"/>
      <c r="E379" s="16"/>
      <c r="F379" s="16"/>
      <c r="G379" s="16"/>
      <c r="H379" s="14"/>
      <c r="I379" s="14"/>
      <c r="J379" s="14"/>
      <c r="K379" s="14"/>
      <c r="L379" s="14"/>
      <c r="M379" s="14"/>
      <c r="N379" s="14"/>
      <c r="O379" s="14"/>
      <c r="P379" s="14"/>
      <c r="Q379" s="14"/>
    </row>
    <row r="380" ht="13.5" customHeight="1">
      <c r="A380" s="14"/>
      <c r="B380" s="14"/>
      <c r="C380" s="14"/>
      <c r="D380" s="15"/>
      <c r="E380" s="16"/>
      <c r="F380" s="16"/>
      <c r="G380" s="16"/>
      <c r="H380" s="14"/>
      <c r="I380" s="14"/>
      <c r="J380" s="14"/>
      <c r="K380" s="14"/>
      <c r="L380" s="14"/>
      <c r="M380" s="14"/>
      <c r="N380" s="14"/>
      <c r="O380" s="14"/>
      <c r="P380" s="14"/>
      <c r="Q380" s="14"/>
    </row>
    <row r="381" ht="13.5" customHeight="1">
      <c r="A381" s="14"/>
      <c r="B381" s="14"/>
      <c r="C381" s="14"/>
      <c r="D381" s="15"/>
      <c r="E381" s="16"/>
      <c r="F381" s="16"/>
      <c r="G381" s="16"/>
      <c r="H381" s="14"/>
      <c r="I381" s="14"/>
      <c r="J381" s="14"/>
      <c r="K381" s="14"/>
      <c r="L381" s="14"/>
      <c r="M381" s="14"/>
      <c r="N381" s="14"/>
      <c r="O381" s="14"/>
      <c r="P381" s="14"/>
      <c r="Q381" s="14"/>
    </row>
    <row r="382" ht="13.5" customHeight="1">
      <c r="A382" s="14"/>
      <c r="B382" s="14"/>
      <c r="C382" s="14"/>
      <c r="D382" s="15"/>
      <c r="E382" s="16"/>
      <c r="F382" s="16"/>
      <c r="G382" s="16"/>
      <c r="H382" s="14"/>
      <c r="I382" s="14"/>
      <c r="J382" s="14"/>
      <c r="K382" s="14"/>
      <c r="L382" s="14"/>
      <c r="M382" s="14"/>
      <c r="N382" s="14"/>
      <c r="O382" s="14"/>
      <c r="P382" s="14"/>
      <c r="Q382" s="14"/>
    </row>
    <row r="383" ht="13.5" customHeight="1">
      <c r="A383" s="14"/>
      <c r="B383" s="14"/>
      <c r="C383" s="14"/>
      <c r="D383" s="15"/>
      <c r="E383" s="16"/>
      <c r="F383" s="16"/>
      <c r="G383" s="16"/>
      <c r="H383" s="14"/>
      <c r="I383" s="14"/>
      <c r="J383" s="14"/>
      <c r="K383" s="14"/>
      <c r="L383" s="14"/>
      <c r="M383" s="14"/>
      <c r="N383" s="14"/>
      <c r="O383" s="14"/>
      <c r="P383" s="14"/>
      <c r="Q383" s="14"/>
    </row>
    <row r="384" ht="13.5" customHeight="1">
      <c r="A384" s="14"/>
      <c r="B384" s="14"/>
      <c r="C384" s="14"/>
      <c r="D384" s="15"/>
      <c r="E384" s="16"/>
      <c r="F384" s="16"/>
      <c r="G384" s="16"/>
      <c r="H384" s="14"/>
      <c r="I384" s="14"/>
      <c r="J384" s="14"/>
      <c r="K384" s="14"/>
      <c r="L384" s="14"/>
      <c r="M384" s="14"/>
      <c r="N384" s="14"/>
      <c r="O384" s="14"/>
      <c r="P384" s="14"/>
      <c r="Q384" s="14"/>
    </row>
    <row r="385" ht="13.5" customHeight="1">
      <c r="A385" s="14"/>
      <c r="B385" s="14"/>
      <c r="C385" s="14"/>
      <c r="D385" s="15"/>
      <c r="E385" s="16"/>
      <c r="F385" s="16"/>
      <c r="G385" s="16"/>
      <c r="H385" s="14"/>
      <c r="I385" s="14"/>
      <c r="J385" s="14"/>
      <c r="K385" s="14"/>
      <c r="L385" s="14"/>
      <c r="M385" s="14"/>
      <c r="N385" s="14"/>
      <c r="O385" s="14"/>
      <c r="P385" s="14"/>
      <c r="Q385" s="14"/>
    </row>
    <row r="386" ht="13.5" customHeight="1">
      <c r="A386" s="14"/>
      <c r="B386" s="14"/>
      <c r="C386" s="14"/>
      <c r="D386" s="15"/>
      <c r="E386" s="16"/>
      <c r="F386" s="16"/>
      <c r="G386" s="16"/>
      <c r="H386" s="14"/>
      <c r="I386" s="14"/>
      <c r="J386" s="14"/>
      <c r="K386" s="14"/>
      <c r="L386" s="14"/>
      <c r="M386" s="14"/>
      <c r="N386" s="14"/>
      <c r="O386" s="14"/>
      <c r="P386" s="14"/>
      <c r="Q386" s="14"/>
    </row>
    <row r="387" ht="13.5" customHeight="1">
      <c r="A387" s="14"/>
      <c r="B387" s="14"/>
      <c r="C387" s="14"/>
      <c r="D387" s="15"/>
      <c r="E387" s="16"/>
      <c r="F387" s="16"/>
      <c r="G387" s="16"/>
      <c r="H387" s="14"/>
      <c r="I387" s="14"/>
      <c r="J387" s="14"/>
      <c r="K387" s="14"/>
      <c r="L387" s="14"/>
      <c r="M387" s="14"/>
      <c r="N387" s="14"/>
      <c r="O387" s="14"/>
      <c r="P387" s="14"/>
      <c r="Q387" s="14"/>
    </row>
    <row r="388" ht="13.5" customHeight="1">
      <c r="A388" s="14"/>
      <c r="B388" s="14"/>
      <c r="C388" s="14"/>
      <c r="D388" s="15"/>
      <c r="E388" s="16"/>
      <c r="F388" s="16"/>
      <c r="G388" s="16"/>
      <c r="H388" s="14"/>
      <c r="I388" s="14"/>
      <c r="J388" s="14"/>
      <c r="K388" s="14"/>
      <c r="L388" s="14"/>
      <c r="M388" s="14"/>
      <c r="N388" s="14"/>
      <c r="O388" s="14"/>
      <c r="P388" s="14"/>
      <c r="Q388" s="14"/>
    </row>
    <row r="389" ht="13.5" customHeight="1">
      <c r="A389" s="14"/>
      <c r="B389" s="14"/>
      <c r="C389" s="14"/>
      <c r="D389" s="15"/>
      <c r="E389" s="16"/>
      <c r="F389" s="16"/>
      <c r="G389" s="16"/>
      <c r="H389" s="14"/>
      <c r="I389" s="14"/>
      <c r="J389" s="14"/>
      <c r="K389" s="14"/>
      <c r="L389" s="14"/>
      <c r="M389" s="14"/>
      <c r="N389" s="14"/>
      <c r="O389" s="14"/>
      <c r="P389" s="14"/>
      <c r="Q389" s="14"/>
    </row>
    <row r="390" ht="13.5" customHeight="1">
      <c r="A390" s="14"/>
      <c r="B390" s="14"/>
      <c r="C390" s="14"/>
      <c r="D390" s="15"/>
      <c r="E390" s="16"/>
      <c r="F390" s="16"/>
      <c r="G390" s="16"/>
      <c r="H390" s="14"/>
      <c r="I390" s="14"/>
      <c r="J390" s="14"/>
      <c r="K390" s="14"/>
      <c r="L390" s="14"/>
      <c r="M390" s="14"/>
      <c r="N390" s="14"/>
      <c r="O390" s="14"/>
      <c r="P390" s="14"/>
      <c r="Q390" s="14"/>
    </row>
    <row r="391" ht="13.5" customHeight="1">
      <c r="A391" s="14"/>
      <c r="B391" s="14"/>
      <c r="C391" s="14"/>
      <c r="D391" s="15"/>
      <c r="E391" s="16"/>
      <c r="F391" s="16"/>
      <c r="G391" s="16"/>
      <c r="H391" s="14"/>
      <c r="I391" s="14"/>
      <c r="J391" s="14"/>
      <c r="K391" s="14"/>
      <c r="L391" s="14"/>
      <c r="M391" s="14"/>
      <c r="N391" s="14"/>
      <c r="O391" s="14"/>
      <c r="P391" s="14"/>
      <c r="Q391" s="14"/>
    </row>
    <row r="392" ht="13.5" customHeight="1">
      <c r="A392" s="14"/>
      <c r="B392" s="14"/>
      <c r="C392" s="14"/>
      <c r="D392" s="15"/>
      <c r="E392" s="16"/>
      <c r="F392" s="16"/>
      <c r="G392" s="16"/>
      <c r="H392" s="14"/>
      <c r="I392" s="14"/>
      <c r="J392" s="14"/>
      <c r="K392" s="14"/>
      <c r="L392" s="14"/>
      <c r="M392" s="14"/>
      <c r="N392" s="14"/>
      <c r="O392" s="14"/>
      <c r="P392" s="14"/>
      <c r="Q392" s="14"/>
    </row>
    <row r="393" ht="13.5" customHeight="1">
      <c r="A393" s="14"/>
      <c r="B393" s="14"/>
      <c r="C393" s="14"/>
      <c r="D393" s="15"/>
      <c r="E393" s="16"/>
      <c r="F393" s="16"/>
      <c r="G393" s="16"/>
      <c r="H393" s="14"/>
      <c r="I393" s="14"/>
      <c r="J393" s="14"/>
      <c r="K393" s="14"/>
      <c r="L393" s="14"/>
      <c r="M393" s="14"/>
      <c r="N393" s="14"/>
      <c r="O393" s="14"/>
      <c r="P393" s="14"/>
      <c r="Q393" s="14"/>
    </row>
    <row r="394" ht="13.5" customHeight="1">
      <c r="A394" s="14"/>
      <c r="B394" s="14"/>
      <c r="C394" s="14"/>
      <c r="D394" s="15"/>
      <c r="E394" s="16"/>
      <c r="F394" s="16"/>
      <c r="G394" s="16"/>
      <c r="H394" s="14"/>
      <c r="I394" s="14"/>
      <c r="J394" s="14"/>
      <c r="K394" s="14"/>
      <c r="L394" s="14"/>
      <c r="M394" s="14"/>
      <c r="N394" s="14"/>
      <c r="O394" s="14"/>
      <c r="P394" s="14"/>
      <c r="Q394" s="14"/>
    </row>
    <row r="395" ht="13.5" customHeight="1">
      <c r="A395" s="14"/>
      <c r="B395" s="14"/>
      <c r="C395" s="14"/>
      <c r="D395" s="15"/>
      <c r="E395" s="16"/>
      <c r="F395" s="16"/>
      <c r="G395" s="16"/>
      <c r="H395" s="14"/>
      <c r="I395" s="14"/>
      <c r="J395" s="14"/>
      <c r="K395" s="14"/>
      <c r="L395" s="14"/>
      <c r="M395" s="14"/>
      <c r="N395" s="14"/>
      <c r="O395" s="14"/>
      <c r="P395" s="14"/>
      <c r="Q395" s="14"/>
    </row>
    <row r="396" ht="13.5" customHeight="1">
      <c r="A396" s="14"/>
      <c r="B396" s="14"/>
      <c r="C396" s="14"/>
      <c r="D396" s="15"/>
      <c r="E396" s="16"/>
      <c r="F396" s="16"/>
      <c r="G396" s="16"/>
      <c r="H396" s="14"/>
      <c r="I396" s="14"/>
      <c r="J396" s="14"/>
      <c r="K396" s="14"/>
      <c r="L396" s="14"/>
      <c r="M396" s="14"/>
      <c r="N396" s="14"/>
      <c r="O396" s="14"/>
      <c r="P396" s="14"/>
      <c r="Q396" s="14"/>
    </row>
    <row r="397" ht="13.5" customHeight="1">
      <c r="A397" s="14"/>
      <c r="B397" s="14"/>
      <c r="C397" s="14"/>
      <c r="D397" s="15"/>
      <c r="E397" s="16"/>
      <c r="F397" s="16"/>
      <c r="G397" s="16"/>
      <c r="H397" s="14"/>
      <c r="I397" s="14"/>
      <c r="J397" s="14"/>
      <c r="K397" s="14"/>
      <c r="L397" s="14"/>
      <c r="M397" s="14"/>
      <c r="N397" s="14"/>
      <c r="O397" s="14"/>
      <c r="P397" s="14"/>
      <c r="Q397" s="14"/>
    </row>
    <row r="398" ht="13.5" customHeight="1">
      <c r="A398" s="14"/>
      <c r="B398" s="14"/>
      <c r="C398" s="14"/>
      <c r="D398" s="15"/>
      <c r="E398" s="16"/>
      <c r="F398" s="16"/>
      <c r="G398" s="16"/>
      <c r="H398" s="14"/>
      <c r="I398" s="14"/>
      <c r="J398" s="14"/>
      <c r="K398" s="14"/>
      <c r="L398" s="14"/>
      <c r="M398" s="14"/>
      <c r="N398" s="14"/>
      <c r="O398" s="14"/>
      <c r="P398" s="14"/>
      <c r="Q398" s="14"/>
    </row>
    <row r="399" ht="13.5" customHeight="1">
      <c r="A399" s="14"/>
      <c r="B399" s="14"/>
      <c r="C399" s="14"/>
      <c r="D399" s="15"/>
      <c r="E399" s="16"/>
      <c r="F399" s="16"/>
      <c r="G399" s="16"/>
      <c r="H399" s="14"/>
      <c r="I399" s="14"/>
      <c r="J399" s="14"/>
      <c r="K399" s="14"/>
      <c r="L399" s="14"/>
      <c r="M399" s="14"/>
      <c r="N399" s="14"/>
      <c r="O399" s="14"/>
      <c r="P399" s="14"/>
      <c r="Q399" s="14"/>
    </row>
    <row r="400" ht="13.5" customHeight="1">
      <c r="A400" s="14"/>
      <c r="B400" s="14"/>
      <c r="C400" s="14"/>
      <c r="D400" s="15"/>
      <c r="E400" s="16"/>
      <c r="F400" s="16"/>
      <c r="G400" s="16"/>
      <c r="H400" s="14"/>
      <c r="I400" s="14"/>
      <c r="J400" s="14"/>
      <c r="K400" s="14"/>
      <c r="L400" s="14"/>
      <c r="M400" s="14"/>
      <c r="N400" s="14"/>
      <c r="O400" s="14"/>
      <c r="P400" s="14"/>
      <c r="Q400" s="14"/>
    </row>
    <row r="401" ht="13.5" customHeight="1">
      <c r="A401" s="14"/>
      <c r="B401" s="14"/>
      <c r="C401" s="14"/>
      <c r="D401" s="15"/>
      <c r="E401" s="16"/>
      <c r="F401" s="16"/>
      <c r="G401" s="16"/>
      <c r="H401" s="14"/>
      <c r="I401" s="14"/>
      <c r="J401" s="14"/>
      <c r="K401" s="14"/>
      <c r="L401" s="14"/>
      <c r="M401" s="14"/>
      <c r="N401" s="14"/>
      <c r="O401" s="14"/>
      <c r="P401" s="14"/>
      <c r="Q401" s="14"/>
    </row>
    <row r="402" ht="13.5" customHeight="1">
      <c r="A402" s="14"/>
      <c r="B402" s="14"/>
      <c r="C402" s="14"/>
      <c r="D402" s="15"/>
      <c r="E402" s="16"/>
      <c r="F402" s="16"/>
      <c r="G402" s="16"/>
      <c r="H402" s="14"/>
      <c r="I402" s="14"/>
      <c r="J402" s="14"/>
      <c r="K402" s="14"/>
      <c r="L402" s="14"/>
      <c r="M402" s="14"/>
      <c r="N402" s="14"/>
      <c r="O402" s="14"/>
      <c r="P402" s="14"/>
      <c r="Q402" s="14"/>
    </row>
    <row r="403" ht="13.5" customHeight="1">
      <c r="A403" s="14"/>
      <c r="B403" s="14"/>
      <c r="C403" s="14"/>
      <c r="D403" s="15"/>
      <c r="E403" s="16"/>
      <c r="F403" s="16"/>
      <c r="G403" s="16"/>
      <c r="H403" s="14"/>
      <c r="I403" s="14"/>
      <c r="J403" s="14"/>
      <c r="K403" s="14"/>
      <c r="L403" s="14"/>
      <c r="M403" s="14"/>
      <c r="N403" s="14"/>
      <c r="O403" s="14"/>
      <c r="P403" s="14"/>
      <c r="Q403" s="14"/>
    </row>
    <row r="404" ht="13.5" customHeight="1">
      <c r="A404" s="14"/>
      <c r="B404" s="14"/>
      <c r="C404" s="14"/>
      <c r="D404" s="15"/>
      <c r="E404" s="16"/>
      <c r="F404" s="16"/>
      <c r="G404" s="16"/>
      <c r="H404" s="14"/>
      <c r="I404" s="14"/>
      <c r="J404" s="14"/>
      <c r="K404" s="14"/>
      <c r="L404" s="14"/>
      <c r="M404" s="14"/>
      <c r="N404" s="14"/>
      <c r="O404" s="14"/>
      <c r="P404" s="14"/>
      <c r="Q404" s="14"/>
    </row>
    <row r="405" ht="13.5" customHeight="1">
      <c r="A405" s="14"/>
      <c r="B405" s="14"/>
      <c r="C405" s="14"/>
      <c r="D405" s="15"/>
      <c r="E405" s="16"/>
      <c r="F405" s="16"/>
      <c r="G405" s="16"/>
      <c r="H405" s="14"/>
      <c r="I405" s="14"/>
      <c r="J405" s="14"/>
      <c r="K405" s="14"/>
      <c r="L405" s="14"/>
      <c r="M405" s="14"/>
      <c r="N405" s="14"/>
      <c r="O405" s="14"/>
      <c r="P405" s="14"/>
      <c r="Q405" s="14"/>
    </row>
    <row r="406" ht="13.5" customHeight="1">
      <c r="A406" s="14"/>
      <c r="B406" s="14"/>
      <c r="C406" s="14"/>
      <c r="D406" s="15"/>
      <c r="E406" s="16"/>
      <c r="F406" s="16"/>
      <c r="G406" s="16"/>
      <c r="H406" s="14"/>
      <c r="I406" s="14"/>
      <c r="J406" s="14"/>
      <c r="K406" s="14"/>
      <c r="L406" s="14"/>
      <c r="M406" s="14"/>
      <c r="N406" s="14"/>
      <c r="O406" s="14"/>
      <c r="P406" s="14"/>
      <c r="Q406" s="14"/>
    </row>
    <row r="407" ht="13.5" customHeight="1">
      <c r="A407" s="14"/>
      <c r="B407" s="14"/>
      <c r="C407" s="14"/>
      <c r="D407" s="15"/>
      <c r="E407" s="16"/>
      <c r="F407" s="16"/>
      <c r="G407" s="16"/>
      <c r="H407" s="14"/>
      <c r="I407" s="14"/>
      <c r="J407" s="14"/>
      <c r="K407" s="14"/>
      <c r="L407" s="14"/>
      <c r="M407" s="14"/>
      <c r="N407" s="14"/>
      <c r="O407" s="14"/>
      <c r="P407" s="14"/>
      <c r="Q407" s="14"/>
    </row>
    <row r="408" ht="13.5" customHeight="1">
      <c r="A408" s="14"/>
      <c r="B408" s="14"/>
      <c r="C408" s="14"/>
      <c r="D408" s="15"/>
      <c r="E408" s="16"/>
      <c r="F408" s="16"/>
      <c r="G408" s="16"/>
      <c r="H408" s="14"/>
      <c r="I408" s="14"/>
      <c r="J408" s="14"/>
      <c r="K408" s="14"/>
      <c r="L408" s="14"/>
      <c r="M408" s="14"/>
      <c r="N408" s="14"/>
      <c r="O408" s="14"/>
      <c r="P408" s="14"/>
      <c r="Q408" s="14"/>
    </row>
    <row r="409" ht="13.5" customHeight="1">
      <c r="A409" s="14"/>
      <c r="B409" s="14"/>
      <c r="C409" s="14"/>
      <c r="D409" s="15"/>
      <c r="E409" s="16"/>
      <c r="F409" s="16"/>
      <c r="G409" s="16"/>
      <c r="H409" s="14"/>
      <c r="I409" s="14"/>
      <c r="J409" s="14"/>
      <c r="K409" s="14"/>
      <c r="L409" s="14"/>
      <c r="M409" s="14"/>
      <c r="N409" s="14"/>
      <c r="O409" s="14"/>
      <c r="P409" s="14"/>
      <c r="Q409" s="14"/>
    </row>
    <row r="410" ht="13.5" customHeight="1">
      <c r="A410" s="14"/>
      <c r="B410" s="14"/>
      <c r="C410" s="14"/>
      <c r="D410" s="15"/>
      <c r="E410" s="16"/>
      <c r="F410" s="16"/>
      <c r="G410" s="16"/>
      <c r="H410" s="14"/>
      <c r="I410" s="14"/>
      <c r="J410" s="14"/>
      <c r="K410" s="14"/>
      <c r="L410" s="14"/>
      <c r="M410" s="14"/>
      <c r="N410" s="14"/>
      <c r="O410" s="14"/>
      <c r="P410" s="14"/>
      <c r="Q410" s="14"/>
    </row>
    <row r="411" ht="13.5" customHeight="1">
      <c r="A411" s="14"/>
      <c r="B411" s="14"/>
      <c r="C411" s="14"/>
      <c r="D411" s="15"/>
      <c r="E411" s="16"/>
      <c r="F411" s="16"/>
      <c r="G411" s="16"/>
      <c r="H411" s="14"/>
      <c r="I411" s="14"/>
      <c r="J411" s="14"/>
      <c r="K411" s="14"/>
      <c r="L411" s="14"/>
      <c r="M411" s="14"/>
      <c r="N411" s="14"/>
      <c r="O411" s="14"/>
      <c r="P411" s="14"/>
      <c r="Q411" s="14"/>
    </row>
    <row r="412" ht="13.5" customHeight="1">
      <c r="A412" s="14"/>
      <c r="B412" s="14"/>
      <c r="C412" s="14"/>
      <c r="D412" s="15"/>
      <c r="E412" s="16"/>
      <c r="F412" s="16"/>
      <c r="G412" s="16"/>
      <c r="H412" s="14"/>
      <c r="I412" s="14"/>
      <c r="J412" s="14"/>
      <c r="K412" s="14"/>
      <c r="L412" s="14"/>
      <c r="M412" s="14"/>
      <c r="N412" s="14"/>
      <c r="O412" s="14"/>
      <c r="P412" s="14"/>
      <c r="Q412" s="14"/>
    </row>
    <row r="413" ht="13.5" customHeight="1">
      <c r="A413" s="14"/>
      <c r="B413" s="14"/>
      <c r="C413" s="14"/>
      <c r="D413" s="15"/>
      <c r="E413" s="16"/>
      <c r="F413" s="16"/>
      <c r="G413" s="16"/>
      <c r="H413" s="14"/>
      <c r="I413" s="14"/>
      <c r="J413" s="14"/>
      <c r="K413" s="14"/>
      <c r="L413" s="14"/>
      <c r="M413" s="14"/>
      <c r="N413" s="14"/>
      <c r="O413" s="14"/>
      <c r="P413" s="14"/>
      <c r="Q413" s="14"/>
    </row>
    <row r="414" ht="13.5" customHeight="1">
      <c r="A414" s="14"/>
      <c r="B414" s="14"/>
      <c r="C414" s="14"/>
      <c r="D414" s="15"/>
      <c r="E414" s="16"/>
      <c r="F414" s="16"/>
      <c r="G414" s="16"/>
      <c r="H414" s="14"/>
      <c r="I414" s="14"/>
      <c r="J414" s="14"/>
      <c r="K414" s="14"/>
      <c r="L414" s="14"/>
      <c r="M414" s="14"/>
      <c r="N414" s="14"/>
      <c r="O414" s="14"/>
      <c r="P414" s="14"/>
      <c r="Q414" s="14"/>
    </row>
    <row r="415" ht="13.5" customHeight="1">
      <c r="A415" s="14"/>
      <c r="B415" s="14"/>
      <c r="C415" s="14"/>
      <c r="D415" s="15"/>
      <c r="E415" s="16"/>
      <c r="F415" s="16"/>
      <c r="G415" s="16"/>
      <c r="H415" s="14"/>
      <c r="I415" s="14"/>
      <c r="J415" s="14"/>
      <c r="K415" s="14"/>
      <c r="L415" s="14"/>
      <c r="M415" s="14"/>
      <c r="N415" s="14"/>
      <c r="O415" s="14"/>
      <c r="P415" s="14"/>
      <c r="Q415" s="14"/>
    </row>
    <row r="416" ht="13.5" customHeight="1">
      <c r="A416" s="14"/>
      <c r="B416" s="14"/>
      <c r="C416" s="14"/>
      <c r="D416" s="15"/>
      <c r="E416" s="16"/>
      <c r="F416" s="16"/>
      <c r="G416" s="16"/>
      <c r="H416" s="14"/>
      <c r="I416" s="14"/>
      <c r="J416" s="14"/>
      <c r="K416" s="14"/>
      <c r="L416" s="14"/>
      <c r="M416" s="14"/>
      <c r="N416" s="14"/>
      <c r="O416" s="14"/>
      <c r="P416" s="14"/>
      <c r="Q416" s="14"/>
    </row>
    <row r="417" ht="13.5" customHeight="1">
      <c r="A417" s="14"/>
      <c r="B417" s="14"/>
      <c r="C417" s="14"/>
      <c r="D417" s="15"/>
      <c r="E417" s="16"/>
      <c r="F417" s="16"/>
      <c r="G417" s="16"/>
      <c r="H417" s="14"/>
      <c r="I417" s="14"/>
      <c r="J417" s="14"/>
      <c r="K417" s="14"/>
      <c r="L417" s="14"/>
      <c r="M417" s="14"/>
      <c r="N417" s="14"/>
      <c r="O417" s="14"/>
      <c r="P417" s="14"/>
      <c r="Q417" s="14"/>
    </row>
    <row r="418" ht="13.5" customHeight="1">
      <c r="A418" s="14"/>
      <c r="B418" s="14"/>
      <c r="C418" s="14"/>
      <c r="D418" s="15"/>
      <c r="E418" s="16"/>
      <c r="F418" s="16"/>
      <c r="G418" s="16"/>
      <c r="H418" s="14"/>
      <c r="I418" s="14"/>
      <c r="J418" s="14"/>
      <c r="K418" s="14"/>
      <c r="L418" s="14"/>
      <c r="M418" s="14"/>
      <c r="N418" s="14"/>
      <c r="O418" s="14"/>
      <c r="P418" s="14"/>
      <c r="Q418" s="14"/>
    </row>
    <row r="419" ht="13.5" customHeight="1">
      <c r="A419" s="14"/>
      <c r="B419" s="14"/>
      <c r="C419" s="14"/>
      <c r="D419" s="15"/>
      <c r="E419" s="16"/>
      <c r="F419" s="16"/>
      <c r="G419" s="16"/>
      <c r="H419" s="14"/>
      <c r="I419" s="14"/>
      <c r="J419" s="14"/>
      <c r="K419" s="14"/>
      <c r="L419" s="14"/>
      <c r="M419" s="14"/>
      <c r="N419" s="14"/>
      <c r="O419" s="14"/>
      <c r="P419" s="14"/>
      <c r="Q419" s="14"/>
    </row>
    <row r="420" ht="13.5" customHeight="1">
      <c r="A420" s="14"/>
      <c r="B420" s="14"/>
      <c r="C420" s="14"/>
      <c r="D420" s="15"/>
      <c r="E420" s="16"/>
      <c r="F420" s="16"/>
      <c r="G420" s="16"/>
      <c r="H420" s="14"/>
      <c r="I420" s="14"/>
      <c r="J420" s="14"/>
      <c r="K420" s="14"/>
      <c r="L420" s="14"/>
      <c r="M420" s="14"/>
      <c r="N420" s="14"/>
      <c r="O420" s="14"/>
      <c r="P420" s="14"/>
      <c r="Q420" s="14"/>
    </row>
    <row r="421" ht="13.5" customHeight="1">
      <c r="A421" s="14"/>
      <c r="B421" s="14"/>
      <c r="C421" s="14"/>
      <c r="D421" s="15"/>
      <c r="E421" s="16"/>
      <c r="F421" s="16"/>
      <c r="G421" s="16"/>
      <c r="H421" s="14"/>
      <c r="I421" s="14"/>
      <c r="J421" s="14"/>
      <c r="K421" s="14"/>
      <c r="L421" s="14"/>
      <c r="M421" s="14"/>
      <c r="N421" s="14"/>
      <c r="O421" s="14"/>
      <c r="P421" s="14"/>
      <c r="Q421" s="14"/>
    </row>
    <row r="422" ht="13.5" customHeight="1">
      <c r="A422" s="14"/>
      <c r="B422" s="14"/>
      <c r="C422" s="14"/>
      <c r="D422" s="15"/>
      <c r="E422" s="16"/>
      <c r="F422" s="16"/>
      <c r="G422" s="16"/>
      <c r="H422" s="14"/>
      <c r="I422" s="14"/>
      <c r="J422" s="14"/>
      <c r="K422" s="14"/>
      <c r="L422" s="14"/>
      <c r="M422" s="14"/>
      <c r="N422" s="14"/>
      <c r="O422" s="14"/>
      <c r="P422" s="14"/>
      <c r="Q422" s="14"/>
    </row>
    <row r="423" ht="13.5" customHeight="1">
      <c r="A423" s="14"/>
      <c r="B423" s="14"/>
      <c r="C423" s="14"/>
      <c r="D423" s="15"/>
      <c r="E423" s="16"/>
      <c r="F423" s="16"/>
      <c r="G423" s="16"/>
      <c r="H423" s="14"/>
      <c r="I423" s="14"/>
      <c r="J423" s="14"/>
      <c r="K423" s="14"/>
      <c r="L423" s="14"/>
      <c r="M423" s="14"/>
      <c r="N423" s="14"/>
      <c r="O423" s="14"/>
      <c r="P423" s="14"/>
      <c r="Q423" s="14"/>
    </row>
    <row r="424" ht="13.5" customHeight="1">
      <c r="A424" s="14"/>
      <c r="B424" s="14"/>
      <c r="C424" s="14"/>
      <c r="D424" s="15"/>
      <c r="E424" s="16"/>
      <c r="F424" s="16"/>
      <c r="G424" s="16"/>
      <c r="H424" s="14"/>
      <c r="I424" s="14"/>
      <c r="J424" s="14"/>
      <c r="K424" s="14"/>
      <c r="L424" s="14"/>
      <c r="M424" s="14"/>
      <c r="N424" s="14"/>
      <c r="O424" s="14"/>
      <c r="P424" s="14"/>
      <c r="Q424" s="14"/>
    </row>
    <row r="425" ht="13.5" customHeight="1">
      <c r="A425" s="14"/>
      <c r="B425" s="14"/>
      <c r="C425" s="14"/>
      <c r="D425" s="15"/>
      <c r="E425" s="16"/>
      <c r="F425" s="16"/>
      <c r="G425" s="16"/>
      <c r="H425" s="14"/>
      <c r="I425" s="14"/>
      <c r="J425" s="14"/>
      <c r="K425" s="14"/>
      <c r="L425" s="14"/>
      <c r="M425" s="14"/>
      <c r="N425" s="14"/>
      <c r="O425" s="14"/>
      <c r="P425" s="14"/>
      <c r="Q425" s="14"/>
    </row>
    <row r="426" ht="13.5" customHeight="1">
      <c r="A426" s="14"/>
      <c r="B426" s="14"/>
      <c r="C426" s="14"/>
      <c r="D426" s="15"/>
      <c r="E426" s="16"/>
      <c r="F426" s="16"/>
      <c r="G426" s="16"/>
      <c r="H426" s="14"/>
      <c r="I426" s="14"/>
      <c r="J426" s="14"/>
      <c r="K426" s="14"/>
      <c r="L426" s="14"/>
      <c r="M426" s="14"/>
      <c r="N426" s="14"/>
      <c r="O426" s="14"/>
      <c r="P426" s="14"/>
      <c r="Q426" s="14"/>
    </row>
    <row r="427" ht="13.5" customHeight="1">
      <c r="A427" s="14"/>
      <c r="B427" s="14"/>
      <c r="C427" s="14"/>
      <c r="D427" s="15"/>
      <c r="E427" s="16"/>
      <c r="F427" s="16"/>
      <c r="G427" s="16"/>
      <c r="H427" s="14"/>
      <c r="I427" s="14"/>
      <c r="J427" s="14"/>
      <c r="K427" s="14"/>
      <c r="L427" s="14"/>
      <c r="M427" s="14"/>
      <c r="N427" s="14"/>
      <c r="O427" s="14"/>
      <c r="P427" s="14"/>
      <c r="Q427" s="14"/>
    </row>
    <row r="428" ht="13.5" customHeight="1">
      <c r="A428" s="14"/>
      <c r="B428" s="14"/>
      <c r="C428" s="14"/>
      <c r="D428" s="15"/>
      <c r="E428" s="16"/>
      <c r="F428" s="16"/>
      <c r="G428" s="16"/>
      <c r="H428" s="14"/>
      <c r="I428" s="14"/>
      <c r="J428" s="14"/>
      <c r="K428" s="14"/>
      <c r="L428" s="14"/>
      <c r="M428" s="14"/>
      <c r="N428" s="14"/>
      <c r="O428" s="14"/>
      <c r="P428" s="14"/>
      <c r="Q428" s="14"/>
    </row>
    <row r="429" ht="13.5" customHeight="1">
      <c r="A429" s="14"/>
      <c r="B429" s="14"/>
      <c r="C429" s="14"/>
      <c r="D429" s="15"/>
      <c r="E429" s="16"/>
      <c r="F429" s="16"/>
      <c r="G429" s="16"/>
      <c r="H429" s="14"/>
      <c r="I429" s="14"/>
      <c r="J429" s="14"/>
      <c r="K429" s="14"/>
      <c r="L429" s="14"/>
      <c r="M429" s="14"/>
      <c r="N429" s="14"/>
      <c r="O429" s="14"/>
      <c r="P429" s="14"/>
      <c r="Q429" s="14"/>
    </row>
    <row r="430" ht="13.5" customHeight="1">
      <c r="A430" s="14"/>
      <c r="B430" s="14"/>
      <c r="C430" s="14"/>
      <c r="D430" s="15"/>
      <c r="E430" s="16"/>
      <c r="F430" s="16"/>
      <c r="G430" s="16"/>
      <c r="H430" s="14"/>
      <c r="I430" s="14"/>
      <c r="J430" s="14"/>
      <c r="K430" s="14"/>
      <c r="L430" s="14"/>
      <c r="M430" s="14"/>
      <c r="N430" s="14"/>
      <c r="O430" s="14"/>
      <c r="P430" s="14"/>
      <c r="Q430" s="14"/>
    </row>
    <row r="431" ht="13.5" customHeight="1">
      <c r="A431" s="14"/>
      <c r="B431" s="14"/>
      <c r="C431" s="14"/>
      <c r="D431" s="15"/>
      <c r="E431" s="16"/>
      <c r="F431" s="16"/>
      <c r="G431" s="16"/>
      <c r="H431" s="14"/>
      <c r="I431" s="14"/>
      <c r="J431" s="14"/>
      <c r="K431" s="14"/>
      <c r="L431" s="14"/>
      <c r="M431" s="14"/>
      <c r="N431" s="14"/>
      <c r="O431" s="14"/>
      <c r="P431" s="14"/>
      <c r="Q431" s="14"/>
    </row>
    <row r="432" ht="13.5" customHeight="1">
      <c r="A432" s="14"/>
      <c r="B432" s="14"/>
      <c r="C432" s="14"/>
      <c r="D432" s="15"/>
      <c r="E432" s="16"/>
      <c r="F432" s="16"/>
      <c r="G432" s="16"/>
      <c r="H432" s="14"/>
      <c r="I432" s="14"/>
      <c r="J432" s="14"/>
      <c r="K432" s="14"/>
      <c r="L432" s="14"/>
      <c r="M432" s="14"/>
      <c r="N432" s="14"/>
      <c r="O432" s="14"/>
      <c r="P432" s="14"/>
      <c r="Q432" s="14"/>
    </row>
    <row r="433" ht="13.5" customHeight="1">
      <c r="A433" s="14"/>
      <c r="B433" s="14"/>
      <c r="C433" s="14"/>
      <c r="D433" s="15"/>
      <c r="E433" s="16"/>
      <c r="F433" s="16"/>
      <c r="G433" s="16"/>
      <c r="H433" s="14"/>
      <c r="I433" s="14"/>
      <c r="J433" s="14"/>
      <c r="K433" s="14"/>
      <c r="L433" s="14"/>
      <c r="M433" s="14"/>
      <c r="N433" s="14"/>
      <c r="O433" s="14"/>
      <c r="P433" s="14"/>
      <c r="Q433" s="14"/>
    </row>
    <row r="434" ht="13.5" customHeight="1">
      <c r="A434" s="14"/>
      <c r="B434" s="14"/>
      <c r="C434" s="14"/>
      <c r="D434" s="15"/>
      <c r="E434" s="16"/>
      <c r="F434" s="16"/>
      <c r="G434" s="16"/>
      <c r="H434" s="14"/>
      <c r="I434" s="14"/>
      <c r="J434" s="14"/>
      <c r="K434" s="14"/>
      <c r="L434" s="14"/>
      <c r="M434" s="14"/>
      <c r="N434" s="14"/>
      <c r="O434" s="14"/>
      <c r="P434" s="14"/>
      <c r="Q434" s="14"/>
    </row>
    <row r="435" ht="13.5" customHeight="1">
      <c r="A435" s="14"/>
      <c r="B435" s="14"/>
      <c r="C435" s="14"/>
      <c r="D435" s="15"/>
      <c r="E435" s="16"/>
      <c r="F435" s="16"/>
      <c r="G435" s="16"/>
      <c r="H435" s="14"/>
      <c r="I435" s="14"/>
      <c r="J435" s="14"/>
      <c r="K435" s="14"/>
      <c r="L435" s="14"/>
      <c r="M435" s="14"/>
      <c r="N435" s="14"/>
      <c r="O435" s="14"/>
      <c r="P435" s="14"/>
      <c r="Q435" s="14"/>
    </row>
    <row r="436" ht="13.5" customHeight="1">
      <c r="A436" s="14"/>
      <c r="B436" s="14"/>
      <c r="C436" s="14"/>
      <c r="D436" s="15"/>
      <c r="E436" s="16"/>
      <c r="F436" s="16"/>
      <c r="G436" s="16"/>
      <c r="H436" s="14"/>
      <c r="I436" s="14"/>
      <c r="J436" s="14"/>
      <c r="K436" s="14"/>
      <c r="L436" s="14"/>
      <c r="M436" s="14"/>
      <c r="N436" s="14"/>
      <c r="O436" s="14"/>
      <c r="P436" s="14"/>
      <c r="Q436" s="14"/>
    </row>
    <row r="437" ht="13.5" customHeight="1">
      <c r="A437" s="14"/>
      <c r="B437" s="14"/>
      <c r="C437" s="14"/>
      <c r="D437" s="15"/>
      <c r="E437" s="16"/>
      <c r="F437" s="16"/>
      <c r="G437" s="16"/>
      <c r="H437" s="14"/>
      <c r="I437" s="14"/>
      <c r="J437" s="14"/>
      <c r="K437" s="14"/>
      <c r="L437" s="14"/>
      <c r="M437" s="14"/>
      <c r="N437" s="14"/>
      <c r="O437" s="14"/>
      <c r="P437" s="14"/>
      <c r="Q437" s="14"/>
    </row>
    <row r="438" ht="13.5" customHeight="1">
      <c r="A438" s="14"/>
      <c r="B438" s="14"/>
      <c r="C438" s="14"/>
      <c r="D438" s="15"/>
      <c r="E438" s="16"/>
      <c r="F438" s="16"/>
      <c r="G438" s="16"/>
      <c r="H438" s="14"/>
      <c r="I438" s="14"/>
      <c r="J438" s="14"/>
      <c r="K438" s="14"/>
      <c r="L438" s="14"/>
      <c r="M438" s="14"/>
      <c r="N438" s="14"/>
      <c r="O438" s="14"/>
      <c r="P438" s="14"/>
      <c r="Q438" s="14"/>
    </row>
    <row r="439" ht="13.5" customHeight="1">
      <c r="A439" s="14"/>
      <c r="B439" s="14"/>
      <c r="C439" s="14"/>
      <c r="D439" s="15"/>
      <c r="E439" s="16"/>
      <c r="F439" s="16"/>
      <c r="G439" s="16"/>
      <c r="H439" s="14"/>
      <c r="I439" s="14"/>
      <c r="J439" s="14"/>
      <c r="K439" s="14"/>
      <c r="L439" s="14"/>
      <c r="M439" s="14"/>
      <c r="N439" s="14"/>
      <c r="O439" s="14"/>
      <c r="P439" s="14"/>
      <c r="Q439" s="14"/>
    </row>
    <row r="440" ht="13.5" customHeight="1">
      <c r="A440" s="14"/>
      <c r="B440" s="14"/>
      <c r="C440" s="14"/>
      <c r="D440" s="15"/>
      <c r="E440" s="16"/>
      <c r="F440" s="16"/>
      <c r="G440" s="16"/>
      <c r="H440" s="14"/>
      <c r="I440" s="14"/>
      <c r="J440" s="14"/>
      <c r="K440" s="14"/>
      <c r="L440" s="14"/>
      <c r="M440" s="14"/>
      <c r="N440" s="14"/>
      <c r="O440" s="14"/>
      <c r="P440" s="14"/>
      <c r="Q440" s="14"/>
    </row>
    <row r="441" ht="13.5" customHeight="1">
      <c r="A441" s="14"/>
      <c r="B441" s="14"/>
      <c r="C441" s="14"/>
      <c r="D441" s="15"/>
      <c r="E441" s="16"/>
      <c r="F441" s="16"/>
      <c r="G441" s="16"/>
      <c r="H441" s="14"/>
      <c r="I441" s="14"/>
      <c r="J441" s="14"/>
      <c r="K441" s="14"/>
      <c r="L441" s="14"/>
      <c r="M441" s="14"/>
      <c r="N441" s="14"/>
      <c r="O441" s="14"/>
      <c r="P441" s="14"/>
      <c r="Q441" s="14"/>
    </row>
    <row r="442" ht="13.5" customHeight="1">
      <c r="A442" s="14"/>
      <c r="B442" s="14"/>
      <c r="C442" s="14"/>
      <c r="D442" s="15"/>
      <c r="E442" s="16"/>
      <c r="F442" s="16"/>
      <c r="G442" s="16"/>
      <c r="H442" s="14"/>
      <c r="I442" s="14"/>
      <c r="J442" s="14"/>
      <c r="K442" s="14"/>
      <c r="L442" s="14"/>
      <c r="M442" s="14"/>
      <c r="N442" s="14"/>
      <c r="O442" s="14"/>
      <c r="P442" s="14"/>
      <c r="Q442" s="14"/>
    </row>
    <row r="443" ht="13.5" customHeight="1">
      <c r="A443" s="14"/>
      <c r="B443" s="14"/>
      <c r="C443" s="14"/>
      <c r="D443" s="15"/>
      <c r="E443" s="16"/>
      <c r="F443" s="16"/>
      <c r="G443" s="16"/>
      <c r="H443" s="14"/>
      <c r="I443" s="14"/>
      <c r="J443" s="14"/>
      <c r="K443" s="14"/>
      <c r="L443" s="14"/>
      <c r="M443" s="14"/>
      <c r="N443" s="14"/>
      <c r="O443" s="14"/>
      <c r="P443" s="14"/>
      <c r="Q443" s="14"/>
    </row>
    <row r="444" ht="13.5" customHeight="1">
      <c r="A444" s="14"/>
      <c r="B444" s="14"/>
      <c r="C444" s="14"/>
      <c r="D444" s="15"/>
      <c r="E444" s="16"/>
      <c r="F444" s="16"/>
      <c r="G444" s="16"/>
      <c r="H444" s="14"/>
      <c r="I444" s="14"/>
      <c r="J444" s="14"/>
      <c r="K444" s="14"/>
      <c r="L444" s="14"/>
      <c r="M444" s="14"/>
      <c r="N444" s="14"/>
      <c r="O444" s="14"/>
      <c r="P444" s="14"/>
      <c r="Q444" s="14"/>
    </row>
    <row r="445" ht="13.5" customHeight="1">
      <c r="A445" s="14"/>
      <c r="B445" s="14"/>
      <c r="C445" s="14"/>
      <c r="D445" s="15"/>
      <c r="E445" s="16"/>
      <c r="F445" s="16"/>
      <c r="G445" s="16"/>
      <c r="H445" s="14"/>
      <c r="I445" s="14"/>
      <c r="J445" s="14"/>
      <c r="K445" s="14"/>
      <c r="L445" s="14"/>
      <c r="M445" s="14"/>
      <c r="N445" s="14"/>
      <c r="O445" s="14"/>
      <c r="P445" s="14"/>
      <c r="Q445" s="14"/>
    </row>
    <row r="446" ht="13.5" customHeight="1">
      <c r="A446" s="14"/>
      <c r="B446" s="14"/>
      <c r="C446" s="14"/>
      <c r="D446" s="15"/>
      <c r="E446" s="16"/>
      <c r="F446" s="16"/>
      <c r="G446" s="16"/>
      <c r="H446" s="14"/>
      <c r="I446" s="14"/>
      <c r="J446" s="14"/>
      <c r="K446" s="14"/>
      <c r="L446" s="14"/>
      <c r="M446" s="14"/>
      <c r="N446" s="14"/>
      <c r="O446" s="14"/>
      <c r="P446" s="14"/>
      <c r="Q446" s="14"/>
    </row>
    <row r="447" ht="13.5" customHeight="1">
      <c r="A447" s="14"/>
      <c r="B447" s="14"/>
      <c r="C447" s="14"/>
      <c r="D447" s="15"/>
      <c r="E447" s="16"/>
      <c r="F447" s="16"/>
      <c r="G447" s="16"/>
      <c r="H447" s="14"/>
      <c r="I447" s="14"/>
      <c r="J447" s="14"/>
      <c r="K447" s="14"/>
      <c r="L447" s="14"/>
      <c r="M447" s="14"/>
      <c r="N447" s="14"/>
      <c r="O447" s="14"/>
      <c r="P447" s="14"/>
      <c r="Q447" s="14"/>
    </row>
    <row r="448" ht="13.5" customHeight="1">
      <c r="A448" s="14"/>
      <c r="B448" s="14"/>
      <c r="C448" s="14"/>
      <c r="D448" s="15"/>
      <c r="E448" s="16"/>
      <c r="F448" s="16"/>
      <c r="G448" s="16"/>
      <c r="H448" s="14"/>
      <c r="I448" s="14"/>
      <c r="J448" s="14"/>
      <c r="K448" s="14"/>
      <c r="L448" s="14"/>
      <c r="M448" s="14"/>
      <c r="N448" s="14"/>
      <c r="O448" s="14"/>
      <c r="P448" s="14"/>
      <c r="Q448" s="14"/>
    </row>
    <row r="449" ht="13.5" customHeight="1">
      <c r="A449" s="14"/>
      <c r="B449" s="14"/>
      <c r="C449" s="14"/>
      <c r="D449" s="15"/>
      <c r="E449" s="16"/>
      <c r="F449" s="16"/>
      <c r="G449" s="16"/>
      <c r="H449" s="14"/>
      <c r="I449" s="14"/>
      <c r="J449" s="14"/>
      <c r="K449" s="14"/>
      <c r="L449" s="14"/>
      <c r="M449" s="14"/>
      <c r="N449" s="14"/>
      <c r="O449" s="14"/>
      <c r="P449" s="14"/>
      <c r="Q449" s="14"/>
    </row>
    <row r="450" ht="13.5" customHeight="1">
      <c r="A450" s="14"/>
      <c r="B450" s="14"/>
      <c r="C450" s="14"/>
      <c r="D450" s="15"/>
      <c r="E450" s="16"/>
      <c r="F450" s="16"/>
      <c r="G450" s="16"/>
      <c r="H450" s="14"/>
      <c r="I450" s="14"/>
      <c r="J450" s="14"/>
      <c r="K450" s="14"/>
      <c r="L450" s="14"/>
      <c r="M450" s="14"/>
      <c r="N450" s="14"/>
      <c r="O450" s="14"/>
      <c r="P450" s="14"/>
      <c r="Q450" s="14"/>
    </row>
    <row r="451" ht="13.5" customHeight="1">
      <c r="A451" s="14"/>
      <c r="B451" s="14"/>
      <c r="C451" s="14"/>
      <c r="D451" s="15"/>
      <c r="E451" s="16"/>
      <c r="F451" s="16"/>
      <c r="G451" s="16"/>
      <c r="H451" s="14"/>
      <c r="I451" s="14"/>
      <c r="J451" s="14"/>
      <c r="K451" s="14"/>
      <c r="L451" s="14"/>
      <c r="M451" s="14"/>
      <c r="N451" s="14"/>
      <c r="O451" s="14"/>
      <c r="P451" s="14"/>
      <c r="Q451" s="14"/>
    </row>
    <row r="452" ht="13.5" customHeight="1">
      <c r="A452" s="14"/>
      <c r="B452" s="14"/>
      <c r="C452" s="14"/>
      <c r="D452" s="15"/>
      <c r="E452" s="16"/>
      <c r="F452" s="16"/>
      <c r="G452" s="16"/>
      <c r="H452" s="14"/>
      <c r="I452" s="14"/>
      <c r="J452" s="14"/>
      <c r="K452" s="14"/>
      <c r="L452" s="14"/>
      <c r="M452" s="14"/>
      <c r="N452" s="14"/>
      <c r="O452" s="14"/>
      <c r="P452" s="14"/>
      <c r="Q452" s="14"/>
    </row>
    <row r="453" ht="13.5" customHeight="1">
      <c r="A453" s="14"/>
      <c r="B453" s="14"/>
      <c r="C453" s="14"/>
      <c r="D453" s="15"/>
      <c r="E453" s="16"/>
      <c r="F453" s="16"/>
      <c r="G453" s="16"/>
      <c r="H453" s="14"/>
      <c r="I453" s="14"/>
      <c r="J453" s="14"/>
      <c r="K453" s="14"/>
      <c r="L453" s="14"/>
      <c r="M453" s="14"/>
      <c r="N453" s="14"/>
      <c r="O453" s="14"/>
      <c r="P453" s="14"/>
      <c r="Q453" s="14"/>
    </row>
    <row r="454" ht="13.5" customHeight="1">
      <c r="A454" s="14"/>
      <c r="B454" s="14"/>
      <c r="C454" s="14"/>
      <c r="D454" s="15"/>
      <c r="E454" s="16"/>
      <c r="F454" s="16"/>
      <c r="G454" s="16"/>
      <c r="H454" s="14"/>
      <c r="I454" s="14"/>
      <c r="J454" s="14"/>
      <c r="K454" s="14"/>
      <c r="L454" s="14"/>
      <c r="M454" s="14"/>
      <c r="N454" s="14"/>
      <c r="O454" s="14"/>
      <c r="P454" s="14"/>
      <c r="Q454" s="14"/>
    </row>
    <row r="455" ht="13.5" customHeight="1">
      <c r="A455" s="14"/>
      <c r="B455" s="14"/>
      <c r="C455" s="14"/>
      <c r="D455" s="15"/>
      <c r="E455" s="16"/>
      <c r="F455" s="16"/>
      <c r="G455" s="16"/>
      <c r="H455" s="14"/>
      <c r="I455" s="14"/>
      <c r="J455" s="14"/>
      <c r="K455" s="14"/>
      <c r="L455" s="14"/>
      <c r="M455" s="14"/>
      <c r="N455" s="14"/>
      <c r="O455" s="14"/>
      <c r="P455" s="14"/>
      <c r="Q455" s="14"/>
    </row>
    <row r="456" ht="13.5" customHeight="1">
      <c r="A456" s="14"/>
      <c r="B456" s="14"/>
      <c r="C456" s="14"/>
      <c r="D456" s="15"/>
      <c r="E456" s="16"/>
      <c r="F456" s="16"/>
      <c r="G456" s="16"/>
      <c r="H456" s="14"/>
      <c r="I456" s="14"/>
      <c r="J456" s="14"/>
      <c r="K456" s="14"/>
      <c r="L456" s="14"/>
      <c r="M456" s="14"/>
      <c r="N456" s="14"/>
      <c r="O456" s="14"/>
      <c r="P456" s="14"/>
      <c r="Q456" s="14"/>
    </row>
    <row r="457" ht="13.5" customHeight="1">
      <c r="A457" s="14"/>
      <c r="B457" s="14"/>
      <c r="C457" s="14"/>
      <c r="D457" s="15"/>
      <c r="E457" s="16"/>
      <c r="F457" s="16"/>
      <c r="G457" s="16"/>
      <c r="H457" s="14"/>
      <c r="I457" s="14"/>
      <c r="J457" s="14"/>
      <c r="K457" s="14"/>
      <c r="L457" s="14"/>
      <c r="M457" s="14"/>
      <c r="N457" s="14"/>
      <c r="O457" s="14"/>
      <c r="P457" s="14"/>
      <c r="Q457" s="14"/>
    </row>
    <row r="458" ht="13.5" customHeight="1">
      <c r="A458" s="14"/>
      <c r="B458" s="14"/>
      <c r="C458" s="14"/>
      <c r="D458" s="15"/>
      <c r="E458" s="16"/>
      <c r="F458" s="16"/>
      <c r="G458" s="16"/>
      <c r="H458" s="14"/>
      <c r="I458" s="14"/>
      <c r="J458" s="14"/>
      <c r="K458" s="14"/>
      <c r="L458" s="14"/>
      <c r="M458" s="14"/>
      <c r="N458" s="14"/>
      <c r="O458" s="14"/>
      <c r="P458" s="14"/>
      <c r="Q458" s="14"/>
    </row>
    <row r="459" ht="13.5" customHeight="1">
      <c r="A459" s="14"/>
      <c r="B459" s="14"/>
      <c r="C459" s="14"/>
      <c r="D459" s="15"/>
      <c r="E459" s="16"/>
      <c r="F459" s="16"/>
      <c r="G459" s="16"/>
      <c r="H459" s="14"/>
      <c r="I459" s="14"/>
      <c r="J459" s="14"/>
      <c r="K459" s="14"/>
      <c r="L459" s="14"/>
      <c r="M459" s="14"/>
      <c r="N459" s="14"/>
      <c r="O459" s="14"/>
      <c r="P459" s="14"/>
      <c r="Q459" s="14"/>
    </row>
    <row r="460" ht="13.5" customHeight="1">
      <c r="A460" s="14"/>
      <c r="B460" s="14"/>
      <c r="C460" s="14"/>
      <c r="D460" s="15"/>
      <c r="E460" s="16"/>
      <c r="F460" s="16"/>
      <c r="G460" s="16"/>
      <c r="H460" s="14"/>
      <c r="I460" s="14"/>
      <c r="J460" s="14"/>
      <c r="K460" s="14"/>
      <c r="L460" s="14"/>
      <c r="M460" s="14"/>
      <c r="N460" s="14"/>
      <c r="O460" s="14"/>
      <c r="P460" s="14"/>
      <c r="Q460" s="14"/>
    </row>
    <row r="461" ht="13.5" customHeight="1">
      <c r="A461" s="14"/>
      <c r="B461" s="14"/>
      <c r="C461" s="14"/>
      <c r="D461" s="15"/>
      <c r="E461" s="16"/>
      <c r="F461" s="16"/>
      <c r="G461" s="16"/>
      <c r="H461" s="14"/>
      <c r="I461" s="14"/>
      <c r="J461" s="14"/>
      <c r="K461" s="14"/>
      <c r="L461" s="14"/>
      <c r="M461" s="14"/>
      <c r="N461" s="14"/>
      <c r="O461" s="14"/>
      <c r="P461" s="14"/>
      <c r="Q461" s="14"/>
    </row>
    <row r="462" ht="13.5" customHeight="1">
      <c r="A462" s="14"/>
      <c r="B462" s="14"/>
      <c r="C462" s="14"/>
      <c r="D462" s="15"/>
      <c r="E462" s="16"/>
      <c r="F462" s="16"/>
      <c r="G462" s="16"/>
      <c r="H462" s="14"/>
      <c r="I462" s="14"/>
      <c r="J462" s="14"/>
      <c r="K462" s="14"/>
      <c r="L462" s="14"/>
      <c r="M462" s="14"/>
      <c r="N462" s="14"/>
      <c r="O462" s="14"/>
      <c r="P462" s="14"/>
      <c r="Q462" s="14"/>
    </row>
    <row r="463" ht="13.5" customHeight="1">
      <c r="A463" s="14"/>
      <c r="B463" s="14"/>
      <c r="C463" s="14"/>
      <c r="D463" s="15"/>
      <c r="E463" s="16"/>
      <c r="F463" s="16"/>
      <c r="G463" s="16"/>
      <c r="H463" s="14"/>
      <c r="I463" s="14"/>
      <c r="J463" s="14"/>
      <c r="K463" s="14"/>
      <c r="L463" s="14"/>
      <c r="M463" s="14"/>
      <c r="N463" s="14"/>
      <c r="O463" s="14"/>
      <c r="P463" s="14"/>
      <c r="Q463" s="14"/>
    </row>
    <row r="464" ht="13.5" customHeight="1">
      <c r="A464" s="14"/>
      <c r="B464" s="14"/>
      <c r="C464" s="14"/>
      <c r="D464" s="15"/>
      <c r="E464" s="16"/>
      <c r="F464" s="16"/>
      <c r="G464" s="16"/>
      <c r="H464" s="14"/>
      <c r="I464" s="14"/>
      <c r="J464" s="14"/>
      <c r="K464" s="14"/>
      <c r="L464" s="14"/>
      <c r="M464" s="14"/>
      <c r="N464" s="14"/>
      <c r="O464" s="14"/>
      <c r="P464" s="14"/>
      <c r="Q464" s="14"/>
    </row>
    <row r="465" ht="13.5" customHeight="1">
      <c r="A465" s="14"/>
      <c r="B465" s="14"/>
      <c r="C465" s="14"/>
      <c r="D465" s="15"/>
      <c r="E465" s="16"/>
      <c r="F465" s="16"/>
      <c r="G465" s="16"/>
      <c r="H465" s="14"/>
      <c r="I465" s="14"/>
      <c r="J465" s="14"/>
      <c r="K465" s="14"/>
      <c r="L465" s="14"/>
      <c r="M465" s="14"/>
      <c r="N465" s="14"/>
      <c r="O465" s="14"/>
      <c r="P465" s="14"/>
      <c r="Q465" s="14"/>
    </row>
    <row r="466" ht="13.5" customHeight="1">
      <c r="A466" s="14"/>
      <c r="B466" s="14"/>
      <c r="C466" s="14"/>
      <c r="D466" s="15"/>
      <c r="E466" s="16"/>
      <c r="F466" s="16"/>
      <c r="G466" s="16"/>
      <c r="H466" s="14"/>
      <c r="I466" s="14"/>
      <c r="J466" s="14"/>
      <c r="K466" s="14"/>
      <c r="L466" s="14"/>
      <c r="M466" s="14"/>
      <c r="N466" s="14"/>
      <c r="O466" s="14"/>
      <c r="P466" s="14"/>
      <c r="Q466" s="14"/>
    </row>
    <row r="467" ht="13.5" customHeight="1">
      <c r="A467" s="14"/>
      <c r="B467" s="14"/>
      <c r="C467" s="14"/>
      <c r="D467" s="15"/>
      <c r="E467" s="16"/>
      <c r="F467" s="16"/>
      <c r="G467" s="16"/>
      <c r="H467" s="14"/>
      <c r="I467" s="14"/>
      <c r="J467" s="14"/>
      <c r="K467" s="14"/>
      <c r="L467" s="14"/>
      <c r="M467" s="14"/>
      <c r="N467" s="14"/>
      <c r="O467" s="14"/>
      <c r="P467" s="14"/>
      <c r="Q467" s="14"/>
    </row>
    <row r="468" ht="13.5" customHeight="1">
      <c r="A468" s="14"/>
      <c r="B468" s="14"/>
      <c r="C468" s="14"/>
      <c r="D468" s="15"/>
      <c r="E468" s="16"/>
      <c r="F468" s="16"/>
      <c r="G468" s="16"/>
      <c r="H468" s="14"/>
      <c r="I468" s="14"/>
      <c r="J468" s="14"/>
      <c r="K468" s="14"/>
      <c r="L468" s="14"/>
      <c r="M468" s="14"/>
      <c r="N468" s="14"/>
      <c r="O468" s="14"/>
      <c r="P468" s="14"/>
      <c r="Q468" s="14"/>
    </row>
    <row r="469" ht="13.5" customHeight="1">
      <c r="A469" s="14"/>
      <c r="B469" s="14"/>
      <c r="C469" s="14"/>
      <c r="D469" s="15"/>
      <c r="E469" s="16"/>
      <c r="F469" s="16"/>
      <c r="G469" s="16"/>
      <c r="H469" s="14"/>
      <c r="I469" s="14"/>
      <c r="J469" s="14"/>
      <c r="K469" s="14"/>
      <c r="L469" s="14"/>
      <c r="M469" s="14"/>
      <c r="N469" s="14"/>
      <c r="O469" s="14"/>
      <c r="P469" s="14"/>
      <c r="Q469" s="14"/>
    </row>
    <row r="470" ht="13.5" customHeight="1">
      <c r="A470" s="14"/>
      <c r="B470" s="14"/>
      <c r="C470" s="14"/>
      <c r="D470" s="15"/>
      <c r="E470" s="16"/>
      <c r="F470" s="16"/>
      <c r="G470" s="16"/>
      <c r="H470" s="14"/>
      <c r="I470" s="14"/>
      <c r="J470" s="14"/>
      <c r="K470" s="14"/>
      <c r="L470" s="14"/>
      <c r="M470" s="14"/>
      <c r="N470" s="14"/>
      <c r="O470" s="14"/>
      <c r="P470" s="14"/>
      <c r="Q470" s="14"/>
    </row>
    <row r="471" ht="13.5" customHeight="1">
      <c r="A471" s="14"/>
      <c r="B471" s="14"/>
      <c r="C471" s="14"/>
      <c r="D471" s="15"/>
      <c r="E471" s="16"/>
      <c r="F471" s="16"/>
      <c r="G471" s="16"/>
      <c r="H471" s="14"/>
      <c r="I471" s="14"/>
      <c r="J471" s="14"/>
      <c r="K471" s="14"/>
      <c r="L471" s="14"/>
      <c r="M471" s="14"/>
      <c r="N471" s="14"/>
      <c r="O471" s="14"/>
      <c r="P471" s="14"/>
      <c r="Q471" s="14"/>
    </row>
    <row r="472" ht="13.5" customHeight="1">
      <c r="A472" s="14"/>
      <c r="B472" s="14"/>
      <c r="C472" s="14"/>
      <c r="D472" s="15"/>
      <c r="E472" s="16"/>
      <c r="F472" s="16"/>
      <c r="G472" s="16"/>
      <c r="H472" s="14"/>
      <c r="I472" s="14"/>
      <c r="J472" s="14"/>
      <c r="K472" s="14"/>
      <c r="L472" s="14"/>
      <c r="M472" s="14"/>
      <c r="N472" s="14"/>
      <c r="O472" s="14"/>
      <c r="P472" s="14"/>
      <c r="Q472" s="14"/>
    </row>
    <row r="473" ht="13.5" customHeight="1">
      <c r="A473" s="14"/>
      <c r="B473" s="14"/>
      <c r="C473" s="14"/>
      <c r="D473" s="15"/>
      <c r="E473" s="16"/>
      <c r="F473" s="16"/>
      <c r="G473" s="16"/>
      <c r="H473" s="14"/>
      <c r="I473" s="14"/>
      <c r="J473" s="14"/>
      <c r="K473" s="14"/>
      <c r="L473" s="14"/>
      <c r="M473" s="14"/>
      <c r="N473" s="14"/>
      <c r="O473" s="14"/>
      <c r="P473" s="14"/>
      <c r="Q473" s="14"/>
    </row>
    <row r="474" ht="13.5" customHeight="1">
      <c r="A474" s="14"/>
      <c r="B474" s="14"/>
      <c r="C474" s="14"/>
      <c r="D474" s="15"/>
      <c r="E474" s="16"/>
      <c r="F474" s="16"/>
      <c r="G474" s="16"/>
      <c r="H474" s="14"/>
      <c r="I474" s="14"/>
      <c r="J474" s="14"/>
      <c r="K474" s="14"/>
      <c r="L474" s="14"/>
      <c r="M474" s="14"/>
      <c r="N474" s="14"/>
      <c r="O474" s="14"/>
      <c r="P474" s="14"/>
      <c r="Q474" s="14"/>
    </row>
    <row r="475" ht="13.5" customHeight="1">
      <c r="A475" s="14"/>
      <c r="B475" s="14"/>
      <c r="C475" s="14"/>
      <c r="D475" s="15"/>
      <c r="E475" s="16"/>
      <c r="F475" s="16"/>
      <c r="G475" s="16"/>
      <c r="H475" s="14"/>
      <c r="I475" s="14"/>
      <c r="J475" s="14"/>
      <c r="K475" s="14"/>
      <c r="L475" s="14"/>
      <c r="M475" s="14"/>
      <c r="N475" s="14"/>
      <c r="O475" s="14"/>
      <c r="P475" s="14"/>
      <c r="Q475" s="14"/>
    </row>
    <row r="476" ht="13.5" customHeight="1">
      <c r="A476" s="14"/>
      <c r="B476" s="14"/>
      <c r="C476" s="14"/>
      <c r="D476" s="15"/>
      <c r="E476" s="16"/>
      <c r="F476" s="16"/>
      <c r="G476" s="16"/>
      <c r="H476" s="14"/>
      <c r="I476" s="14"/>
      <c r="J476" s="14"/>
      <c r="K476" s="14"/>
      <c r="L476" s="14"/>
      <c r="M476" s="14"/>
      <c r="N476" s="14"/>
      <c r="O476" s="14"/>
      <c r="P476" s="14"/>
      <c r="Q476" s="14"/>
    </row>
    <row r="477" ht="13.5" customHeight="1">
      <c r="A477" s="14"/>
      <c r="B477" s="14"/>
      <c r="C477" s="14"/>
      <c r="D477" s="15"/>
      <c r="E477" s="16"/>
      <c r="F477" s="16"/>
      <c r="G477" s="16"/>
      <c r="H477" s="14"/>
      <c r="I477" s="14"/>
      <c r="J477" s="14"/>
      <c r="K477" s="14"/>
      <c r="L477" s="14"/>
      <c r="M477" s="14"/>
      <c r="N477" s="14"/>
      <c r="O477" s="14"/>
      <c r="P477" s="14"/>
      <c r="Q477" s="14"/>
    </row>
    <row r="478" ht="13.5" customHeight="1">
      <c r="A478" s="14"/>
      <c r="B478" s="14"/>
      <c r="C478" s="14"/>
      <c r="D478" s="15"/>
      <c r="E478" s="16"/>
      <c r="F478" s="16"/>
      <c r="G478" s="16"/>
      <c r="H478" s="14"/>
      <c r="I478" s="14"/>
      <c r="J478" s="14"/>
      <c r="K478" s="14"/>
      <c r="L478" s="14"/>
      <c r="M478" s="14"/>
      <c r="N478" s="14"/>
      <c r="O478" s="14"/>
      <c r="P478" s="14"/>
      <c r="Q478" s="14"/>
    </row>
    <row r="479" ht="13.5" customHeight="1">
      <c r="A479" s="14"/>
      <c r="B479" s="14"/>
      <c r="C479" s="14"/>
      <c r="D479" s="15"/>
      <c r="E479" s="16"/>
      <c r="F479" s="16"/>
      <c r="G479" s="16"/>
      <c r="H479" s="14"/>
      <c r="I479" s="14"/>
      <c r="J479" s="14"/>
      <c r="K479" s="14"/>
      <c r="L479" s="14"/>
      <c r="M479" s="14"/>
      <c r="N479" s="14"/>
      <c r="O479" s="14"/>
      <c r="P479" s="14"/>
      <c r="Q479" s="14"/>
    </row>
    <row r="480" ht="13.5" customHeight="1">
      <c r="A480" s="14"/>
      <c r="B480" s="14"/>
      <c r="C480" s="14"/>
      <c r="D480" s="15"/>
      <c r="E480" s="16"/>
      <c r="F480" s="16"/>
      <c r="G480" s="16"/>
      <c r="H480" s="14"/>
      <c r="I480" s="14"/>
      <c r="J480" s="14"/>
      <c r="K480" s="14"/>
      <c r="L480" s="14"/>
      <c r="M480" s="14"/>
      <c r="N480" s="14"/>
      <c r="O480" s="14"/>
      <c r="P480" s="14"/>
      <c r="Q480" s="14"/>
    </row>
    <row r="481" ht="13.5" customHeight="1">
      <c r="A481" s="14"/>
      <c r="B481" s="14"/>
      <c r="C481" s="14"/>
      <c r="D481" s="15"/>
      <c r="E481" s="16"/>
      <c r="F481" s="16"/>
      <c r="G481" s="16"/>
      <c r="H481" s="14"/>
      <c r="I481" s="14"/>
      <c r="J481" s="14"/>
      <c r="K481" s="14"/>
      <c r="L481" s="14"/>
      <c r="M481" s="14"/>
      <c r="N481" s="14"/>
      <c r="O481" s="14"/>
      <c r="P481" s="14"/>
      <c r="Q481" s="14"/>
    </row>
    <row r="482" ht="13.5" customHeight="1">
      <c r="A482" s="14"/>
      <c r="B482" s="14"/>
      <c r="C482" s="14"/>
      <c r="D482" s="15"/>
      <c r="E482" s="16"/>
      <c r="F482" s="16"/>
      <c r="G482" s="16"/>
      <c r="H482" s="14"/>
      <c r="I482" s="14"/>
      <c r="J482" s="14"/>
      <c r="K482" s="14"/>
      <c r="L482" s="14"/>
      <c r="M482" s="14"/>
      <c r="N482" s="14"/>
      <c r="O482" s="14"/>
      <c r="P482" s="14"/>
      <c r="Q482" s="14"/>
    </row>
    <row r="483" ht="13.5" customHeight="1">
      <c r="A483" s="14"/>
      <c r="B483" s="14"/>
      <c r="C483" s="14"/>
      <c r="D483" s="15"/>
      <c r="E483" s="16"/>
      <c r="F483" s="16"/>
      <c r="G483" s="16"/>
      <c r="H483" s="14"/>
      <c r="I483" s="14"/>
      <c r="J483" s="14"/>
      <c r="K483" s="14"/>
      <c r="L483" s="14"/>
      <c r="M483" s="14"/>
      <c r="N483" s="14"/>
      <c r="O483" s="14"/>
      <c r="P483" s="14"/>
      <c r="Q483" s="14"/>
    </row>
    <row r="484" ht="13.5" customHeight="1">
      <c r="A484" s="14"/>
      <c r="B484" s="14"/>
      <c r="C484" s="14"/>
      <c r="D484" s="15"/>
      <c r="E484" s="16"/>
      <c r="F484" s="16"/>
      <c r="G484" s="16"/>
      <c r="H484" s="14"/>
      <c r="I484" s="14"/>
      <c r="J484" s="14"/>
      <c r="K484" s="14"/>
      <c r="L484" s="14"/>
      <c r="M484" s="14"/>
      <c r="N484" s="14"/>
      <c r="O484" s="14"/>
      <c r="P484" s="14"/>
      <c r="Q484" s="14"/>
    </row>
    <row r="485" ht="13.5" customHeight="1">
      <c r="A485" s="14"/>
      <c r="B485" s="14"/>
      <c r="C485" s="14"/>
      <c r="D485" s="15"/>
      <c r="E485" s="16"/>
      <c r="F485" s="16"/>
      <c r="G485" s="16"/>
      <c r="H485" s="14"/>
      <c r="I485" s="14"/>
      <c r="J485" s="14"/>
      <c r="K485" s="14"/>
      <c r="L485" s="14"/>
      <c r="M485" s="14"/>
      <c r="N485" s="14"/>
      <c r="O485" s="14"/>
      <c r="P485" s="14"/>
      <c r="Q485" s="14"/>
    </row>
    <row r="486" ht="13.5" customHeight="1">
      <c r="A486" s="14"/>
      <c r="B486" s="14"/>
      <c r="C486" s="14"/>
      <c r="D486" s="15"/>
      <c r="E486" s="16"/>
      <c r="F486" s="16"/>
      <c r="G486" s="16"/>
      <c r="H486" s="14"/>
      <c r="I486" s="14"/>
      <c r="J486" s="14"/>
      <c r="K486" s="14"/>
      <c r="L486" s="14"/>
      <c r="M486" s="14"/>
      <c r="N486" s="14"/>
      <c r="O486" s="14"/>
      <c r="P486" s="14"/>
      <c r="Q486" s="14"/>
    </row>
    <row r="487" ht="13.5" customHeight="1">
      <c r="A487" s="14"/>
      <c r="B487" s="14"/>
      <c r="C487" s="14"/>
      <c r="D487" s="15"/>
      <c r="E487" s="16"/>
      <c r="F487" s="16"/>
      <c r="G487" s="16"/>
      <c r="H487" s="14"/>
      <c r="I487" s="14"/>
      <c r="J487" s="14"/>
      <c r="K487" s="14"/>
      <c r="L487" s="14"/>
      <c r="M487" s="14"/>
      <c r="N487" s="14"/>
      <c r="O487" s="14"/>
      <c r="P487" s="14"/>
      <c r="Q487" s="14"/>
    </row>
    <row r="488" ht="13.5" customHeight="1">
      <c r="A488" s="14"/>
      <c r="B488" s="14"/>
      <c r="C488" s="14"/>
      <c r="D488" s="15"/>
      <c r="E488" s="16"/>
      <c r="F488" s="16"/>
      <c r="G488" s="16"/>
      <c r="H488" s="14"/>
      <c r="I488" s="14"/>
      <c r="J488" s="14"/>
      <c r="K488" s="14"/>
      <c r="L488" s="14"/>
      <c r="M488" s="14"/>
      <c r="N488" s="14"/>
      <c r="O488" s="14"/>
      <c r="P488" s="14"/>
      <c r="Q488" s="14"/>
    </row>
    <row r="489" ht="13.5" customHeight="1">
      <c r="A489" s="14"/>
      <c r="B489" s="14"/>
      <c r="C489" s="14"/>
      <c r="D489" s="15"/>
      <c r="E489" s="16"/>
      <c r="F489" s="16"/>
      <c r="G489" s="16"/>
      <c r="H489" s="14"/>
      <c r="I489" s="14"/>
      <c r="J489" s="14"/>
      <c r="K489" s="14"/>
      <c r="L489" s="14"/>
      <c r="M489" s="14"/>
      <c r="N489" s="14"/>
      <c r="O489" s="14"/>
      <c r="P489" s="14"/>
      <c r="Q489" s="14"/>
    </row>
    <row r="490" ht="13.5" customHeight="1">
      <c r="A490" s="14"/>
      <c r="B490" s="14"/>
      <c r="C490" s="14"/>
      <c r="D490" s="15"/>
      <c r="E490" s="16"/>
      <c r="F490" s="16"/>
      <c r="G490" s="16"/>
      <c r="H490" s="14"/>
      <c r="I490" s="14"/>
      <c r="J490" s="14"/>
      <c r="K490" s="14"/>
      <c r="L490" s="14"/>
      <c r="M490" s="14"/>
      <c r="N490" s="14"/>
      <c r="O490" s="14"/>
      <c r="P490" s="14"/>
      <c r="Q490" s="14"/>
    </row>
    <row r="491" ht="13.5" customHeight="1">
      <c r="A491" s="14"/>
      <c r="B491" s="14"/>
      <c r="C491" s="14"/>
      <c r="D491" s="15"/>
      <c r="E491" s="16"/>
      <c r="F491" s="16"/>
      <c r="G491" s="16"/>
      <c r="H491" s="14"/>
      <c r="I491" s="14"/>
      <c r="J491" s="14"/>
      <c r="K491" s="14"/>
      <c r="L491" s="14"/>
      <c r="M491" s="14"/>
      <c r="N491" s="14"/>
      <c r="O491" s="14"/>
      <c r="P491" s="14"/>
      <c r="Q491" s="14"/>
    </row>
    <row r="492" ht="13.5" customHeight="1">
      <c r="A492" s="14"/>
      <c r="B492" s="14"/>
      <c r="C492" s="14"/>
      <c r="D492" s="15"/>
      <c r="E492" s="16"/>
      <c r="F492" s="16"/>
      <c r="G492" s="16"/>
      <c r="H492" s="14"/>
      <c r="I492" s="14"/>
      <c r="J492" s="14"/>
      <c r="K492" s="14"/>
      <c r="L492" s="14"/>
      <c r="M492" s="14"/>
      <c r="N492" s="14"/>
      <c r="O492" s="14"/>
      <c r="P492" s="14"/>
      <c r="Q492" s="14"/>
    </row>
    <row r="493" ht="13.5" customHeight="1">
      <c r="A493" s="14"/>
      <c r="B493" s="14"/>
      <c r="C493" s="14"/>
      <c r="D493" s="15"/>
      <c r="E493" s="16"/>
      <c r="F493" s="16"/>
      <c r="G493" s="16"/>
      <c r="H493" s="14"/>
      <c r="I493" s="14"/>
      <c r="J493" s="14"/>
      <c r="K493" s="14"/>
      <c r="L493" s="14"/>
      <c r="M493" s="14"/>
      <c r="N493" s="14"/>
      <c r="O493" s="14"/>
      <c r="P493" s="14"/>
      <c r="Q493" s="14"/>
    </row>
    <row r="494" ht="13.5" customHeight="1">
      <c r="A494" s="14"/>
      <c r="B494" s="14"/>
      <c r="C494" s="14"/>
      <c r="D494" s="15"/>
      <c r="E494" s="16"/>
      <c r="F494" s="16"/>
      <c r="G494" s="16"/>
      <c r="H494" s="14"/>
      <c r="I494" s="14"/>
      <c r="J494" s="14"/>
      <c r="K494" s="14"/>
      <c r="L494" s="14"/>
      <c r="M494" s="14"/>
      <c r="N494" s="14"/>
      <c r="O494" s="14"/>
      <c r="P494" s="14"/>
      <c r="Q494" s="14"/>
    </row>
    <row r="495" ht="13.5" customHeight="1">
      <c r="A495" s="14"/>
      <c r="B495" s="14"/>
      <c r="C495" s="14"/>
      <c r="D495" s="15"/>
      <c r="E495" s="16"/>
      <c r="F495" s="16"/>
      <c r="G495" s="16"/>
      <c r="H495" s="14"/>
      <c r="I495" s="14"/>
      <c r="J495" s="14"/>
      <c r="K495" s="14"/>
      <c r="L495" s="14"/>
      <c r="M495" s="14"/>
      <c r="N495" s="14"/>
      <c r="O495" s="14"/>
      <c r="P495" s="14"/>
      <c r="Q495" s="14"/>
    </row>
    <row r="496" ht="13.5" customHeight="1">
      <c r="A496" s="14"/>
      <c r="B496" s="14"/>
      <c r="C496" s="14"/>
      <c r="D496" s="15"/>
      <c r="E496" s="16"/>
      <c r="F496" s="16"/>
      <c r="G496" s="16"/>
      <c r="H496" s="14"/>
      <c r="I496" s="14"/>
      <c r="J496" s="14"/>
      <c r="K496" s="14"/>
      <c r="L496" s="14"/>
      <c r="M496" s="14"/>
      <c r="N496" s="14"/>
      <c r="O496" s="14"/>
      <c r="P496" s="14"/>
      <c r="Q496" s="14"/>
    </row>
    <row r="497" ht="13.5" customHeight="1">
      <c r="A497" s="14"/>
      <c r="B497" s="14"/>
      <c r="C497" s="14"/>
      <c r="D497" s="15"/>
      <c r="E497" s="16"/>
      <c r="F497" s="16"/>
      <c r="G497" s="16"/>
      <c r="H497" s="14"/>
      <c r="I497" s="14"/>
      <c r="J497" s="14"/>
      <c r="K497" s="14"/>
      <c r="L497" s="14"/>
      <c r="M497" s="14"/>
      <c r="N497" s="14"/>
      <c r="O497" s="14"/>
      <c r="P497" s="14"/>
      <c r="Q497" s="14"/>
    </row>
    <row r="498" ht="13.5" customHeight="1">
      <c r="A498" s="14"/>
      <c r="B498" s="14"/>
      <c r="C498" s="14"/>
      <c r="D498" s="15"/>
      <c r="E498" s="16"/>
      <c r="F498" s="16"/>
      <c r="G498" s="16"/>
      <c r="H498" s="14"/>
      <c r="I498" s="14"/>
      <c r="J498" s="14"/>
      <c r="K498" s="14"/>
      <c r="L498" s="14"/>
      <c r="M498" s="14"/>
      <c r="N498" s="14"/>
      <c r="O498" s="14"/>
      <c r="P498" s="14"/>
      <c r="Q498" s="14"/>
    </row>
    <row r="499" ht="13.5" customHeight="1">
      <c r="A499" s="14"/>
      <c r="B499" s="14"/>
      <c r="C499" s="14"/>
      <c r="D499" s="15"/>
      <c r="E499" s="16"/>
      <c r="F499" s="16"/>
      <c r="G499" s="16"/>
      <c r="H499" s="14"/>
      <c r="I499" s="14"/>
      <c r="J499" s="14"/>
      <c r="K499" s="14"/>
      <c r="L499" s="14"/>
      <c r="M499" s="14"/>
      <c r="N499" s="14"/>
      <c r="O499" s="14"/>
      <c r="P499" s="14"/>
      <c r="Q499" s="14"/>
    </row>
    <row r="500" ht="13.5" customHeight="1">
      <c r="A500" s="14"/>
      <c r="B500" s="14"/>
      <c r="C500" s="14"/>
      <c r="D500" s="15"/>
      <c r="E500" s="16"/>
      <c r="F500" s="16"/>
      <c r="G500" s="16"/>
      <c r="H500" s="14"/>
      <c r="I500" s="14"/>
      <c r="J500" s="14"/>
      <c r="K500" s="14"/>
      <c r="L500" s="14"/>
      <c r="M500" s="14"/>
      <c r="N500" s="14"/>
      <c r="O500" s="14"/>
      <c r="P500" s="14"/>
      <c r="Q500" s="14"/>
    </row>
    <row r="501" ht="13.5" customHeight="1">
      <c r="A501" s="14"/>
      <c r="B501" s="14"/>
      <c r="C501" s="14"/>
      <c r="D501" s="15"/>
      <c r="E501" s="16"/>
      <c r="F501" s="16"/>
      <c r="G501" s="16"/>
      <c r="H501" s="14"/>
      <c r="I501" s="14"/>
      <c r="J501" s="14"/>
      <c r="K501" s="14"/>
      <c r="L501" s="14"/>
      <c r="M501" s="14"/>
      <c r="N501" s="14"/>
      <c r="O501" s="14"/>
      <c r="P501" s="14"/>
      <c r="Q501" s="14"/>
    </row>
    <row r="502" ht="13.5" customHeight="1">
      <c r="A502" s="14"/>
      <c r="B502" s="14"/>
      <c r="C502" s="14"/>
      <c r="D502" s="15"/>
      <c r="E502" s="16"/>
      <c r="F502" s="16"/>
      <c r="G502" s="16"/>
      <c r="H502" s="14"/>
      <c r="I502" s="14"/>
      <c r="J502" s="14"/>
      <c r="K502" s="14"/>
      <c r="L502" s="14"/>
      <c r="M502" s="14"/>
      <c r="N502" s="14"/>
      <c r="O502" s="14"/>
      <c r="P502" s="14"/>
      <c r="Q502" s="14"/>
    </row>
    <row r="503" ht="13.5" customHeight="1">
      <c r="A503" s="14"/>
      <c r="B503" s="14"/>
      <c r="C503" s="14"/>
      <c r="D503" s="15"/>
      <c r="E503" s="16"/>
      <c r="F503" s="16"/>
      <c r="G503" s="16"/>
      <c r="H503" s="14"/>
      <c r="I503" s="14"/>
      <c r="J503" s="14"/>
      <c r="K503" s="14"/>
      <c r="L503" s="14"/>
      <c r="M503" s="14"/>
      <c r="N503" s="14"/>
      <c r="O503" s="14"/>
      <c r="P503" s="14"/>
      <c r="Q503" s="14"/>
    </row>
    <row r="504" ht="13.5" customHeight="1">
      <c r="A504" s="14"/>
      <c r="B504" s="14"/>
      <c r="C504" s="14"/>
      <c r="D504" s="15"/>
      <c r="E504" s="16"/>
      <c r="F504" s="16"/>
      <c r="G504" s="16"/>
      <c r="H504" s="14"/>
      <c r="I504" s="14"/>
      <c r="J504" s="14"/>
      <c r="K504" s="14"/>
      <c r="L504" s="14"/>
      <c r="M504" s="14"/>
      <c r="N504" s="14"/>
      <c r="O504" s="14"/>
      <c r="P504" s="14"/>
      <c r="Q504" s="14"/>
    </row>
    <row r="505" ht="13.5" customHeight="1">
      <c r="A505" s="14"/>
      <c r="B505" s="14"/>
      <c r="C505" s="14"/>
      <c r="D505" s="15"/>
      <c r="E505" s="16"/>
      <c r="F505" s="16"/>
      <c r="G505" s="16"/>
      <c r="H505" s="14"/>
      <c r="I505" s="14"/>
      <c r="J505" s="14"/>
      <c r="K505" s="14"/>
      <c r="L505" s="14"/>
      <c r="M505" s="14"/>
      <c r="N505" s="14"/>
      <c r="O505" s="14"/>
      <c r="P505" s="14"/>
      <c r="Q505" s="14"/>
    </row>
    <row r="506" ht="13.5" customHeight="1">
      <c r="A506" s="14"/>
      <c r="B506" s="14"/>
      <c r="C506" s="14"/>
      <c r="D506" s="15"/>
      <c r="E506" s="16"/>
      <c r="F506" s="16"/>
      <c r="G506" s="16"/>
      <c r="H506" s="14"/>
      <c r="I506" s="14"/>
      <c r="J506" s="14"/>
      <c r="K506" s="14"/>
      <c r="L506" s="14"/>
      <c r="M506" s="14"/>
      <c r="N506" s="14"/>
      <c r="O506" s="14"/>
      <c r="P506" s="14"/>
      <c r="Q506" s="14"/>
    </row>
    <row r="507" ht="13.5" customHeight="1">
      <c r="A507" s="14"/>
      <c r="B507" s="14"/>
      <c r="C507" s="14"/>
      <c r="D507" s="15"/>
      <c r="E507" s="16"/>
      <c r="F507" s="16"/>
      <c r="G507" s="16"/>
      <c r="H507" s="14"/>
      <c r="I507" s="14"/>
      <c r="J507" s="14"/>
      <c r="K507" s="14"/>
      <c r="L507" s="14"/>
      <c r="M507" s="14"/>
      <c r="N507" s="14"/>
      <c r="O507" s="14"/>
      <c r="P507" s="14"/>
      <c r="Q507" s="14"/>
    </row>
    <row r="508" ht="13.5" customHeight="1">
      <c r="A508" s="14"/>
      <c r="B508" s="14"/>
      <c r="C508" s="14"/>
      <c r="D508" s="15"/>
      <c r="E508" s="16"/>
      <c r="F508" s="16"/>
      <c r="G508" s="16"/>
      <c r="H508" s="14"/>
      <c r="I508" s="14"/>
      <c r="J508" s="14"/>
      <c r="K508" s="14"/>
      <c r="L508" s="14"/>
      <c r="M508" s="14"/>
      <c r="N508" s="14"/>
      <c r="O508" s="14"/>
      <c r="P508" s="14"/>
      <c r="Q508" s="14"/>
    </row>
    <row r="509" ht="13.5" customHeight="1">
      <c r="A509" s="14"/>
      <c r="B509" s="14"/>
      <c r="C509" s="14"/>
      <c r="D509" s="15"/>
      <c r="E509" s="16"/>
      <c r="F509" s="16"/>
      <c r="G509" s="16"/>
      <c r="H509" s="14"/>
      <c r="I509" s="14"/>
      <c r="J509" s="14"/>
      <c r="K509" s="14"/>
      <c r="L509" s="14"/>
      <c r="M509" s="14"/>
      <c r="N509" s="14"/>
      <c r="O509" s="14"/>
      <c r="P509" s="14"/>
      <c r="Q509" s="14"/>
    </row>
    <row r="510" ht="13.5" customHeight="1">
      <c r="A510" s="14"/>
      <c r="B510" s="14"/>
      <c r="C510" s="14"/>
      <c r="D510" s="15"/>
      <c r="E510" s="16"/>
      <c r="F510" s="16"/>
      <c r="G510" s="16"/>
      <c r="H510" s="14"/>
      <c r="I510" s="14"/>
      <c r="J510" s="14"/>
      <c r="K510" s="14"/>
      <c r="L510" s="14"/>
      <c r="M510" s="14"/>
      <c r="N510" s="14"/>
      <c r="O510" s="14"/>
      <c r="P510" s="14"/>
      <c r="Q510" s="14"/>
    </row>
    <row r="511" ht="13.5" customHeight="1">
      <c r="A511" s="14"/>
      <c r="B511" s="14"/>
      <c r="C511" s="14"/>
      <c r="D511" s="15"/>
      <c r="E511" s="16"/>
      <c r="F511" s="16"/>
      <c r="G511" s="16"/>
      <c r="H511" s="14"/>
      <c r="I511" s="14"/>
      <c r="J511" s="14"/>
      <c r="K511" s="14"/>
      <c r="L511" s="14"/>
      <c r="M511" s="14"/>
      <c r="N511" s="14"/>
      <c r="O511" s="14"/>
      <c r="P511" s="14"/>
      <c r="Q511" s="14"/>
    </row>
    <row r="512" ht="13.5" customHeight="1">
      <c r="A512" s="14"/>
      <c r="B512" s="14"/>
      <c r="C512" s="14"/>
      <c r="D512" s="15"/>
      <c r="E512" s="16"/>
      <c r="F512" s="16"/>
      <c r="G512" s="16"/>
      <c r="H512" s="14"/>
      <c r="I512" s="14"/>
      <c r="J512" s="14"/>
      <c r="K512" s="14"/>
      <c r="L512" s="14"/>
      <c r="M512" s="14"/>
      <c r="N512" s="14"/>
      <c r="O512" s="14"/>
      <c r="P512" s="14"/>
      <c r="Q512" s="14"/>
    </row>
    <row r="513" ht="13.5" customHeight="1">
      <c r="A513" s="14"/>
      <c r="B513" s="14"/>
      <c r="C513" s="14"/>
      <c r="D513" s="15"/>
      <c r="E513" s="16"/>
      <c r="F513" s="16"/>
      <c r="G513" s="16"/>
      <c r="H513" s="14"/>
      <c r="I513" s="14"/>
      <c r="J513" s="14"/>
      <c r="K513" s="14"/>
      <c r="L513" s="14"/>
      <c r="M513" s="14"/>
      <c r="N513" s="14"/>
      <c r="O513" s="14"/>
      <c r="P513" s="14"/>
      <c r="Q513" s="14"/>
    </row>
    <row r="514" ht="13.5" customHeight="1">
      <c r="A514" s="14"/>
      <c r="B514" s="14"/>
      <c r="C514" s="14"/>
      <c r="D514" s="15"/>
      <c r="E514" s="16"/>
      <c r="F514" s="16"/>
      <c r="G514" s="16"/>
      <c r="H514" s="14"/>
      <c r="I514" s="14"/>
      <c r="J514" s="14"/>
      <c r="K514" s="14"/>
      <c r="L514" s="14"/>
      <c r="M514" s="14"/>
      <c r="N514" s="14"/>
      <c r="O514" s="14"/>
      <c r="P514" s="14"/>
      <c r="Q514" s="14"/>
    </row>
    <row r="515" ht="13.5" customHeight="1">
      <c r="A515" s="14"/>
      <c r="B515" s="14"/>
      <c r="C515" s="14"/>
      <c r="D515" s="15"/>
      <c r="E515" s="16"/>
      <c r="F515" s="16"/>
      <c r="G515" s="16"/>
      <c r="H515" s="14"/>
      <c r="I515" s="14"/>
      <c r="J515" s="14"/>
      <c r="K515" s="14"/>
      <c r="L515" s="14"/>
      <c r="M515" s="14"/>
      <c r="N515" s="14"/>
      <c r="O515" s="14"/>
      <c r="P515" s="14"/>
      <c r="Q515" s="14"/>
    </row>
    <row r="516" ht="13.5" customHeight="1">
      <c r="A516" s="14"/>
      <c r="B516" s="14"/>
      <c r="C516" s="14"/>
      <c r="D516" s="15"/>
      <c r="E516" s="16"/>
      <c r="F516" s="16"/>
      <c r="G516" s="16"/>
      <c r="H516" s="14"/>
      <c r="I516" s="14"/>
      <c r="J516" s="14"/>
      <c r="K516" s="14"/>
      <c r="L516" s="14"/>
      <c r="M516" s="14"/>
      <c r="N516" s="14"/>
      <c r="O516" s="14"/>
      <c r="P516" s="14"/>
      <c r="Q516" s="14"/>
    </row>
    <row r="517" ht="13.5" customHeight="1">
      <c r="A517" s="14"/>
      <c r="B517" s="14"/>
      <c r="C517" s="14"/>
      <c r="D517" s="15"/>
      <c r="E517" s="16"/>
      <c r="F517" s="16"/>
      <c r="G517" s="16"/>
      <c r="H517" s="14"/>
      <c r="I517" s="14"/>
      <c r="J517" s="14"/>
      <c r="K517" s="14"/>
      <c r="L517" s="14"/>
      <c r="M517" s="14"/>
      <c r="N517" s="14"/>
      <c r="O517" s="14"/>
      <c r="P517" s="14"/>
      <c r="Q517" s="14"/>
    </row>
    <row r="518" ht="13.5" customHeight="1">
      <c r="A518" s="14"/>
      <c r="B518" s="14"/>
      <c r="C518" s="14"/>
      <c r="D518" s="15"/>
      <c r="E518" s="16"/>
      <c r="F518" s="16"/>
      <c r="G518" s="16"/>
      <c r="H518" s="14"/>
      <c r="I518" s="14"/>
      <c r="J518" s="14"/>
      <c r="K518" s="14"/>
      <c r="L518" s="14"/>
      <c r="M518" s="14"/>
      <c r="N518" s="14"/>
      <c r="O518" s="14"/>
      <c r="P518" s="14"/>
      <c r="Q518" s="14"/>
    </row>
    <row r="519" ht="13.5" customHeight="1">
      <c r="A519" s="14"/>
      <c r="B519" s="14"/>
      <c r="C519" s="14"/>
      <c r="D519" s="15"/>
      <c r="E519" s="16"/>
      <c r="F519" s="16"/>
      <c r="G519" s="16"/>
      <c r="H519" s="14"/>
      <c r="I519" s="14"/>
      <c r="J519" s="14"/>
      <c r="K519" s="14"/>
      <c r="L519" s="14"/>
      <c r="M519" s="14"/>
      <c r="N519" s="14"/>
      <c r="O519" s="14"/>
      <c r="P519" s="14"/>
      <c r="Q519" s="14"/>
    </row>
    <row r="520" ht="13.5" customHeight="1">
      <c r="A520" s="14"/>
      <c r="B520" s="14"/>
      <c r="C520" s="14"/>
      <c r="D520" s="15"/>
      <c r="E520" s="16"/>
      <c r="F520" s="16"/>
      <c r="G520" s="16"/>
      <c r="H520" s="14"/>
      <c r="I520" s="14"/>
      <c r="J520" s="14"/>
      <c r="K520" s="14"/>
      <c r="L520" s="14"/>
      <c r="M520" s="14"/>
      <c r="N520" s="14"/>
      <c r="O520" s="14"/>
      <c r="P520" s="14"/>
      <c r="Q520" s="14"/>
    </row>
    <row r="521" ht="13.5" customHeight="1">
      <c r="A521" s="14"/>
      <c r="B521" s="14"/>
      <c r="C521" s="14"/>
      <c r="D521" s="15"/>
      <c r="E521" s="16"/>
      <c r="F521" s="16"/>
      <c r="G521" s="16"/>
      <c r="H521" s="14"/>
      <c r="I521" s="14"/>
      <c r="J521" s="14"/>
      <c r="K521" s="14"/>
      <c r="L521" s="14"/>
      <c r="M521" s="14"/>
      <c r="N521" s="14"/>
      <c r="O521" s="14"/>
      <c r="P521" s="14"/>
      <c r="Q521" s="14"/>
    </row>
    <row r="522" ht="13.5" customHeight="1">
      <c r="A522" s="14"/>
      <c r="B522" s="14"/>
      <c r="C522" s="14"/>
      <c r="D522" s="15"/>
      <c r="E522" s="16"/>
      <c r="F522" s="16"/>
      <c r="G522" s="16"/>
      <c r="H522" s="14"/>
      <c r="I522" s="14"/>
      <c r="J522" s="14"/>
      <c r="K522" s="14"/>
      <c r="L522" s="14"/>
      <c r="M522" s="14"/>
      <c r="N522" s="14"/>
      <c r="O522" s="14"/>
      <c r="P522" s="14"/>
      <c r="Q522" s="14"/>
    </row>
    <row r="523" ht="13.5" customHeight="1">
      <c r="A523" s="14"/>
      <c r="B523" s="14"/>
      <c r="C523" s="14"/>
      <c r="D523" s="15"/>
      <c r="E523" s="16"/>
      <c r="F523" s="16"/>
      <c r="G523" s="16"/>
      <c r="H523" s="14"/>
      <c r="I523" s="14"/>
      <c r="J523" s="14"/>
      <c r="K523" s="14"/>
      <c r="L523" s="14"/>
      <c r="M523" s="14"/>
      <c r="N523" s="14"/>
      <c r="O523" s="14"/>
      <c r="P523" s="14"/>
      <c r="Q523" s="14"/>
    </row>
    <row r="524" ht="13.5" customHeight="1">
      <c r="A524" s="14"/>
      <c r="B524" s="14"/>
      <c r="C524" s="14"/>
      <c r="D524" s="15"/>
      <c r="E524" s="16"/>
      <c r="F524" s="16"/>
      <c r="G524" s="16"/>
      <c r="H524" s="14"/>
      <c r="I524" s="14"/>
      <c r="J524" s="14"/>
      <c r="K524" s="14"/>
      <c r="L524" s="14"/>
      <c r="M524" s="14"/>
      <c r="N524" s="14"/>
      <c r="O524" s="14"/>
      <c r="P524" s="14"/>
      <c r="Q524" s="14"/>
    </row>
    <row r="525" ht="13.5" customHeight="1">
      <c r="A525" s="14"/>
      <c r="B525" s="14"/>
      <c r="C525" s="14"/>
      <c r="D525" s="15"/>
      <c r="E525" s="16"/>
      <c r="F525" s="16"/>
      <c r="G525" s="16"/>
      <c r="H525" s="14"/>
      <c r="I525" s="14"/>
      <c r="J525" s="14"/>
      <c r="K525" s="14"/>
      <c r="L525" s="14"/>
      <c r="M525" s="14"/>
      <c r="N525" s="14"/>
      <c r="O525" s="14"/>
      <c r="P525" s="14"/>
      <c r="Q525" s="14"/>
    </row>
    <row r="526" ht="13.5" customHeight="1">
      <c r="A526" s="14"/>
      <c r="B526" s="14"/>
      <c r="C526" s="14"/>
      <c r="D526" s="15"/>
      <c r="E526" s="16"/>
      <c r="F526" s="16"/>
      <c r="G526" s="16"/>
      <c r="H526" s="14"/>
      <c r="I526" s="14"/>
      <c r="J526" s="14"/>
      <c r="K526" s="14"/>
      <c r="L526" s="14"/>
      <c r="M526" s="14"/>
      <c r="N526" s="14"/>
      <c r="O526" s="14"/>
      <c r="P526" s="14"/>
      <c r="Q526" s="14"/>
    </row>
    <row r="527" ht="13.5" customHeight="1">
      <c r="A527" s="14"/>
      <c r="B527" s="14"/>
      <c r="C527" s="14"/>
      <c r="D527" s="15"/>
      <c r="E527" s="16"/>
      <c r="F527" s="16"/>
      <c r="G527" s="16"/>
      <c r="H527" s="14"/>
      <c r="I527" s="14"/>
      <c r="J527" s="14"/>
      <c r="K527" s="14"/>
      <c r="L527" s="14"/>
      <c r="M527" s="14"/>
      <c r="N527" s="14"/>
      <c r="O527" s="14"/>
      <c r="P527" s="14"/>
      <c r="Q527" s="14"/>
    </row>
    <row r="528" ht="13.5" customHeight="1">
      <c r="A528" s="14"/>
      <c r="B528" s="14"/>
      <c r="C528" s="14"/>
      <c r="D528" s="15"/>
      <c r="E528" s="16"/>
      <c r="F528" s="16"/>
      <c r="G528" s="16"/>
      <c r="H528" s="14"/>
      <c r="I528" s="14"/>
      <c r="J528" s="14"/>
      <c r="K528" s="14"/>
      <c r="L528" s="14"/>
      <c r="M528" s="14"/>
      <c r="N528" s="14"/>
      <c r="O528" s="14"/>
      <c r="P528" s="14"/>
      <c r="Q528" s="14"/>
    </row>
    <row r="529" ht="13.5" customHeight="1">
      <c r="A529" s="14"/>
      <c r="B529" s="14"/>
      <c r="C529" s="14"/>
      <c r="D529" s="15"/>
      <c r="E529" s="16"/>
      <c r="F529" s="16"/>
      <c r="G529" s="16"/>
      <c r="H529" s="14"/>
      <c r="I529" s="14"/>
      <c r="J529" s="14"/>
      <c r="K529" s="14"/>
      <c r="L529" s="14"/>
      <c r="M529" s="14"/>
      <c r="N529" s="14"/>
      <c r="O529" s="14"/>
      <c r="P529" s="14"/>
      <c r="Q529" s="14"/>
    </row>
    <row r="530" ht="13.5" customHeight="1">
      <c r="A530" s="14"/>
      <c r="B530" s="14"/>
      <c r="C530" s="14"/>
      <c r="D530" s="15"/>
      <c r="E530" s="16"/>
      <c r="F530" s="16"/>
      <c r="G530" s="16"/>
      <c r="H530" s="14"/>
      <c r="I530" s="14"/>
      <c r="J530" s="14"/>
      <c r="K530" s="14"/>
      <c r="L530" s="14"/>
      <c r="M530" s="14"/>
      <c r="N530" s="14"/>
      <c r="O530" s="14"/>
      <c r="P530" s="14"/>
      <c r="Q530" s="14"/>
    </row>
    <row r="531" ht="13.5" customHeight="1">
      <c r="A531" s="14"/>
      <c r="B531" s="14"/>
      <c r="C531" s="14"/>
      <c r="D531" s="15"/>
      <c r="E531" s="16"/>
      <c r="F531" s="16"/>
      <c r="G531" s="16"/>
      <c r="H531" s="14"/>
      <c r="I531" s="14"/>
      <c r="J531" s="14"/>
      <c r="K531" s="14"/>
      <c r="L531" s="14"/>
      <c r="M531" s="14"/>
      <c r="N531" s="14"/>
      <c r="O531" s="14"/>
      <c r="P531" s="14"/>
      <c r="Q531" s="14"/>
    </row>
    <row r="532" ht="13.5" customHeight="1">
      <c r="A532" s="14"/>
      <c r="B532" s="14"/>
      <c r="C532" s="14"/>
      <c r="D532" s="15"/>
      <c r="E532" s="16"/>
      <c r="F532" s="16"/>
      <c r="G532" s="16"/>
      <c r="H532" s="14"/>
      <c r="I532" s="14"/>
      <c r="J532" s="14"/>
      <c r="K532" s="14"/>
      <c r="L532" s="14"/>
      <c r="M532" s="14"/>
      <c r="N532" s="14"/>
      <c r="O532" s="14"/>
      <c r="P532" s="14"/>
      <c r="Q532" s="14"/>
    </row>
    <row r="533" ht="13.5" customHeight="1">
      <c r="A533" s="14"/>
      <c r="B533" s="14"/>
      <c r="C533" s="14"/>
      <c r="D533" s="15"/>
      <c r="E533" s="16"/>
      <c r="F533" s="16"/>
      <c r="G533" s="16"/>
      <c r="H533" s="14"/>
      <c r="I533" s="14"/>
      <c r="J533" s="14"/>
      <c r="K533" s="14"/>
      <c r="L533" s="14"/>
      <c r="M533" s="14"/>
      <c r="N533" s="14"/>
      <c r="O533" s="14"/>
      <c r="P533" s="14"/>
      <c r="Q533" s="14"/>
    </row>
    <row r="534" ht="13.5" customHeight="1">
      <c r="A534" s="14"/>
      <c r="B534" s="14"/>
      <c r="C534" s="14"/>
      <c r="D534" s="15"/>
      <c r="E534" s="16"/>
      <c r="F534" s="16"/>
      <c r="G534" s="16"/>
      <c r="H534" s="14"/>
      <c r="I534" s="14"/>
      <c r="J534" s="14"/>
      <c r="K534" s="14"/>
      <c r="L534" s="14"/>
      <c r="M534" s="14"/>
      <c r="N534" s="14"/>
      <c r="O534" s="14"/>
      <c r="P534" s="14"/>
      <c r="Q534" s="14"/>
    </row>
    <row r="535" ht="13.5" customHeight="1">
      <c r="A535" s="14"/>
      <c r="B535" s="14"/>
      <c r="C535" s="14"/>
      <c r="D535" s="15"/>
      <c r="E535" s="16"/>
      <c r="F535" s="16"/>
      <c r="G535" s="16"/>
      <c r="H535" s="14"/>
      <c r="I535" s="14"/>
      <c r="J535" s="14"/>
      <c r="K535" s="14"/>
      <c r="L535" s="14"/>
      <c r="M535" s="14"/>
      <c r="N535" s="14"/>
      <c r="O535" s="14"/>
      <c r="P535" s="14"/>
      <c r="Q535" s="14"/>
    </row>
    <row r="536" ht="13.5" customHeight="1">
      <c r="A536" s="14"/>
      <c r="B536" s="14"/>
      <c r="C536" s="14"/>
      <c r="D536" s="15"/>
      <c r="E536" s="16"/>
      <c r="F536" s="16"/>
      <c r="G536" s="16"/>
      <c r="H536" s="14"/>
      <c r="I536" s="14"/>
      <c r="J536" s="14"/>
      <c r="K536" s="14"/>
      <c r="L536" s="14"/>
      <c r="M536" s="14"/>
      <c r="N536" s="14"/>
      <c r="O536" s="14"/>
      <c r="P536" s="14"/>
      <c r="Q536" s="14"/>
    </row>
    <row r="537" ht="13.5" customHeight="1">
      <c r="A537" s="14"/>
      <c r="B537" s="14"/>
      <c r="C537" s="14"/>
      <c r="D537" s="15"/>
      <c r="E537" s="16"/>
      <c r="F537" s="16"/>
      <c r="G537" s="16"/>
      <c r="H537" s="14"/>
      <c r="I537" s="14"/>
      <c r="J537" s="14"/>
      <c r="K537" s="14"/>
      <c r="L537" s="14"/>
      <c r="M537" s="14"/>
      <c r="N537" s="14"/>
      <c r="O537" s="14"/>
      <c r="P537" s="14"/>
      <c r="Q537" s="14"/>
    </row>
    <row r="538" ht="13.5" customHeight="1">
      <c r="A538" s="14"/>
      <c r="B538" s="14"/>
      <c r="C538" s="14"/>
      <c r="D538" s="15"/>
      <c r="E538" s="16"/>
      <c r="F538" s="16"/>
      <c r="G538" s="16"/>
      <c r="H538" s="14"/>
      <c r="I538" s="14"/>
      <c r="J538" s="14"/>
      <c r="K538" s="14"/>
      <c r="L538" s="14"/>
      <c r="M538" s="14"/>
      <c r="N538" s="14"/>
      <c r="O538" s="14"/>
      <c r="P538" s="14"/>
      <c r="Q538" s="14"/>
    </row>
    <row r="539" ht="13.5" customHeight="1">
      <c r="A539" s="14"/>
      <c r="B539" s="14"/>
      <c r="C539" s="14"/>
      <c r="D539" s="15"/>
      <c r="E539" s="16"/>
      <c r="F539" s="16"/>
      <c r="G539" s="16"/>
      <c r="H539" s="14"/>
      <c r="I539" s="14"/>
      <c r="J539" s="14"/>
      <c r="K539" s="14"/>
      <c r="L539" s="14"/>
      <c r="M539" s="14"/>
      <c r="N539" s="14"/>
      <c r="O539" s="14"/>
      <c r="P539" s="14"/>
      <c r="Q539" s="14"/>
    </row>
    <row r="540" ht="13.5" customHeight="1">
      <c r="A540" s="14"/>
      <c r="B540" s="14"/>
      <c r="C540" s="14"/>
      <c r="D540" s="15"/>
      <c r="E540" s="16"/>
      <c r="F540" s="16"/>
      <c r="G540" s="16"/>
      <c r="H540" s="14"/>
      <c r="I540" s="14"/>
      <c r="J540" s="14"/>
      <c r="K540" s="14"/>
      <c r="L540" s="14"/>
      <c r="M540" s="14"/>
      <c r="N540" s="14"/>
      <c r="O540" s="14"/>
      <c r="P540" s="14"/>
      <c r="Q540" s="14"/>
    </row>
    <row r="541" ht="13.5" customHeight="1">
      <c r="A541" s="14"/>
      <c r="B541" s="14"/>
      <c r="C541" s="14"/>
      <c r="D541" s="15"/>
      <c r="E541" s="16"/>
      <c r="F541" s="16"/>
      <c r="G541" s="16"/>
      <c r="H541" s="14"/>
      <c r="I541" s="14"/>
      <c r="J541" s="14"/>
      <c r="K541" s="14"/>
      <c r="L541" s="14"/>
      <c r="M541" s="14"/>
      <c r="N541" s="14"/>
      <c r="O541" s="14"/>
      <c r="P541" s="14"/>
      <c r="Q541" s="14"/>
    </row>
    <row r="542" ht="13.5" customHeight="1">
      <c r="A542" s="14"/>
      <c r="B542" s="14"/>
      <c r="C542" s="14"/>
      <c r="D542" s="15"/>
      <c r="E542" s="16"/>
      <c r="F542" s="16"/>
      <c r="G542" s="16"/>
      <c r="H542" s="14"/>
      <c r="I542" s="14"/>
      <c r="J542" s="14"/>
      <c r="K542" s="14"/>
      <c r="L542" s="14"/>
      <c r="M542" s="14"/>
      <c r="N542" s="14"/>
      <c r="O542" s="14"/>
      <c r="P542" s="14"/>
      <c r="Q542" s="14"/>
    </row>
    <row r="543" ht="13.5" customHeight="1">
      <c r="A543" s="14"/>
      <c r="B543" s="14"/>
      <c r="C543" s="14"/>
      <c r="D543" s="15"/>
      <c r="E543" s="16"/>
      <c r="F543" s="16"/>
      <c r="G543" s="16"/>
      <c r="H543" s="14"/>
      <c r="I543" s="14"/>
      <c r="J543" s="14"/>
      <c r="K543" s="14"/>
      <c r="L543" s="14"/>
      <c r="M543" s="14"/>
      <c r="N543" s="14"/>
      <c r="O543" s="14"/>
      <c r="P543" s="14"/>
      <c r="Q543" s="14"/>
    </row>
    <row r="544" ht="13.5" customHeight="1">
      <c r="A544" s="14"/>
      <c r="B544" s="14"/>
      <c r="C544" s="14"/>
      <c r="D544" s="15"/>
      <c r="E544" s="16"/>
      <c r="F544" s="16"/>
      <c r="G544" s="16"/>
      <c r="H544" s="14"/>
      <c r="I544" s="14"/>
      <c r="J544" s="14"/>
      <c r="K544" s="14"/>
      <c r="L544" s="14"/>
      <c r="M544" s="14"/>
      <c r="N544" s="14"/>
      <c r="O544" s="14"/>
      <c r="P544" s="14"/>
      <c r="Q544" s="14"/>
    </row>
    <row r="545" ht="13.5" customHeight="1">
      <c r="A545" s="14"/>
      <c r="B545" s="14"/>
      <c r="C545" s="14"/>
      <c r="D545" s="15"/>
      <c r="E545" s="16"/>
      <c r="F545" s="16"/>
      <c r="G545" s="16"/>
      <c r="H545" s="14"/>
      <c r="I545" s="14"/>
      <c r="J545" s="14"/>
      <c r="K545" s="14"/>
      <c r="L545" s="14"/>
      <c r="M545" s="14"/>
      <c r="N545" s="14"/>
      <c r="O545" s="14"/>
      <c r="P545" s="14"/>
      <c r="Q545" s="14"/>
    </row>
    <row r="546" ht="13.5" customHeight="1">
      <c r="A546" s="14"/>
      <c r="B546" s="14"/>
      <c r="C546" s="14"/>
      <c r="D546" s="15"/>
      <c r="E546" s="16"/>
      <c r="F546" s="16"/>
      <c r="G546" s="16"/>
      <c r="H546" s="14"/>
      <c r="I546" s="14"/>
      <c r="J546" s="14"/>
      <c r="K546" s="14"/>
      <c r="L546" s="14"/>
      <c r="M546" s="14"/>
      <c r="N546" s="14"/>
      <c r="O546" s="14"/>
      <c r="P546" s="14"/>
      <c r="Q546" s="14"/>
    </row>
    <row r="547" ht="13.5" customHeight="1">
      <c r="A547" s="14"/>
      <c r="B547" s="14"/>
      <c r="C547" s="14"/>
      <c r="D547" s="15"/>
      <c r="E547" s="16"/>
      <c r="F547" s="16"/>
      <c r="G547" s="16"/>
      <c r="H547" s="14"/>
      <c r="I547" s="14"/>
      <c r="J547" s="14"/>
      <c r="K547" s="14"/>
      <c r="L547" s="14"/>
      <c r="M547" s="14"/>
      <c r="N547" s="14"/>
      <c r="O547" s="14"/>
      <c r="P547" s="14"/>
      <c r="Q547" s="14"/>
    </row>
    <row r="548" ht="13.5" customHeight="1">
      <c r="A548" s="14"/>
      <c r="B548" s="14"/>
      <c r="C548" s="14"/>
      <c r="D548" s="15"/>
      <c r="E548" s="16"/>
      <c r="F548" s="16"/>
      <c r="G548" s="16"/>
      <c r="H548" s="14"/>
      <c r="I548" s="14"/>
      <c r="J548" s="14"/>
      <c r="K548" s="14"/>
      <c r="L548" s="14"/>
      <c r="M548" s="14"/>
      <c r="N548" s="14"/>
      <c r="O548" s="14"/>
      <c r="P548" s="14"/>
      <c r="Q548" s="14"/>
    </row>
    <row r="549" ht="13.5" customHeight="1">
      <c r="A549" s="14"/>
      <c r="B549" s="14"/>
      <c r="C549" s="14"/>
      <c r="D549" s="15"/>
      <c r="E549" s="16"/>
      <c r="F549" s="16"/>
      <c r="G549" s="16"/>
      <c r="H549" s="14"/>
      <c r="I549" s="14"/>
      <c r="J549" s="14"/>
      <c r="K549" s="14"/>
      <c r="L549" s="14"/>
      <c r="M549" s="14"/>
      <c r="N549" s="14"/>
      <c r="O549" s="14"/>
      <c r="P549" s="14"/>
      <c r="Q549" s="14"/>
    </row>
    <row r="550" ht="13.5" customHeight="1">
      <c r="A550" s="14"/>
      <c r="B550" s="14"/>
      <c r="C550" s="14"/>
      <c r="D550" s="15"/>
      <c r="E550" s="16"/>
      <c r="F550" s="16"/>
      <c r="G550" s="16"/>
      <c r="H550" s="14"/>
      <c r="I550" s="14"/>
      <c r="J550" s="14"/>
      <c r="K550" s="14"/>
      <c r="L550" s="14"/>
      <c r="M550" s="14"/>
      <c r="N550" s="14"/>
      <c r="O550" s="14"/>
      <c r="P550" s="14"/>
      <c r="Q550" s="14"/>
    </row>
    <row r="551" ht="13.5" customHeight="1">
      <c r="A551" s="14"/>
      <c r="B551" s="14"/>
      <c r="C551" s="14"/>
      <c r="D551" s="15"/>
      <c r="E551" s="16"/>
      <c r="F551" s="16"/>
      <c r="G551" s="16"/>
      <c r="H551" s="14"/>
      <c r="I551" s="14"/>
      <c r="J551" s="14"/>
      <c r="K551" s="14"/>
      <c r="L551" s="14"/>
      <c r="M551" s="14"/>
      <c r="N551" s="14"/>
      <c r="O551" s="14"/>
      <c r="P551" s="14"/>
      <c r="Q551" s="14"/>
    </row>
    <row r="552" ht="13.5" customHeight="1">
      <c r="A552" s="14"/>
      <c r="B552" s="14"/>
      <c r="C552" s="14"/>
      <c r="D552" s="15"/>
      <c r="E552" s="16"/>
      <c r="F552" s="16"/>
      <c r="G552" s="16"/>
      <c r="H552" s="14"/>
      <c r="I552" s="14"/>
      <c r="J552" s="14"/>
      <c r="K552" s="14"/>
      <c r="L552" s="14"/>
      <c r="M552" s="14"/>
      <c r="N552" s="14"/>
      <c r="O552" s="14"/>
      <c r="P552" s="14"/>
      <c r="Q552" s="14"/>
    </row>
    <row r="553" ht="13.5" customHeight="1">
      <c r="A553" s="14"/>
      <c r="B553" s="14"/>
      <c r="C553" s="14"/>
      <c r="D553" s="15"/>
      <c r="E553" s="16"/>
      <c r="F553" s="16"/>
      <c r="G553" s="16"/>
      <c r="H553" s="14"/>
      <c r="I553" s="14"/>
      <c r="J553" s="14"/>
      <c r="K553" s="14"/>
      <c r="L553" s="14"/>
      <c r="M553" s="14"/>
      <c r="N553" s="14"/>
      <c r="O553" s="14"/>
      <c r="P553" s="14"/>
      <c r="Q553" s="14"/>
    </row>
    <row r="554" ht="13.5" customHeight="1">
      <c r="A554" s="14"/>
      <c r="B554" s="14"/>
      <c r="C554" s="14"/>
      <c r="D554" s="15"/>
      <c r="E554" s="16"/>
      <c r="F554" s="16"/>
      <c r="G554" s="16"/>
      <c r="H554" s="14"/>
      <c r="I554" s="14"/>
      <c r="J554" s="14"/>
      <c r="K554" s="14"/>
      <c r="L554" s="14"/>
      <c r="M554" s="14"/>
      <c r="N554" s="14"/>
      <c r="O554" s="14"/>
      <c r="P554" s="14"/>
      <c r="Q554" s="14"/>
    </row>
    <row r="555" ht="13.5" customHeight="1">
      <c r="A555" s="14"/>
      <c r="B555" s="14"/>
      <c r="C555" s="14"/>
      <c r="D555" s="15"/>
      <c r="E555" s="16"/>
      <c r="F555" s="16"/>
      <c r="G555" s="16"/>
      <c r="H555" s="14"/>
      <c r="I555" s="14"/>
      <c r="J555" s="14"/>
      <c r="K555" s="14"/>
      <c r="L555" s="14"/>
      <c r="M555" s="14"/>
      <c r="N555" s="14"/>
      <c r="O555" s="14"/>
      <c r="P555" s="14"/>
      <c r="Q555" s="14"/>
    </row>
    <row r="556" ht="13.5" customHeight="1">
      <c r="A556" s="14"/>
      <c r="B556" s="14"/>
      <c r="C556" s="14"/>
      <c r="D556" s="15"/>
      <c r="E556" s="16"/>
      <c r="F556" s="16"/>
      <c r="G556" s="16"/>
      <c r="H556" s="14"/>
      <c r="I556" s="14"/>
      <c r="J556" s="14"/>
      <c r="K556" s="14"/>
      <c r="L556" s="14"/>
      <c r="M556" s="14"/>
      <c r="N556" s="14"/>
      <c r="O556" s="14"/>
      <c r="P556" s="14"/>
      <c r="Q556" s="14"/>
    </row>
    <row r="557" ht="13.5" customHeight="1">
      <c r="A557" s="14"/>
      <c r="B557" s="14"/>
      <c r="C557" s="14"/>
      <c r="D557" s="15"/>
      <c r="E557" s="16"/>
      <c r="F557" s="16"/>
      <c r="G557" s="16"/>
      <c r="H557" s="14"/>
      <c r="I557" s="14"/>
      <c r="J557" s="14"/>
      <c r="K557" s="14"/>
      <c r="L557" s="14"/>
      <c r="M557" s="14"/>
      <c r="N557" s="14"/>
      <c r="O557" s="14"/>
      <c r="P557" s="14"/>
      <c r="Q557" s="14"/>
    </row>
    <row r="558" ht="13.5" customHeight="1">
      <c r="A558" s="14"/>
      <c r="B558" s="14"/>
      <c r="C558" s="14"/>
      <c r="D558" s="15"/>
      <c r="E558" s="16"/>
      <c r="F558" s="16"/>
      <c r="G558" s="16"/>
      <c r="H558" s="14"/>
      <c r="I558" s="14"/>
      <c r="J558" s="14"/>
      <c r="K558" s="14"/>
      <c r="L558" s="14"/>
      <c r="M558" s="14"/>
      <c r="N558" s="14"/>
      <c r="O558" s="14"/>
      <c r="P558" s="14"/>
      <c r="Q558" s="14"/>
    </row>
    <row r="559" ht="13.5" customHeight="1">
      <c r="A559" s="14"/>
      <c r="B559" s="14"/>
      <c r="C559" s="14"/>
      <c r="D559" s="15"/>
      <c r="E559" s="16"/>
      <c r="F559" s="16"/>
      <c r="G559" s="16"/>
      <c r="H559" s="14"/>
      <c r="I559" s="14"/>
      <c r="J559" s="14"/>
      <c r="K559" s="14"/>
      <c r="L559" s="14"/>
      <c r="M559" s="14"/>
      <c r="N559" s="14"/>
      <c r="O559" s="14"/>
      <c r="P559" s="14"/>
      <c r="Q559" s="14"/>
    </row>
    <row r="560" ht="13.5" customHeight="1">
      <c r="A560" s="14"/>
      <c r="B560" s="14"/>
      <c r="C560" s="14"/>
      <c r="D560" s="15"/>
      <c r="E560" s="16"/>
      <c r="F560" s="16"/>
      <c r="G560" s="16"/>
      <c r="H560" s="14"/>
      <c r="I560" s="14"/>
      <c r="J560" s="14"/>
      <c r="K560" s="14"/>
      <c r="L560" s="14"/>
      <c r="M560" s="14"/>
      <c r="N560" s="14"/>
      <c r="O560" s="14"/>
      <c r="P560" s="14"/>
      <c r="Q560" s="14"/>
    </row>
    <row r="561" ht="13.5" customHeight="1">
      <c r="A561" s="14"/>
      <c r="B561" s="14"/>
      <c r="C561" s="14"/>
      <c r="D561" s="15"/>
      <c r="E561" s="16"/>
      <c r="F561" s="16"/>
      <c r="G561" s="16"/>
      <c r="H561" s="14"/>
      <c r="I561" s="14"/>
      <c r="J561" s="14"/>
      <c r="K561" s="14"/>
      <c r="L561" s="14"/>
      <c r="M561" s="14"/>
      <c r="N561" s="14"/>
      <c r="O561" s="14"/>
      <c r="P561" s="14"/>
      <c r="Q561" s="14"/>
    </row>
    <row r="562" ht="13.5" customHeight="1">
      <c r="A562" s="14"/>
      <c r="B562" s="14"/>
      <c r="C562" s="14"/>
      <c r="D562" s="15"/>
      <c r="E562" s="16"/>
      <c r="F562" s="16"/>
      <c r="G562" s="16"/>
      <c r="H562" s="14"/>
      <c r="I562" s="14"/>
      <c r="J562" s="14"/>
      <c r="K562" s="14"/>
      <c r="L562" s="14"/>
      <c r="M562" s="14"/>
      <c r="N562" s="14"/>
      <c r="O562" s="14"/>
      <c r="P562" s="14"/>
      <c r="Q562" s="14"/>
    </row>
    <row r="563" ht="13.5" customHeight="1">
      <c r="A563" s="14"/>
      <c r="B563" s="14"/>
      <c r="C563" s="14"/>
      <c r="D563" s="15"/>
      <c r="E563" s="16"/>
      <c r="F563" s="16"/>
      <c r="G563" s="16"/>
      <c r="H563" s="14"/>
      <c r="I563" s="14"/>
      <c r="J563" s="14"/>
      <c r="K563" s="14"/>
      <c r="L563" s="14"/>
      <c r="M563" s="14"/>
      <c r="N563" s="14"/>
      <c r="O563" s="14"/>
      <c r="P563" s="14"/>
      <c r="Q563" s="14"/>
    </row>
    <row r="564" ht="13.5" customHeight="1">
      <c r="A564" s="14"/>
      <c r="B564" s="14"/>
      <c r="C564" s="14"/>
      <c r="D564" s="15"/>
      <c r="E564" s="16"/>
      <c r="F564" s="16"/>
      <c r="G564" s="16"/>
      <c r="H564" s="14"/>
      <c r="I564" s="14"/>
      <c r="J564" s="14"/>
      <c r="K564" s="14"/>
      <c r="L564" s="14"/>
      <c r="M564" s="14"/>
      <c r="N564" s="14"/>
      <c r="O564" s="14"/>
      <c r="P564" s="14"/>
      <c r="Q564" s="14"/>
    </row>
    <row r="565" ht="13.5" customHeight="1">
      <c r="A565" s="14"/>
      <c r="B565" s="14"/>
      <c r="C565" s="14"/>
      <c r="D565" s="15"/>
      <c r="E565" s="16"/>
      <c r="F565" s="16"/>
      <c r="G565" s="16"/>
      <c r="H565" s="14"/>
      <c r="I565" s="14"/>
      <c r="J565" s="14"/>
      <c r="K565" s="14"/>
      <c r="L565" s="14"/>
      <c r="M565" s="14"/>
      <c r="N565" s="14"/>
      <c r="O565" s="14"/>
      <c r="P565" s="14"/>
      <c r="Q565" s="14"/>
    </row>
    <row r="566" ht="13.5" customHeight="1">
      <c r="A566" s="14"/>
      <c r="B566" s="14"/>
      <c r="C566" s="14"/>
      <c r="D566" s="15"/>
      <c r="E566" s="16"/>
      <c r="F566" s="16"/>
      <c r="G566" s="16"/>
      <c r="H566" s="14"/>
      <c r="I566" s="14"/>
      <c r="J566" s="14"/>
      <c r="K566" s="14"/>
      <c r="L566" s="14"/>
      <c r="M566" s="14"/>
      <c r="N566" s="14"/>
      <c r="O566" s="14"/>
      <c r="P566" s="14"/>
      <c r="Q566" s="14"/>
    </row>
    <row r="567" ht="13.5" customHeight="1">
      <c r="A567" s="14"/>
      <c r="B567" s="14"/>
      <c r="C567" s="14"/>
      <c r="D567" s="15"/>
      <c r="E567" s="16"/>
      <c r="F567" s="16"/>
      <c r="G567" s="16"/>
      <c r="H567" s="14"/>
      <c r="I567" s="14"/>
      <c r="J567" s="14"/>
      <c r="K567" s="14"/>
      <c r="L567" s="14"/>
      <c r="M567" s="14"/>
      <c r="N567" s="14"/>
      <c r="O567" s="14"/>
      <c r="P567" s="14"/>
      <c r="Q567" s="14"/>
    </row>
    <row r="568" ht="13.5" customHeight="1">
      <c r="A568" s="14"/>
      <c r="B568" s="14"/>
      <c r="C568" s="14"/>
      <c r="D568" s="15"/>
      <c r="E568" s="16"/>
      <c r="F568" s="16"/>
      <c r="G568" s="16"/>
      <c r="H568" s="14"/>
      <c r="I568" s="14"/>
      <c r="J568" s="14"/>
      <c r="K568" s="14"/>
      <c r="L568" s="14"/>
      <c r="M568" s="14"/>
      <c r="N568" s="14"/>
      <c r="O568" s="14"/>
      <c r="P568" s="14"/>
      <c r="Q568" s="14"/>
    </row>
    <row r="569" ht="13.5" customHeight="1">
      <c r="A569" s="14"/>
      <c r="B569" s="14"/>
      <c r="C569" s="14"/>
      <c r="D569" s="15"/>
      <c r="E569" s="16"/>
      <c r="F569" s="16"/>
      <c r="G569" s="16"/>
      <c r="H569" s="14"/>
      <c r="I569" s="14"/>
      <c r="J569" s="14"/>
      <c r="K569" s="14"/>
      <c r="L569" s="14"/>
      <c r="M569" s="14"/>
      <c r="N569" s="14"/>
      <c r="O569" s="14"/>
      <c r="P569" s="14"/>
      <c r="Q569" s="14"/>
    </row>
    <row r="570" ht="13.5" customHeight="1">
      <c r="A570" s="14"/>
      <c r="B570" s="14"/>
      <c r="C570" s="14"/>
      <c r="D570" s="15"/>
      <c r="E570" s="16"/>
      <c r="F570" s="16"/>
      <c r="G570" s="16"/>
      <c r="H570" s="14"/>
      <c r="I570" s="14"/>
      <c r="J570" s="14"/>
      <c r="K570" s="14"/>
      <c r="L570" s="14"/>
      <c r="M570" s="14"/>
      <c r="N570" s="14"/>
      <c r="O570" s="14"/>
      <c r="P570" s="14"/>
      <c r="Q570" s="14"/>
    </row>
    <row r="571" ht="13.5" customHeight="1">
      <c r="A571" s="14"/>
      <c r="B571" s="14"/>
      <c r="C571" s="14"/>
      <c r="D571" s="15"/>
      <c r="E571" s="16"/>
      <c r="F571" s="16"/>
      <c r="G571" s="16"/>
      <c r="H571" s="14"/>
      <c r="I571" s="14"/>
      <c r="J571" s="14"/>
      <c r="K571" s="14"/>
      <c r="L571" s="14"/>
      <c r="M571" s="14"/>
      <c r="N571" s="14"/>
      <c r="O571" s="14"/>
      <c r="P571" s="14"/>
      <c r="Q571" s="14"/>
    </row>
    <row r="572" ht="13.5" customHeight="1">
      <c r="A572" s="14"/>
      <c r="B572" s="14"/>
      <c r="C572" s="14"/>
      <c r="D572" s="15"/>
      <c r="E572" s="16"/>
      <c r="F572" s="16"/>
      <c r="G572" s="16"/>
      <c r="H572" s="14"/>
      <c r="I572" s="14"/>
      <c r="J572" s="14"/>
      <c r="K572" s="14"/>
      <c r="L572" s="14"/>
      <c r="M572" s="14"/>
      <c r="N572" s="14"/>
      <c r="O572" s="14"/>
      <c r="P572" s="14"/>
      <c r="Q572" s="14"/>
    </row>
    <row r="573" ht="13.5" customHeight="1">
      <c r="A573" s="14"/>
      <c r="B573" s="14"/>
      <c r="C573" s="14"/>
      <c r="D573" s="15"/>
      <c r="E573" s="16"/>
      <c r="F573" s="16"/>
      <c r="G573" s="16"/>
      <c r="H573" s="14"/>
      <c r="I573" s="14"/>
      <c r="J573" s="14"/>
      <c r="K573" s="14"/>
      <c r="L573" s="14"/>
      <c r="M573" s="14"/>
      <c r="N573" s="14"/>
      <c r="O573" s="14"/>
      <c r="P573" s="14"/>
      <c r="Q573" s="14"/>
    </row>
    <row r="574" ht="13.5" customHeight="1">
      <c r="A574" s="14"/>
      <c r="B574" s="14"/>
      <c r="C574" s="14"/>
      <c r="D574" s="15"/>
      <c r="E574" s="16"/>
      <c r="F574" s="16"/>
      <c r="G574" s="16"/>
      <c r="H574" s="14"/>
      <c r="I574" s="14"/>
      <c r="J574" s="14"/>
      <c r="K574" s="14"/>
      <c r="L574" s="14"/>
      <c r="M574" s="14"/>
      <c r="N574" s="14"/>
      <c r="O574" s="14"/>
      <c r="P574" s="14"/>
      <c r="Q574" s="14"/>
    </row>
    <row r="575" ht="13.5" customHeight="1">
      <c r="A575" s="14"/>
      <c r="B575" s="14"/>
      <c r="C575" s="14"/>
      <c r="D575" s="15"/>
      <c r="E575" s="16"/>
      <c r="F575" s="16"/>
      <c r="G575" s="16"/>
      <c r="H575" s="14"/>
      <c r="I575" s="14"/>
      <c r="J575" s="14"/>
      <c r="K575" s="14"/>
      <c r="L575" s="14"/>
      <c r="M575" s="14"/>
      <c r="N575" s="14"/>
      <c r="O575" s="14"/>
      <c r="P575" s="14"/>
      <c r="Q575" s="14"/>
    </row>
    <row r="576" ht="13.5" customHeight="1">
      <c r="A576" s="14"/>
      <c r="B576" s="14"/>
      <c r="C576" s="14"/>
      <c r="D576" s="15"/>
      <c r="E576" s="16"/>
      <c r="F576" s="16"/>
      <c r="G576" s="16"/>
      <c r="H576" s="14"/>
      <c r="I576" s="14"/>
      <c r="J576" s="14"/>
      <c r="K576" s="14"/>
      <c r="L576" s="14"/>
      <c r="M576" s="14"/>
      <c r="N576" s="14"/>
      <c r="O576" s="14"/>
      <c r="P576" s="14"/>
      <c r="Q576" s="14"/>
    </row>
    <row r="577" ht="13.5" customHeight="1">
      <c r="A577" s="14"/>
      <c r="B577" s="14"/>
      <c r="C577" s="14"/>
      <c r="D577" s="15"/>
      <c r="E577" s="16"/>
      <c r="F577" s="16"/>
      <c r="G577" s="16"/>
      <c r="H577" s="14"/>
      <c r="I577" s="14"/>
      <c r="J577" s="14"/>
      <c r="K577" s="14"/>
      <c r="L577" s="14"/>
      <c r="M577" s="14"/>
      <c r="N577" s="14"/>
      <c r="O577" s="14"/>
      <c r="P577" s="14"/>
      <c r="Q577" s="14"/>
    </row>
    <row r="578" ht="13.5" customHeight="1">
      <c r="A578" s="14"/>
      <c r="B578" s="14"/>
      <c r="C578" s="14"/>
      <c r="D578" s="15"/>
      <c r="E578" s="16"/>
      <c r="F578" s="16"/>
      <c r="G578" s="16"/>
      <c r="H578" s="14"/>
      <c r="I578" s="14"/>
      <c r="J578" s="14"/>
      <c r="K578" s="14"/>
      <c r="L578" s="14"/>
      <c r="M578" s="14"/>
      <c r="N578" s="14"/>
      <c r="O578" s="14"/>
      <c r="P578" s="14"/>
      <c r="Q578" s="14"/>
    </row>
    <row r="579" ht="13.5" customHeight="1">
      <c r="A579" s="14"/>
      <c r="B579" s="14"/>
      <c r="C579" s="14"/>
      <c r="D579" s="15"/>
      <c r="E579" s="16"/>
      <c r="F579" s="16"/>
      <c r="G579" s="16"/>
      <c r="H579" s="14"/>
      <c r="I579" s="14"/>
      <c r="J579" s="14"/>
      <c r="K579" s="14"/>
      <c r="L579" s="14"/>
      <c r="M579" s="14"/>
      <c r="N579" s="14"/>
      <c r="O579" s="14"/>
      <c r="P579" s="14"/>
      <c r="Q579" s="14"/>
    </row>
    <row r="580" ht="13.5" customHeight="1">
      <c r="A580" s="14"/>
      <c r="B580" s="14"/>
      <c r="C580" s="14"/>
      <c r="D580" s="15"/>
      <c r="E580" s="16"/>
      <c r="F580" s="16"/>
      <c r="G580" s="16"/>
      <c r="H580" s="14"/>
      <c r="I580" s="14"/>
      <c r="J580" s="14"/>
      <c r="K580" s="14"/>
      <c r="L580" s="14"/>
      <c r="M580" s="14"/>
      <c r="N580" s="14"/>
      <c r="O580" s="14"/>
      <c r="P580" s="14"/>
      <c r="Q580" s="14"/>
    </row>
    <row r="581" ht="13.5" customHeight="1">
      <c r="A581" s="14"/>
      <c r="B581" s="14"/>
      <c r="C581" s="14"/>
      <c r="D581" s="15"/>
      <c r="E581" s="16"/>
      <c r="F581" s="16"/>
      <c r="G581" s="16"/>
      <c r="H581" s="14"/>
      <c r="I581" s="14"/>
      <c r="J581" s="14"/>
      <c r="K581" s="14"/>
      <c r="L581" s="14"/>
      <c r="M581" s="14"/>
      <c r="N581" s="14"/>
      <c r="O581" s="14"/>
      <c r="P581" s="14"/>
      <c r="Q581" s="14"/>
    </row>
    <row r="582" ht="13.5" customHeight="1">
      <c r="A582" s="14"/>
      <c r="B582" s="14"/>
      <c r="C582" s="14"/>
      <c r="D582" s="15"/>
      <c r="E582" s="16"/>
      <c r="F582" s="16"/>
      <c r="G582" s="16"/>
      <c r="H582" s="14"/>
      <c r="I582" s="14"/>
      <c r="J582" s="14"/>
      <c r="K582" s="14"/>
      <c r="L582" s="14"/>
      <c r="M582" s="14"/>
      <c r="N582" s="14"/>
      <c r="O582" s="14"/>
      <c r="P582" s="14"/>
      <c r="Q582" s="14"/>
    </row>
    <row r="583" ht="13.5" customHeight="1">
      <c r="A583" s="14"/>
      <c r="B583" s="14"/>
      <c r="C583" s="14"/>
      <c r="D583" s="15"/>
      <c r="E583" s="16"/>
      <c r="F583" s="16"/>
      <c r="G583" s="16"/>
      <c r="H583" s="14"/>
      <c r="I583" s="14"/>
      <c r="J583" s="14"/>
      <c r="K583" s="14"/>
      <c r="L583" s="14"/>
      <c r="M583" s="14"/>
      <c r="N583" s="14"/>
      <c r="O583" s="14"/>
      <c r="P583" s="14"/>
      <c r="Q583" s="14"/>
    </row>
    <row r="584" ht="13.5" customHeight="1">
      <c r="A584" s="14"/>
      <c r="B584" s="14"/>
      <c r="C584" s="14"/>
      <c r="D584" s="15"/>
      <c r="E584" s="16"/>
      <c r="F584" s="16"/>
      <c r="G584" s="16"/>
      <c r="H584" s="14"/>
      <c r="I584" s="14"/>
      <c r="J584" s="14"/>
      <c r="K584" s="14"/>
      <c r="L584" s="14"/>
      <c r="M584" s="14"/>
      <c r="N584" s="14"/>
      <c r="O584" s="14"/>
      <c r="P584" s="14"/>
      <c r="Q584" s="14"/>
    </row>
    <row r="585" ht="13.5" customHeight="1">
      <c r="A585" s="14"/>
      <c r="B585" s="14"/>
      <c r="C585" s="14"/>
      <c r="D585" s="15"/>
      <c r="E585" s="16"/>
      <c r="F585" s="16"/>
      <c r="G585" s="16"/>
      <c r="H585" s="14"/>
      <c r="I585" s="14"/>
      <c r="J585" s="14"/>
      <c r="K585" s="14"/>
      <c r="L585" s="14"/>
      <c r="M585" s="14"/>
      <c r="N585" s="14"/>
      <c r="O585" s="14"/>
      <c r="P585" s="14"/>
      <c r="Q585" s="14"/>
    </row>
    <row r="586" ht="13.5" customHeight="1">
      <c r="A586" s="14"/>
      <c r="B586" s="14"/>
      <c r="C586" s="14"/>
      <c r="D586" s="15"/>
      <c r="E586" s="16"/>
      <c r="F586" s="16"/>
      <c r="G586" s="16"/>
      <c r="H586" s="14"/>
      <c r="I586" s="14"/>
      <c r="J586" s="14"/>
      <c r="K586" s="14"/>
      <c r="L586" s="14"/>
      <c r="M586" s="14"/>
      <c r="N586" s="14"/>
      <c r="O586" s="14"/>
      <c r="P586" s="14"/>
      <c r="Q586" s="14"/>
    </row>
    <row r="587" ht="13.5" customHeight="1">
      <c r="A587" s="14"/>
      <c r="B587" s="14"/>
      <c r="C587" s="14"/>
      <c r="D587" s="15"/>
      <c r="E587" s="16"/>
      <c r="F587" s="16"/>
      <c r="G587" s="16"/>
      <c r="H587" s="14"/>
      <c r="I587" s="14"/>
      <c r="J587" s="14"/>
      <c r="K587" s="14"/>
      <c r="L587" s="14"/>
      <c r="M587" s="14"/>
      <c r="N587" s="14"/>
      <c r="O587" s="14"/>
      <c r="P587" s="14"/>
      <c r="Q587" s="14"/>
    </row>
    <row r="588" ht="13.5" customHeight="1">
      <c r="A588" s="14"/>
      <c r="B588" s="14"/>
      <c r="C588" s="14"/>
      <c r="D588" s="15"/>
      <c r="E588" s="16"/>
      <c r="F588" s="16"/>
      <c r="G588" s="16"/>
      <c r="H588" s="14"/>
      <c r="I588" s="14"/>
      <c r="J588" s="14"/>
      <c r="K588" s="14"/>
      <c r="L588" s="14"/>
      <c r="M588" s="14"/>
      <c r="N588" s="14"/>
      <c r="O588" s="14"/>
      <c r="P588" s="14"/>
      <c r="Q588" s="14"/>
    </row>
    <row r="589" ht="13.5" customHeight="1">
      <c r="A589" s="14"/>
      <c r="B589" s="14"/>
      <c r="C589" s="14"/>
      <c r="D589" s="15"/>
      <c r="E589" s="16"/>
      <c r="F589" s="16"/>
      <c r="G589" s="16"/>
      <c r="H589" s="14"/>
      <c r="I589" s="14"/>
      <c r="J589" s="14"/>
      <c r="K589" s="14"/>
      <c r="L589" s="14"/>
      <c r="M589" s="14"/>
      <c r="N589" s="14"/>
      <c r="O589" s="14"/>
      <c r="P589" s="14"/>
      <c r="Q589" s="14"/>
    </row>
    <row r="590" ht="13.5" customHeight="1">
      <c r="A590" s="14"/>
      <c r="B590" s="14"/>
      <c r="C590" s="14"/>
      <c r="D590" s="15"/>
      <c r="E590" s="16"/>
      <c r="F590" s="16"/>
      <c r="G590" s="16"/>
      <c r="H590" s="14"/>
      <c r="I590" s="14"/>
      <c r="J590" s="14"/>
      <c r="K590" s="14"/>
      <c r="L590" s="14"/>
      <c r="M590" s="14"/>
      <c r="N590" s="14"/>
      <c r="O590" s="14"/>
      <c r="P590" s="14"/>
      <c r="Q590" s="14"/>
    </row>
    <row r="591" ht="13.5" customHeight="1">
      <c r="A591" s="14"/>
      <c r="B591" s="14"/>
      <c r="C591" s="14"/>
      <c r="D591" s="15"/>
      <c r="E591" s="16"/>
      <c r="F591" s="16"/>
      <c r="G591" s="16"/>
      <c r="H591" s="14"/>
      <c r="I591" s="14"/>
      <c r="J591" s="14"/>
      <c r="K591" s="14"/>
      <c r="L591" s="14"/>
      <c r="M591" s="14"/>
      <c r="N591" s="14"/>
      <c r="O591" s="14"/>
      <c r="P591" s="14"/>
      <c r="Q591" s="14"/>
    </row>
    <row r="592" ht="13.5" customHeight="1">
      <c r="A592" s="14"/>
      <c r="B592" s="14"/>
      <c r="C592" s="14"/>
      <c r="D592" s="15"/>
      <c r="E592" s="16"/>
      <c r="F592" s="16"/>
      <c r="G592" s="16"/>
      <c r="H592" s="14"/>
      <c r="I592" s="14"/>
      <c r="J592" s="14"/>
      <c r="K592" s="14"/>
      <c r="L592" s="14"/>
      <c r="M592" s="14"/>
      <c r="N592" s="14"/>
      <c r="O592" s="14"/>
      <c r="P592" s="14"/>
      <c r="Q592" s="14"/>
    </row>
    <row r="593" ht="13.5" customHeight="1">
      <c r="A593" s="14"/>
      <c r="B593" s="14"/>
      <c r="C593" s="14"/>
      <c r="D593" s="15"/>
      <c r="E593" s="16"/>
      <c r="F593" s="16"/>
      <c r="G593" s="16"/>
      <c r="H593" s="14"/>
      <c r="I593" s="14"/>
      <c r="J593" s="14"/>
      <c r="K593" s="14"/>
      <c r="L593" s="14"/>
      <c r="M593" s="14"/>
      <c r="N593" s="14"/>
      <c r="O593" s="14"/>
      <c r="P593" s="14"/>
      <c r="Q593" s="14"/>
    </row>
    <row r="594" ht="13.5" customHeight="1">
      <c r="A594" s="14"/>
      <c r="B594" s="14"/>
      <c r="C594" s="14"/>
      <c r="D594" s="15"/>
      <c r="E594" s="16"/>
      <c r="F594" s="16"/>
      <c r="G594" s="16"/>
      <c r="H594" s="14"/>
      <c r="I594" s="14"/>
      <c r="J594" s="14"/>
      <c r="K594" s="14"/>
      <c r="L594" s="14"/>
      <c r="M594" s="14"/>
      <c r="N594" s="14"/>
      <c r="O594" s="14"/>
      <c r="P594" s="14"/>
      <c r="Q594" s="14"/>
    </row>
    <row r="595" ht="13.5" customHeight="1">
      <c r="A595" s="14"/>
      <c r="B595" s="14"/>
      <c r="C595" s="14"/>
      <c r="D595" s="15"/>
      <c r="E595" s="16"/>
      <c r="F595" s="16"/>
      <c r="G595" s="16"/>
      <c r="H595" s="14"/>
      <c r="I595" s="14"/>
      <c r="J595" s="14"/>
      <c r="K595" s="14"/>
      <c r="L595" s="14"/>
      <c r="M595" s="14"/>
      <c r="N595" s="14"/>
      <c r="O595" s="14"/>
      <c r="P595" s="14"/>
      <c r="Q595" s="14"/>
    </row>
    <row r="596" ht="13.5" customHeight="1">
      <c r="A596" s="14"/>
      <c r="B596" s="14"/>
      <c r="C596" s="14"/>
      <c r="D596" s="15"/>
      <c r="E596" s="16"/>
      <c r="F596" s="16"/>
      <c r="G596" s="16"/>
      <c r="H596" s="14"/>
      <c r="I596" s="14"/>
      <c r="J596" s="14"/>
      <c r="K596" s="14"/>
      <c r="L596" s="14"/>
      <c r="M596" s="14"/>
      <c r="N596" s="14"/>
      <c r="O596" s="14"/>
      <c r="P596" s="14"/>
      <c r="Q596" s="14"/>
    </row>
    <row r="597" ht="13.5" customHeight="1">
      <c r="A597" s="14"/>
      <c r="B597" s="14"/>
      <c r="C597" s="14"/>
      <c r="D597" s="15"/>
      <c r="E597" s="16"/>
      <c r="F597" s="16"/>
      <c r="G597" s="16"/>
      <c r="H597" s="14"/>
      <c r="I597" s="14"/>
      <c r="J597" s="14"/>
      <c r="K597" s="14"/>
      <c r="L597" s="14"/>
      <c r="M597" s="14"/>
      <c r="N597" s="14"/>
      <c r="O597" s="14"/>
      <c r="P597" s="14"/>
      <c r="Q597" s="14"/>
    </row>
    <row r="598" ht="13.5" customHeight="1">
      <c r="A598" s="14"/>
      <c r="B598" s="14"/>
      <c r="C598" s="14"/>
      <c r="D598" s="15"/>
      <c r="E598" s="16"/>
      <c r="F598" s="16"/>
      <c r="G598" s="16"/>
      <c r="H598" s="14"/>
      <c r="I598" s="14"/>
      <c r="J598" s="14"/>
      <c r="K598" s="14"/>
      <c r="L598" s="14"/>
      <c r="M598" s="14"/>
      <c r="N598" s="14"/>
      <c r="O598" s="14"/>
      <c r="P598" s="14"/>
      <c r="Q598" s="14"/>
    </row>
    <row r="599" ht="13.5" customHeight="1">
      <c r="A599" s="14"/>
      <c r="B599" s="14"/>
      <c r="C599" s="14"/>
      <c r="D599" s="15"/>
      <c r="E599" s="16"/>
      <c r="F599" s="16"/>
      <c r="G599" s="16"/>
      <c r="H599" s="14"/>
      <c r="I599" s="14"/>
      <c r="J599" s="14"/>
      <c r="K599" s="14"/>
      <c r="L599" s="14"/>
      <c r="M599" s="14"/>
      <c r="N599" s="14"/>
      <c r="O599" s="14"/>
      <c r="P599" s="14"/>
      <c r="Q599" s="14"/>
    </row>
    <row r="600" ht="13.5" customHeight="1">
      <c r="A600" s="14"/>
      <c r="B600" s="14"/>
      <c r="C600" s="14"/>
      <c r="D600" s="15"/>
      <c r="E600" s="16"/>
      <c r="F600" s="16"/>
      <c r="G600" s="16"/>
      <c r="H600" s="14"/>
      <c r="I600" s="14"/>
      <c r="J600" s="14"/>
      <c r="K600" s="14"/>
      <c r="L600" s="14"/>
      <c r="M600" s="14"/>
      <c r="N600" s="14"/>
      <c r="O600" s="14"/>
      <c r="P600" s="14"/>
      <c r="Q600" s="14"/>
    </row>
    <row r="601" ht="13.5" customHeight="1">
      <c r="A601" s="14"/>
      <c r="B601" s="14"/>
      <c r="C601" s="14"/>
      <c r="D601" s="15"/>
      <c r="E601" s="16"/>
      <c r="F601" s="16"/>
      <c r="G601" s="16"/>
      <c r="H601" s="14"/>
      <c r="I601" s="14"/>
      <c r="J601" s="14"/>
      <c r="K601" s="14"/>
      <c r="L601" s="14"/>
      <c r="M601" s="14"/>
      <c r="N601" s="14"/>
      <c r="O601" s="14"/>
      <c r="P601" s="14"/>
      <c r="Q601" s="14"/>
    </row>
    <row r="602" ht="13.5" customHeight="1">
      <c r="A602" s="14"/>
      <c r="B602" s="14"/>
      <c r="C602" s="14"/>
      <c r="D602" s="15"/>
      <c r="E602" s="16"/>
      <c r="F602" s="16"/>
      <c r="G602" s="16"/>
      <c r="H602" s="14"/>
      <c r="I602" s="14"/>
      <c r="J602" s="14"/>
      <c r="K602" s="14"/>
      <c r="L602" s="14"/>
      <c r="M602" s="14"/>
      <c r="N602" s="14"/>
      <c r="O602" s="14"/>
      <c r="P602" s="14"/>
      <c r="Q602" s="14"/>
    </row>
    <row r="603" ht="13.5" customHeight="1">
      <c r="A603" s="14"/>
      <c r="B603" s="14"/>
      <c r="C603" s="14"/>
      <c r="D603" s="15"/>
      <c r="E603" s="16"/>
      <c r="F603" s="16"/>
      <c r="G603" s="16"/>
      <c r="H603" s="14"/>
      <c r="I603" s="14"/>
      <c r="J603" s="14"/>
      <c r="K603" s="14"/>
      <c r="L603" s="14"/>
      <c r="M603" s="14"/>
      <c r="N603" s="14"/>
      <c r="O603" s="14"/>
      <c r="P603" s="14"/>
      <c r="Q603" s="14"/>
    </row>
    <row r="604" ht="13.5" customHeight="1">
      <c r="A604" s="14"/>
      <c r="B604" s="14"/>
      <c r="C604" s="14"/>
      <c r="D604" s="15"/>
      <c r="E604" s="16"/>
      <c r="F604" s="16"/>
      <c r="G604" s="16"/>
      <c r="H604" s="14"/>
      <c r="I604" s="14"/>
      <c r="J604" s="14"/>
      <c r="K604" s="14"/>
      <c r="L604" s="14"/>
      <c r="M604" s="14"/>
      <c r="N604" s="14"/>
      <c r="O604" s="14"/>
      <c r="P604" s="14"/>
      <c r="Q604" s="14"/>
    </row>
    <row r="605" ht="13.5" customHeight="1">
      <c r="A605" s="14"/>
      <c r="B605" s="14"/>
      <c r="C605" s="14"/>
      <c r="D605" s="15"/>
      <c r="E605" s="16"/>
      <c r="F605" s="16"/>
      <c r="G605" s="16"/>
      <c r="H605" s="14"/>
      <c r="I605" s="14"/>
      <c r="J605" s="14"/>
      <c r="K605" s="14"/>
      <c r="L605" s="14"/>
      <c r="M605" s="14"/>
      <c r="N605" s="14"/>
      <c r="O605" s="14"/>
      <c r="P605" s="14"/>
      <c r="Q605" s="14"/>
    </row>
    <row r="606" ht="13.5" customHeight="1">
      <c r="A606" s="14"/>
      <c r="B606" s="14"/>
      <c r="C606" s="14"/>
      <c r="D606" s="15"/>
      <c r="E606" s="16"/>
      <c r="F606" s="16"/>
      <c r="G606" s="16"/>
      <c r="H606" s="14"/>
      <c r="I606" s="14"/>
      <c r="J606" s="14"/>
      <c r="K606" s="14"/>
      <c r="L606" s="14"/>
      <c r="M606" s="14"/>
      <c r="N606" s="14"/>
      <c r="O606" s="14"/>
      <c r="P606" s="14"/>
      <c r="Q606" s="14"/>
    </row>
    <row r="607" ht="13.5" customHeight="1">
      <c r="A607" s="14"/>
      <c r="B607" s="14"/>
      <c r="C607" s="14"/>
      <c r="D607" s="15"/>
      <c r="E607" s="16"/>
      <c r="F607" s="16"/>
      <c r="G607" s="16"/>
      <c r="H607" s="14"/>
      <c r="I607" s="14"/>
      <c r="J607" s="14"/>
      <c r="K607" s="14"/>
      <c r="L607" s="14"/>
      <c r="M607" s="14"/>
      <c r="N607" s="14"/>
      <c r="O607" s="14"/>
      <c r="P607" s="14"/>
      <c r="Q607" s="14"/>
    </row>
    <row r="608" ht="13.5" customHeight="1">
      <c r="A608" s="14"/>
      <c r="B608" s="14"/>
      <c r="C608" s="14"/>
      <c r="D608" s="15"/>
      <c r="E608" s="16"/>
      <c r="F608" s="16"/>
      <c r="G608" s="16"/>
      <c r="H608" s="14"/>
      <c r="I608" s="14"/>
      <c r="J608" s="14"/>
      <c r="K608" s="14"/>
      <c r="L608" s="14"/>
      <c r="M608" s="14"/>
      <c r="N608" s="14"/>
      <c r="O608" s="14"/>
      <c r="P608" s="14"/>
      <c r="Q608" s="14"/>
    </row>
    <row r="609" ht="13.5" customHeight="1">
      <c r="A609" s="14"/>
      <c r="B609" s="14"/>
      <c r="C609" s="14"/>
      <c r="D609" s="15"/>
      <c r="E609" s="16"/>
      <c r="F609" s="16"/>
      <c r="G609" s="16"/>
      <c r="H609" s="14"/>
      <c r="I609" s="14"/>
      <c r="J609" s="14"/>
      <c r="K609" s="14"/>
      <c r="L609" s="14"/>
      <c r="M609" s="14"/>
      <c r="N609" s="14"/>
      <c r="O609" s="14"/>
      <c r="P609" s="14"/>
      <c r="Q609" s="14"/>
    </row>
    <row r="610" ht="13.5" customHeight="1">
      <c r="A610" s="14"/>
      <c r="B610" s="14"/>
      <c r="C610" s="14"/>
      <c r="D610" s="15"/>
      <c r="E610" s="16"/>
      <c r="F610" s="16"/>
      <c r="G610" s="16"/>
      <c r="H610" s="14"/>
      <c r="I610" s="14"/>
      <c r="J610" s="14"/>
      <c r="K610" s="14"/>
      <c r="L610" s="14"/>
      <c r="M610" s="14"/>
      <c r="N610" s="14"/>
      <c r="O610" s="14"/>
      <c r="P610" s="14"/>
      <c r="Q610" s="14"/>
    </row>
    <row r="611" ht="13.5" customHeight="1">
      <c r="A611" s="14"/>
      <c r="B611" s="14"/>
      <c r="C611" s="14"/>
      <c r="D611" s="15"/>
      <c r="E611" s="16"/>
      <c r="F611" s="16"/>
      <c r="G611" s="16"/>
      <c r="H611" s="14"/>
      <c r="I611" s="14"/>
      <c r="J611" s="14"/>
      <c r="K611" s="14"/>
      <c r="L611" s="14"/>
      <c r="M611" s="14"/>
      <c r="N611" s="14"/>
      <c r="O611" s="14"/>
      <c r="P611" s="14"/>
      <c r="Q611" s="14"/>
    </row>
    <row r="612" ht="13.5" customHeight="1">
      <c r="A612" s="14"/>
      <c r="B612" s="14"/>
      <c r="C612" s="14"/>
      <c r="D612" s="15"/>
      <c r="E612" s="16"/>
      <c r="F612" s="16"/>
      <c r="G612" s="16"/>
      <c r="H612" s="14"/>
      <c r="I612" s="14"/>
      <c r="J612" s="14"/>
      <c r="K612" s="14"/>
      <c r="L612" s="14"/>
      <c r="M612" s="14"/>
      <c r="N612" s="14"/>
      <c r="O612" s="14"/>
      <c r="P612" s="14"/>
      <c r="Q612" s="14"/>
    </row>
    <row r="613" ht="13.5" customHeight="1">
      <c r="A613" s="14"/>
      <c r="B613" s="14"/>
      <c r="C613" s="14"/>
      <c r="D613" s="15"/>
      <c r="E613" s="16"/>
      <c r="F613" s="16"/>
      <c r="G613" s="16"/>
      <c r="H613" s="14"/>
      <c r="I613" s="14"/>
      <c r="J613" s="14"/>
      <c r="K613" s="14"/>
      <c r="L613" s="14"/>
      <c r="M613" s="14"/>
      <c r="N613" s="14"/>
      <c r="O613" s="14"/>
      <c r="P613" s="14"/>
      <c r="Q613" s="14"/>
    </row>
    <row r="614" ht="13.5" customHeight="1">
      <c r="A614" s="14"/>
      <c r="B614" s="14"/>
      <c r="C614" s="14"/>
      <c r="D614" s="15"/>
      <c r="E614" s="16"/>
      <c r="F614" s="16"/>
      <c r="G614" s="16"/>
      <c r="H614" s="14"/>
      <c r="I614" s="14"/>
      <c r="J614" s="14"/>
      <c r="K614" s="14"/>
      <c r="L614" s="14"/>
      <c r="M614" s="14"/>
      <c r="N614" s="14"/>
      <c r="O614" s="14"/>
      <c r="P614" s="14"/>
      <c r="Q614" s="14"/>
    </row>
    <row r="615" ht="13.5" customHeight="1">
      <c r="A615" s="14"/>
      <c r="B615" s="14"/>
      <c r="C615" s="14"/>
      <c r="D615" s="15"/>
      <c r="E615" s="16"/>
      <c r="F615" s="16"/>
      <c r="G615" s="16"/>
      <c r="H615" s="14"/>
      <c r="I615" s="14"/>
      <c r="J615" s="14"/>
      <c r="K615" s="14"/>
      <c r="L615" s="14"/>
      <c r="M615" s="14"/>
      <c r="N615" s="14"/>
      <c r="O615" s="14"/>
      <c r="P615" s="14"/>
      <c r="Q615" s="14"/>
    </row>
    <row r="616" ht="13.5" customHeight="1">
      <c r="A616" s="14"/>
      <c r="B616" s="14"/>
      <c r="C616" s="14"/>
      <c r="D616" s="15"/>
      <c r="E616" s="16"/>
      <c r="F616" s="16"/>
      <c r="G616" s="16"/>
      <c r="H616" s="14"/>
      <c r="I616" s="14"/>
      <c r="J616" s="14"/>
      <c r="K616" s="14"/>
      <c r="L616" s="14"/>
      <c r="M616" s="14"/>
      <c r="N616" s="14"/>
      <c r="O616" s="14"/>
      <c r="P616" s="14"/>
      <c r="Q616" s="14"/>
    </row>
    <row r="617" ht="13.5" customHeight="1">
      <c r="A617" s="14"/>
      <c r="B617" s="14"/>
      <c r="C617" s="14"/>
      <c r="D617" s="15"/>
      <c r="E617" s="16"/>
      <c r="F617" s="16"/>
      <c r="G617" s="16"/>
      <c r="H617" s="14"/>
      <c r="I617" s="14"/>
      <c r="J617" s="14"/>
      <c r="K617" s="14"/>
      <c r="L617" s="14"/>
      <c r="M617" s="14"/>
      <c r="N617" s="14"/>
      <c r="O617" s="14"/>
      <c r="P617" s="14"/>
      <c r="Q617" s="14"/>
    </row>
    <row r="618" ht="13.5" customHeight="1">
      <c r="A618" s="14"/>
      <c r="B618" s="14"/>
      <c r="C618" s="14"/>
      <c r="D618" s="15"/>
      <c r="E618" s="16"/>
      <c r="F618" s="16"/>
      <c r="G618" s="16"/>
      <c r="H618" s="14"/>
      <c r="I618" s="14"/>
      <c r="J618" s="14"/>
      <c r="K618" s="14"/>
      <c r="L618" s="14"/>
      <c r="M618" s="14"/>
      <c r="N618" s="14"/>
      <c r="O618" s="14"/>
      <c r="P618" s="14"/>
      <c r="Q618" s="14"/>
    </row>
    <row r="619" ht="13.5" customHeight="1">
      <c r="A619" s="14"/>
      <c r="B619" s="14"/>
      <c r="C619" s="14"/>
      <c r="D619" s="15"/>
      <c r="E619" s="16"/>
      <c r="F619" s="16"/>
      <c r="G619" s="16"/>
      <c r="H619" s="14"/>
      <c r="I619" s="14"/>
      <c r="J619" s="14"/>
      <c r="K619" s="14"/>
      <c r="L619" s="14"/>
      <c r="M619" s="14"/>
      <c r="N619" s="14"/>
      <c r="O619" s="14"/>
      <c r="P619" s="14"/>
      <c r="Q619" s="14"/>
    </row>
    <row r="620" ht="13.5" customHeight="1">
      <c r="A620" s="14"/>
      <c r="B620" s="14"/>
      <c r="C620" s="14"/>
      <c r="D620" s="15"/>
      <c r="E620" s="16"/>
      <c r="F620" s="16"/>
      <c r="G620" s="16"/>
      <c r="H620" s="14"/>
      <c r="I620" s="14"/>
      <c r="J620" s="14"/>
      <c r="K620" s="14"/>
      <c r="L620" s="14"/>
      <c r="M620" s="14"/>
      <c r="N620" s="14"/>
      <c r="O620" s="14"/>
      <c r="P620" s="14"/>
      <c r="Q620" s="14"/>
    </row>
    <row r="621" ht="13.5" customHeight="1">
      <c r="A621" s="14"/>
      <c r="B621" s="14"/>
      <c r="C621" s="14"/>
      <c r="D621" s="15"/>
      <c r="E621" s="16"/>
      <c r="F621" s="16"/>
      <c r="G621" s="16"/>
      <c r="H621" s="14"/>
      <c r="I621" s="14"/>
      <c r="J621" s="14"/>
      <c r="K621" s="14"/>
      <c r="L621" s="14"/>
      <c r="M621" s="14"/>
      <c r="N621" s="14"/>
      <c r="O621" s="14"/>
      <c r="P621" s="14"/>
      <c r="Q621" s="14"/>
    </row>
    <row r="622" ht="13.5" customHeight="1">
      <c r="A622" s="14"/>
      <c r="B622" s="14"/>
      <c r="C622" s="14"/>
      <c r="D622" s="15"/>
      <c r="E622" s="16"/>
      <c r="F622" s="16"/>
      <c r="G622" s="16"/>
      <c r="H622" s="14"/>
      <c r="I622" s="14"/>
      <c r="J622" s="14"/>
      <c r="K622" s="14"/>
      <c r="L622" s="14"/>
      <c r="M622" s="14"/>
      <c r="N622" s="14"/>
      <c r="O622" s="14"/>
      <c r="P622" s="14"/>
      <c r="Q622" s="14"/>
    </row>
    <row r="623" ht="13.5" customHeight="1">
      <c r="A623" s="14"/>
      <c r="B623" s="14"/>
      <c r="C623" s="14"/>
      <c r="D623" s="15"/>
      <c r="E623" s="16"/>
      <c r="F623" s="16"/>
      <c r="G623" s="16"/>
      <c r="H623" s="14"/>
      <c r="I623" s="14"/>
      <c r="J623" s="14"/>
      <c r="K623" s="14"/>
      <c r="L623" s="14"/>
      <c r="M623" s="14"/>
      <c r="N623" s="14"/>
      <c r="O623" s="14"/>
      <c r="P623" s="14"/>
      <c r="Q623" s="14"/>
    </row>
    <row r="624" ht="13.5" customHeight="1">
      <c r="A624" s="14"/>
      <c r="B624" s="14"/>
      <c r="C624" s="14"/>
      <c r="D624" s="15"/>
      <c r="E624" s="16"/>
      <c r="F624" s="16"/>
      <c r="G624" s="16"/>
      <c r="H624" s="14"/>
      <c r="I624" s="14"/>
      <c r="J624" s="14"/>
      <c r="K624" s="14"/>
      <c r="L624" s="14"/>
      <c r="M624" s="14"/>
      <c r="N624" s="14"/>
      <c r="O624" s="14"/>
      <c r="P624" s="14"/>
      <c r="Q624" s="14"/>
    </row>
    <row r="625" ht="13.5" customHeight="1">
      <c r="A625" s="14"/>
      <c r="B625" s="14"/>
      <c r="C625" s="14"/>
      <c r="D625" s="15"/>
      <c r="E625" s="16"/>
      <c r="F625" s="16"/>
      <c r="G625" s="16"/>
      <c r="H625" s="14"/>
      <c r="I625" s="14"/>
      <c r="J625" s="14"/>
      <c r="K625" s="14"/>
      <c r="L625" s="14"/>
      <c r="M625" s="14"/>
      <c r="N625" s="14"/>
      <c r="O625" s="14"/>
      <c r="P625" s="14"/>
      <c r="Q625" s="14"/>
    </row>
    <row r="626" ht="13.5" customHeight="1">
      <c r="A626" s="14"/>
      <c r="B626" s="14"/>
      <c r="C626" s="14"/>
      <c r="D626" s="15"/>
      <c r="E626" s="16"/>
      <c r="F626" s="16"/>
      <c r="G626" s="16"/>
      <c r="H626" s="14"/>
      <c r="I626" s="14"/>
      <c r="J626" s="14"/>
      <c r="K626" s="14"/>
      <c r="L626" s="14"/>
      <c r="M626" s="14"/>
      <c r="N626" s="14"/>
      <c r="O626" s="14"/>
      <c r="P626" s="14"/>
      <c r="Q626" s="14"/>
    </row>
    <row r="627" ht="13.5" customHeight="1">
      <c r="A627" s="14"/>
      <c r="B627" s="14"/>
      <c r="C627" s="14"/>
      <c r="D627" s="15"/>
      <c r="E627" s="16"/>
      <c r="F627" s="16"/>
      <c r="G627" s="16"/>
      <c r="H627" s="14"/>
      <c r="I627" s="14"/>
      <c r="J627" s="14"/>
      <c r="K627" s="14"/>
      <c r="L627" s="14"/>
      <c r="M627" s="14"/>
      <c r="N627" s="14"/>
      <c r="O627" s="14"/>
      <c r="P627" s="14"/>
      <c r="Q627" s="14"/>
    </row>
    <row r="628" ht="13.5" customHeight="1">
      <c r="A628" s="14"/>
      <c r="B628" s="14"/>
      <c r="C628" s="14"/>
      <c r="D628" s="15"/>
      <c r="E628" s="16"/>
      <c r="F628" s="16"/>
      <c r="G628" s="16"/>
      <c r="H628" s="14"/>
      <c r="I628" s="14"/>
      <c r="J628" s="14"/>
      <c r="K628" s="14"/>
      <c r="L628" s="14"/>
      <c r="M628" s="14"/>
      <c r="N628" s="14"/>
      <c r="O628" s="14"/>
      <c r="P628" s="14"/>
      <c r="Q628" s="14"/>
    </row>
    <row r="629" ht="13.5" customHeight="1">
      <c r="A629" s="14"/>
      <c r="B629" s="14"/>
      <c r="C629" s="14"/>
      <c r="D629" s="15"/>
      <c r="E629" s="16"/>
      <c r="F629" s="16"/>
      <c r="G629" s="16"/>
      <c r="H629" s="14"/>
      <c r="I629" s="14"/>
      <c r="J629" s="14"/>
      <c r="K629" s="14"/>
      <c r="L629" s="14"/>
      <c r="M629" s="14"/>
      <c r="N629" s="14"/>
      <c r="O629" s="14"/>
      <c r="P629" s="14"/>
      <c r="Q629" s="14"/>
    </row>
    <row r="630" ht="13.5" customHeight="1">
      <c r="A630" s="14"/>
      <c r="B630" s="14"/>
      <c r="C630" s="14"/>
      <c r="D630" s="15"/>
      <c r="E630" s="16"/>
      <c r="F630" s="16"/>
      <c r="G630" s="16"/>
      <c r="H630" s="14"/>
      <c r="I630" s="14"/>
      <c r="J630" s="14"/>
      <c r="K630" s="14"/>
      <c r="L630" s="14"/>
      <c r="M630" s="14"/>
      <c r="N630" s="14"/>
      <c r="O630" s="14"/>
      <c r="P630" s="14"/>
      <c r="Q630" s="14"/>
    </row>
    <row r="631" ht="13.5" customHeight="1">
      <c r="A631" s="14"/>
      <c r="B631" s="14"/>
      <c r="C631" s="14"/>
      <c r="D631" s="15"/>
      <c r="E631" s="16"/>
      <c r="F631" s="16"/>
      <c r="G631" s="16"/>
      <c r="H631" s="14"/>
      <c r="I631" s="14"/>
      <c r="J631" s="14"/>
      <c r="K631" s="14"/>
      <c r="L631" s="14"/>
      <c r="M631" s="14"/>
      <c r="N631" s="14"/>
      <c r="O631" s="14"/>
      <c r="P631" s="14"/>
      <c r="Q631" s="14"/>
    </row>
    <row r="632" ht="13.5" customHeight="1">
      <c r="A632" s="14"/>
      <c r="B632" s="14"/>
      <c r="C632" s="14"/>
      <c r="D632" s="15"/>
      <c r="E632" s="16"/>
      <c r="F632" s="16"/>
      <c r="G632" s="16"/>
      <c r="H632" s="14"/>
      <c r="I632" s="14"/>
      <c r="J632" s="14"/>
      <c r="K632" s="14"/>
      <c r="L632" s="14"/>
      <c r="M632" s="14"/>
      <c r="N632" s="14"/>
      <c r="O632" s="14"/>
      <c r="P632" s="14"/>
      <c r="Q632" s="14"/>
    </row>
    <row r="633" ht="13.5" customHeight="1">
      <c r="A633" s="14"/>
      <c r="B633" s="14"/>
      <c r="C633" s="14"/>
      <c r="D633" s="15"/>
      <c r="E633" s="16"/>
      <c r="F633" s="16"/>
      <c r="G633" s="16"/>
      <c r="H633" s="14"/>
      <c r="I633" s="14"/>
      <c r="J633" s="14"/>
      <c r="K633" s="14"/>
      <c r="L633" s="14"/>
      <c r="M633" s="14"/>
      <c r="N633" s="14"/>
      <c r="O633" s="14"/>
      <c r="P633" s="14"/>
      <c r="Q633" s="14"/>
    </row>
    <row r="634" ht="13.5" customHeight="1">
      <c r="A634" s="14"/>
      <c r="B634" s="14"/>
      <c r="C634" s="14"/>
      <c r="D634" s="15"/>
      <c r="E634" s="16"/>
      <c r="F634" s="16"/>
      <c r="G634" s="16"/>
      <c r="H634" s="14"/>
      <c r="I634" s="14"/>
      <c r="J634" s="14"/>
      <c r="K634" s="14"/>
      <c r="L634" s="14"/>
      <c r="M634" s="14"/>
      <c r="N634" s="14"/>
      <c r="O634" s="14"/>
      <c r="P634" s="14"/>
      <c r="Q634" s="14"/>
    </row>
    <row r="635" ht="13.5" customHeight="1">
      <c r="A635" s="14"/>
      <c r="B635" s="14"/>
      <c r="C635" s="14"/>
      <c r="D635" s="15"/>
      <c r="E635" s="16"/>
      <c r="F635" s="16"/>
      <c r="G635" s="16"/>
      <c r="H635" s="14"/>
      <c r="I635" s="14"/>
      <c r="J635" s="14"/>
      <c r="K635" s="14"/>
      <c r="L635" s="14"/>
      <c r="M635" s="14"/>
      <c r="N635" s="14"/>
      <c r="O635" s="14"/>
      <c r="P635" s="14"/>
      <c r="Q635" s="14"/>
    </row>
    <row r="636" ht="13.5" customHeight="1">
      <c r="A636" s="14"/>
      <c r="B636" s="14"/>
      <c r="C636" s="14"/>
      <c r="D636" s="15"/>
      <c r="E636" s="16"/>
      <c r="F636" s="16"/>
      <c r="G636" s="16"/>
      <c r="H636" s="14"/>
      <c r="I636" s="14"/>
      <c r="J636" s="14"/>
      <c r="K636" s="14"/>
      <c r="L636" s="14"/>
      <c r="M636" s="14"/>
      <c r="N636" s="14"/>
      <c r="O636" s="14"/>
      <c r="P636" s="14"/>
      <c r="Q636" s="14"/>
    </row>
    <row r="637" ht="13.5" customHeight="1">
      <c r="A637" s="14"/>
      <c r="B637" s="14"/>
      <c r="C637" s="14"/>
      <c r="D637" s="15"/>
      <c r="E637" s="16"/>
      <c r="F637" s="16"/>
      <c r="G637" s="16"/>
      <c r="H637" s="14"/>
      <c r="I637" s="14"/>
      <c r="J637" s="14"/>
      <c r="K637" s="14"/>
      <c r="L637" s="14"/>
      <c r="M637" s="14"/>
      <c r="N637" s="14"/>
      <c r="O637" s="14"/>
      <c r="P637" s="14"/>
      <c r="Q637" s="14"/>
    </row>
    <row r="638" ht="13.5" customHeight="1">
      <c r="A638" s="14"/>
      <c r="B638" s="14"/>
      <c r="C638" s="14"/>
      <c r="D638" s="15"/>
      <c r="E638" s="16"/>
      <c r="F638" s="16"/>
      <c r="G638" s="16"/>
      <c r="H638" s="14"/>
      <c r="I638" s="14"/>
      <c r="J638" s="14"/>
      <c r="K638" s="14"/>
      <c r="L638" s="14"/>
      <c r="M638" s="14"/>
      <c r="N638" s="14"/>
      <c r="O638" s="14"/>
      <c r="P638" s="14"/>
      <c r="Q638" s="14"/>
    </row>
    <row r="639" ht="13.5" customHeight="1">
      <c r="A639" s="14"/>
      <c r="B639" s="14"/>
      <c r="C639" s="14"/>
      <c r="D639" s="15"/>
      <c r="E639" s="16"/>
      <c r="F639" s="16"/>
      <c r="G639" s="16"/>
      <c r="H639" s="14"/>
      <c r="I639" s="14"/>
      <c r="J639" s="14"/>
      <c r="K639" s="14"/>
      <c r="L639" s="14"/>
      <c r="M639" s="14"/>
      <c r="N639" s="14"/>
      <c r="O639" s="14"/>
      <c r="P639" s="14"/>
      <c r="Q639" s="14"/>
    </row>
    <row r="640" ht="13.5" customHeight="1">
      <c r="A640" s="14"/>
      <c r="B640" s="14"/>
      <c r="C640" s="14"/>
      <c r="D640" s="15"/>
      <c r="E640" s="16"/>
      <c r="F640" s="16"/>
      <c r="G640" s="16"/>
      <c r="H640" s="14"/>
      <c r="I640" s="14"/>
      <c r="J640" s="14"/>
      <c r="K640" s="14"/>
      <c r="L640" s="14"/>
      <c r="M640" s="14"/>
      <c r="N640" s="14"/>
      <c r="O640" s="14"/>
      <c r="P640" s="14"/>
      <c r="Q640" s="14"/>
    </row>
    <row r="641" ht="13.5" customHeight="1">
      <c r="A641" s="14"/>
      <c r="B641" s="14"/>
      <c r="C641" s="14"/>
      <c r="D641" s="15"/>
      <c r="E641" s="16"/>
      <c r="F641" s="16"/>
      <c r="G641" s="16"/>
      <c r="H641" s="14"/>
      <c r="I641" s="14"/>
      <c r="J641" s="14"/>
      <c r="K641" s="14"/>
      <c r="L641" s="14"/>
      <c r="M641" s="14"/>
      <c r="N641" s="14"/>
      <c r="O641" s="14"/>
      <c r="P641" s="14"/>
      <c r="Q641" s="14"/>
    </row>
    <row r="642" ht="13.5" customHeight="1">
      <c r="A642" s="14"/>
      <c r="B642" s="14"/>
      <c r="C642" s="14"/>
      <c r="D642" s="15"/>
      <c r="E642" s="16"/>
      <c r="F642" s="16"/>
      <c r="G642" s="16"/>
      <c r="H642" s="14"/>
      <c r="I642" s="14"/>
      <c r="J642" s="14"/>
      <c r="K642" s="14"/>
      <c r="L642" s="14"/>
      <c r="M642" s="14"/>
      <c r="N642" s="14"/>
      <c r="O642" s="14"/>
      <c r="P642" s="14"/>
      <c r="Q642" s="14"/>
    </row>
    <row r="643" ht="13.5" customHeight="1">
      <c r="A643" s="14"/>
      <c r="B643" s="14"/>
      <c r="C643" s="14"/>
      <c r="D643" s="15"/>
      <c r="E643" s="16"/>
      <c r="F643" s="16"/>
      <c r="G643" s="16"/>
      <c r="H643" s="14"/>
      <c r="I643" s="14"/>
      <c r="J643" s="14"/>
      <c r="K643" s="14"/>
      <c r="L643" s="14"/>
      <c r="M643" s="14"/>
      <c r="N643" s="14"/>
      <c r="O643" s="14"/>
      <c r="P643" s="14"/>
      <c r="Q643" s="14"/>
    </row>
    <row r="644" ht="13.5" customHeight="1">
      <c r="A644" s="14"/>
      <c r="B644" s="14"/>
      <c r="C644" s="14"/>
      <c r="D644" s="15"/>
      <c r="E644" s="16"/>
      <c r="F644" s="16"/>
      <c r="G644" s="16"/>
      <c r="H644" s="14"/>
      <c r="I644" s="14"/>
      <c r="J644" s="14"/>
      <c r="K644" s="14"/>
      <c r="L644" s="14"/>
      <c r="M644" s="14"/>
      <c r="N644" s="14"/>
      <c r="O644" s="14"/>
      <c r="P644" s="14"/>
      <c r="Q644" s="14"/>
    </row>
    <row r="645" ht="13.5" customHeight="1">
      <c r="A645" s="14"/>
      <c r="B645" s="14"/>
      <c r="C645" s="14"/>
      <c r="D645" s="15"/>
      <c r="E645" s="16"/>
      <c r="F645" s="16"/>
      <c r="G645" s="16"/>
      <c r="H645" s="14"/>
      <c r="I645" s="14"/>
      <c r="J645" s="14"/>
      <c r="K645" s="14"/>
      <c r="L645" s="14"/>
      <c r="M645" s="14"/>
      <c r="N645" s="14"/>
      <c r="O645" s="14"/>
      <c r="P645" s="14"/>
      <c r="Q645" s="14"/>
    </row>
    <row r="646" ht="13.5" customHeight="1">
      <c r="A646" s="14"/>
      <c r="B646" s="14"/>
      <c r="C646" s="14"/>
      <c r="D646" s="15"/>
      <c r="E646" s="16"/>
      <c r="F646" s="16"/>
      <c r="G646" s="16"/>
      <c r="H646" s="14"/>
      <c r="I646" s="14"/>
      <c r="J646" s="14"/>
      <c r="K646" s="14"/>
      <c r="L646" s="14"/>
      <c r="M646" s="14"/>
      <c r="N646" s="14"/>
      <c r="O646" s="14"/>
      <c r="P646" s="14"/>
      <c r="Q646" s="14"/>
    </row>
    <row r="647" ht="13.5" customHeight="1">
      <c r="A647" s="14"/>
      <c r="B647" s="14"/>
      <c r="C647" s="14"/>
      <c r="D647" s="15"/>
      <c r="E647" s="16"/>
      <c r="F647" s="16"/>
      <c r="G647" s="16"/>
      <c r="H647" s="14"/>
      <c r="I647" s="14"/>
      <c r="J647" s="14"/>
      <c r="K647" s="14"/>
      <c r="L647" s="14"/>
      <c r="M647" s="14"/>
      <c r="N647" s="14"/>
      <c r="O647" s="14"/>
      <c r="P647" s="14"/>
      <c r="Q647" s="14"/>
    </row>
    <row r="648" ht="13.5" customHeight="1">
      <c r="A648" s="14"/>
      <c r="B648" s="14"/>
      <c r="C648" s="14"/>
      <c r="D648" s="15"/>
      <c r="E648" s="16"/>
      <c r="F648" s="16"/>
      <c r="G648" s="16"/>
      <c r="H648" s="14"/>
      <c r="I648" s="14"/>
      <c r="J648" s="14"/>
      <c r="K648" s="14"/>
      <c r="L648" s="14"/>
      <c r="M648" s="14"/>
      <c r="N648" s="14"/>
      <c r="O648" s="14"/>
      <c r="P648" s="14"/>
      <c r="Q648" s="14"/>
    </row>
    <row r="649" ht="13.5" customHeight="1">
      <c r="A649" s="14"/>
      <c r="B649" s="14"/>
      <c r="C649" s="14"/>
      <c r="D649" s="15"/>
      <c r="E649" s="16"/>
      <c r="F649" s="16"/>
      <c r="G649" s="16"/>
      <c r="H649" s="14"/>
      <c r="I649" s="14"/>
      <c r="J649" s="14"/>
      <c r="K649" s="14"/>
      <c r="L649" s="14"/>
      <c r="M649" s="14"/>
      <c r="N649" s="14"/>
      <c r="O649" s="14"/>
      <c r="P649" s="14"/>
      <c r="Q649" s="14"/>
    </row>
    <row r="650" ht="13.5" customHeight="1">
      <c r="A650" s="14"/>
      <c r="B650" s="14"/>
      <c r="C650" s="14"/>
      <c r="D650" s="15"/>
      <c r="E650" s="16"/>
      <c r="F650" s="16"/>
      <c r="G650" s="16"/>
      <c r="H650" s="14"/>
      <c r="I650" s="14"/>
      <c r="J650" s="14"/>
      <c r="K650" s="14"/>
      <c r="L650" s="14"/>
      <c r="M650" s="14"/>
      <c r="N650" s="14"/>
      <c r="O650" s="14"/>
      <c r="P650" s="14"/>
      <c r="Q650" s="14"/>
    </row>
    <row r="651" ht="13.5" customHeight="1">
      <c r="A651" s="14"/>
      <c r="B651" s="14"/>
      <c r="C651" s="14"/>
      <c r="D651" s="15"/>
      <c r="E651" s="16"/>
      <c r="F651" s="16"/>
      <c r="G651" s="16"/>
      <c r="H651" s="14"/>
      <c r="I651" s="14"/>
      <c r="J651" s="14"/>
      <c r="K651" s="14"/>
      <c r="L651" s="14"/>
      <c r="M651" s="14"/>
      <c r="N651" s="14"/>
      <c r="O651" s="14"/>
      <c r="P651" s="14"/>
      <c r="Q651" s="14"/>
    </row>
    <row r="652" ht="13.5" customHeight="1">
      <c r="A652" s="14"/>
      <c r="B652" s="14"/>
      <c r="C652" s="14"/>
      <c r="D652" s="15"/>
      <c r="E652" s="16"/>
      <c r="F652" s="16"/>
      <c r="G652" s="16"/>
      <c r="H652" s="14"/>
      <c r="I652" s="14"/>
      <c r="J652" s="14"/>
      <c r="K652" s="14"/>
      <c r="L652" s="14"/>
      <c r="M652" s="14"/>
      <c r="N652" s="14"/>
      <c r="O652" s="14"/>
      <c r="P652" s="14"/>
      <c r="Q652" s="14"/>
    </row>
    <row r="653" ht="13.5" customHeight="1">
      <c r="A653" s="14"/>
      <c r="B653" s="14"/>
      <c r="C653" s="14"/>
      <c r="D653" s="15"/>
      <c r="E653" s="16"/>
      <c r="F653" s="16"/>
      <c r="G653" s="16"/>
      <c r="H653" s="14"/>
      <c r="I653" s="14"/>
      <c r="J653" s="14"/>
      <c r="K653" s="14"/>
      <c r="L653" s="14"/>
      <c r="M653" s="14"/>
      <c r="N653" s="14"/>
      <c r="O653" s="14"/>
      <c r="P653" s="14"/>
      <c r="Q653" s="14"/>
    </row>
    <row r="654" ht="13.5" customHeight="1">
      <c r="A654" s="14"/>
      <c r="B654" s="14"/>
      <c r="C654" s="14"/>
      <c r="D654" s="15"/>
      <c r="E654" s="16"/>
      <c r="F654" s="16"/>
      <c r="G654" s="16"/>
      <c r="H654" s="14"/>
      <c r="I654" s="14"/>
      <c r="J654" s="14"/>
      <c r="K654" s="14"/>
      <c r="L654" s="14"/>
      <c r="M654" s="14"/>
      <c r="N654" s="14"/>
      <c r="O654" s="14"/>
      <c r="P654" s="14"/>
      <c r="Q654" s="14"/>
    </row>
    <row r="655" ht="13.5" customHeight="1">
      <c r="A655" s="14"/>
      <c r="B655" s="14"/>
      <c r="C655" s="14"/>
      <c r="D655" s="15"/>
      <c r="E655" s="16"/>
      <c r="F655" s="16"/>
      <c r="G655" s="16"/>
      <c r="H655" s="14"/>
      <c r="I655" s="14"/>
      <c r="J655" s="14"/>
      <c r="K655" s="14"/>
      <c r="L655" s="14"/>
      <c r="M655" s="14"/>
      <c r="N655" s="14"/>
      <c r="O655" s="14"/>
      <c r="P655" s="14"/>
      <c r="Q655" s="14"/>
    </row>
    <row r="656" ht="13.5" customHeight="1">
      <c r="A656" s="14"/>
      <c r="B656" s="14"/>
      <c r="C656" s="14"/>
      <c r="D656" s="15"/>
      <c r="E656" s="16"/>
      <c r="F656" s="16"/>
      <c r="G656" s="16"/>
      <c r="H656" s="14"/>
      <c r="I656" s="14"/>
      <c r="J656" s="14"/>
      <c r="K656" s="14"/>
      <c r="L656" s="14"/>
      <c r="M656" s="14"/>
      <c r="N656" s="14"/>
      <c r="O656" s="14"/>
      <c r="P656" s="14"/>
      <c r="Q656" s="14"/>
    </row>
    <row r="657" ht="13.5" customHeight="1">
      <c r="A657" s="14"/>
      <c r="B657" s="14"/>
      <c r="C657" s="14"/>
      <c r="D657" s="15"/>
      <c r="E657" s="16"/>
      <c r="F657" s="16"/>
      <c r="G657" s="16"/>
      <c r="H657" s="14"/>
      <c r="I657" s="14"/>
      <c r="J657" s="14"/>
      <c r="K657" s="14"/>
      <c r="L657" s="14"/>
      <c r="M657" s="14"/>
      <c r="N657" s="14"/>
      <c r="O657" s="14"/>
      <c r="P657" s="14"/>
      <c r="Q657" s="14"/>
    </row>
    <row r="658" ht="13.5" customHeight="1">
      <c r="A658" s="14"/>
      <c r="B658" s="14"/>
      <c r="C658" s="14"/>
      <c r="D658" s="15"/>
      <c r="E658" s="16"/>
      <c r="F658" s="16"/>
      <c r="G658" s="16"/>
      <c r="H658" s="14"/>
      <c r="I658" s="14"/>
      <c r="J658" s="14"/>
      <c r="K658" s="14"/>
      <c r="L658" s="14"/>
      <c r="M658" s="14"/>
      <c r="N658" s="14"/>
      <c r="O658" s="14"/>
      <c r="P658" s="14"/>
      <c r="Q658" s="14"/>
    </row>
    <row r="659" ht="13.5" customHeight="1">
      <c r="A659" s="14"/>
      <c r="B659" s="14"/>
      <c r="C659" s="14"/>
      <c r="D659" s="15"/>
      <c r="E659" s="16"/>
      <c r="F659" s="16"/>
      <c r="G659" s="16"/>
      <c r="H659" s="14"/>
      <c r="I659" s="14"/>
      <c r="J659" s="14"/>
      <c r="K659" s="14"/>
      <c r="L659" s="14"/>
      <c r="M659" s="14"/>
      <c r="N659" s="14"/>
      <c r="O659" s="14"/>
      <c r="P659" s="14"/>
      <c r="Q659" s="14"/>
    </row>
    <row r="660" ht="13.5" customHeight="1">
      <c r="A660" s="14"/>
      <c r="B660" s="14"/>
      <c r="C660" s="14"/>
      <c r="D660" s="15"/>
      <c r="E660" s="16"/>
      <c r="F660" s="16"/>
      <c r="G660" s="16"/>
      <c r="H660" s="14"/>
      <c r="I660" s="14"/>
      <c r="J660" s="14"/>
      <c r="K660" s="14"/>
      <c r="L660" s="14"/>
      <c r="M660" s="14"/>
      <c r="N660" s="14"/>
      <c r="O660" s="14"/>
      <c r="P660" s="14"/>
      <c r="Q660" s="14"/>
    </row>
    <row r="661" ht="13.5" customHeight="1">
      <c r="A661" s="14"/>
      <c r="B661" s="14"/>
      <c r="C661" s="14"/>
      <c r="D661" s="15"/>
      <c r="E661" s="16"/>
      <c r="F661" s="16"/>
      <c r="G661" s="16"/>
      <c r="H661" s="14"/>
      <c r="I661" s="14"/>
      <c r="J661" s="14"/>
      <c r="K661" s="14"/>
      <c r="L661" s="14"/>
      <c r="M661" s="14"/>
      <c r="N661" s="14"/>
      <c r="O661" s="14"/>
      <c r="P661" s="14"/>
      <c r="Q661" s="14"/>
    </row>
    <row r="662" ht="13.5" customHeight="1">
      <c r="A662" s="14"/>
      <c r="B662" s="14"/>
      <c r="C662" s="14"/>
      <c r="D662" s="15"/>
      <c r="E662" s="16"/>
      <c r="F662" s="16"/>
      <c r="G662" s="16"/>
      <c r="H662" s="14"/>
      <c r="I662" s="14"/>
      <c r="J662" s="14"/>
      <c r="K662" s="14"/>
      <c r="L662" s="14"/>
      <c r="M662" s="14"/>
      <c r="N662" s="14"/>
      <c r="O662" s="14"/>
      <c r="P662" s="14"/>
      <c r="Q662" s="14"/>
    </row>
    <row r="663" ht="13.5" customHeight="1">
      <c r="A663" s="14"/>
      <c r="B663" s="14"/>
      <c r="C663" s="14"/>
      <c r="D663" s="15"/>
      <c r="E663" s="16"/>
      <c r="F663" s="16"/>
      <c r="G663" s="16"/>
      <c r="H663" s="14"/>
      <c r="I663" s="14"/>
      <c r="J663" s="14"/>
      <c r="K663" s="14"/>
      <c r="L663" s="14"/>
      <c r="M663" s="14"/>
      <c r="N663" s="14"/>
      <c r="O663" s="14"/>
      <c r="P663" s="14"/>
      <c r="Q663" s="14"/>
    </row>
    <row r="664" ht="13.5" customHeight="1">
      <c r="A664" s="14"/>
      <c r="B664" s="14"/>
      <c r="C664" s="14"/>
      <c r="D664" s="15"/>
      <c r="E664" s="16"/>
      <c r="F664" s="16"/>
      <c r="G664" s="16"/>
      <c r="H664" s="14"/>
      <c r="I664" s="14"/>
      <c r="J664" s="14"/>
      <c r="K664" s="14"/>
      <c r="L664" s="14"/>
      <c r="M664" s="14"/>
      <c r="N664" s="14"/>
      <c r="O664" s="14"/>
      <c r="P664" s="14"/>
      <c r="Q664" s="14"/>
    </row>
    <row r="665" ht="13.5" customHeight="1">
      <c r="A665" s="14"/>
      <c r="B665" s="14"/>
      <c r="C665" s="14"/>
      <c r="D665" s="15"/>
      <c r="E665" s="16"/>
      <c r="F665" s="16"/>
      <c r="G665" s="16"/>
      <c r="H665" s="14"/>
      <c r="I665" s="14"/>
      <c r="J665" s="14"/>
      <c r="K665" s="14"/>
      <c r="L665" s="14"/>
      <c r="M665" s="14"/>
      <c r="N665" s="14"/>
      <c r="O665" s="14"/>
      <c r="P665" s="14"/>
      <c r="Q665" s="14"/>
    </row>
    <row r="666" ht="13.5" customHeight="1">
      <c r="A666" s="14"/>
      <c r="B666" s="14"/>
      <c r="C666" s="14"/>
      <c r="D666" s="15"/>
      <c r="E666" s="16"/>
      <c r="F666" s="16"/>
      <c r="G666" s="16"/>
      <c r="H666" s="14"/>
      <c r="I666" s="14"/>
      <c r="J666" s="14"/>
      <c r="K666" s="14"/>
      <c r="L666" s="14"/>
      <c r="M666" s="14"/>
      <c r="N666" s="14"/>
      <c r="O666" s="14"/>
      <c r="P666" s="14"/>
      <c r="Q666" s="14"/>
    </row>
    <row r="667" ht="13.5" customHeight="1">
      <c r="A667" s="14"/>
      <c r="B667" s="14"/>
      <c r="C667" s="14"/>
      <c r="D667" s="15"/>
      <c r="E667" s="16"/>
      <c r="F667" s="16"/>
      <c r="G667" s="16"/>
      <c r="H667" s="14"/>
      <c r="I667" s="14"/>
      <c r="J667" s="14"/>
      <c r="K667" s="14"/>
      <c r="L667" s="14"/>
      <c r="M667" s="14"/>
      <c r="N667" s="14"/>
      <c r="O667" s="14"/>
      <c r="P667" s="14"/>
      <c r="Q667" s="14"/>
    </row>
    <row r="668" ht="13.5" customHeight="1">
      <c r="A668" s="14"/>
      <c r="B668" s="14"/>
      <c r="C668" s="14"/>
      <c r="D668" s="15"/>
      <c r="E668" s="16"/>
      <c r="F668" s="16"/>
      <c r="G668" s="16"/>
      <c r="H668" s="14"/>
      <c r="I668" s="14"/>
      <c r="J668" s="14"/>
      <c r="K668" s="14"/>
      <c r="L668" s="14"/>
      <c r="M668" s="14"/>
      <c r="N668" s="14"/>
      <c r="O668" s="14"/>
      <c r="P668" s="14"/>
      <c r="Q668" s="14"/>
    </row>
    <row r="669" ht="13.5" customHeight="1">
      <c r="A669" s="14"/>
      <c r="B669" s="14"/>
      <c r="C669" s="14"/>
      <c r="D669" s="15"/>
      <c r="E669" s="16"/>
      <c r="F669" s="16"/>
      <c r="G669" s="16"/>
      <c r="H669" s="14"/>
      <c r="I669" s="14"/>
      <c r="J669" s="14"/>
      <c r="K669" s="14"/>
      <c r="L669" s="14"/>
      <c r="M669" s="14"/>
      <c r="N669" s="14"/>
      <c r="O669" s="14"/>
      <c r="P669" s="14"/>
      <c r="Q669" s="14"/>
    </row>
    <row r="670" ht="13.5" customHeight="1">
      <c r="A670" s="14"/>
      <c r="B670" s="14"/>
      <c r="C670" s="14"/>
      <c r="D670" s="15"/>
      <c r="E670" s="16"/>
      <c r="F670" s="16"/>
      <c r="G670" s="16"/>
      <c r="H670" s="14"/>
      <c r="I670" s="14"/>
      <c r="J670" s="14"/>
      <c r="K670" s="14"/>
      <c r="L670" s="14"/>
      <c r="M670" s="14"/>
      <c r="N670" s="14"/>
      <c r="O670" s="14"/>
      <c r="P670" s="14"/>
      <c r="Q670" s="14"/>
    </row>
    <row r="671" ht="13.5" customHeight="1">
      <c r="A671" s="14"/>
      <c r="B671" s="14"/>
      <c r="C671" s="14"/>
      <c r="D671" s="15"/>
      <c r="E671" s="16"/>
      <c r="F671" s="16"/>
      <c r="G671" s="16"/>
      <c r="H671" s="14"/>
      <c r="I671" s="14"/>
      <c r="J671" s="14"/>
      <c r="K671" s="14"/>
      <c r="L671" s="14"/>
      <c r="M671" s="14"/>
      <c r="N671" s="14"/>
      <c r="O671" s="14"/>
      <c r="P671" s="14"/>
      <c r="Q671" s="14"/>
    </row>
    <row r="672" ht="13.5" customHeight="1">
      <c r="A672" s="14"/>
      <c r="B672" s="14"/>
      <c r="C672" s="14"/>
      <c r="D672" s="15"/>
      <c r="E672" s="16"/>
      <c r="F672" s="16"/>
      <c r="G672" s="16"/>
      <c r="H672" s="14"/>
      <c r="I672" s="14"/>
      <c r="J672" s="14"/>
      <c r="K672" s="14"/>
      <c r="L672" s="14"/>
      <c r="M672" s="14"/>
      <c r="N672" s="14"/>
      <c r="O672" s="14"/>
      <c r="P672" s="14"/>
      <c r="Q672" s="14"/>
    </row>
    <row r="673" ht="13.5" customHeight="1">
      <c r="A673" s="14"/>
      <c r="B673" s="14"/>
      <c r="C673" s="14"/>
      <c r="D673" s="15"/>
      <c r="E673" s="16"/>
      <c r="F673" s="16"/>
      <c r="G673" s="16"/>
      <c r="H673" s="14"/>
      <c r="I673" s="14"/>
      <c r="J673" s="14"/>
      <c r="K673" s="14"/>
      <c r="L673" s="14"/>
      <c r="M673" s="14"/>
      <c r="N673" s="14"/>
      <c r="O673" s="14"/>
      <c r="P673" s="14"/>
      <c r="Q673" s="14"/>
    </row>
    <row r="674" ht="13.5" customHeight="1">
      <c r="A674" s="14"/>
      <c r="B674" s="14"/>
      <c r="C674" s="14"/>
      <c r="D674" s="15"/>
      <c r="E674" s="16"/>
      <c r="F674" s="16"/>
      <c r="G674" s="16"/>
      <c r="H674" s="14"/>
      <c r="I674" s="14"/>
      <c r="J674" s="14"/>
      <c r="K674" s="14"/>
      <c r="L674" s="14"/>
      <c r="M674" s="14"/>
      <c r="N674" s="14"/>
      <c r="O674" s="14"/>
      <c r="P674" s="14"/>
      <c r="Q674" s="14"/>
    </row>
    <row r="675" ht="13.5" customHeight="1">
      <c r="A675" s="14"/>
      <c r="B675" s="14"/>
      <c r="C675" s="14"/>
      <c r="D675" s="15"/>
      <c r="E675" s="16"/>
      <c r="F675" s="16"/>
      <c r="G675" s="16"/>
      <c r="H675" s="14"/>
      <c r="I675" s="14"/>
      <c r="J675" s="14"/>
      <c r="K675" s="14"/>
      <c r="L675" s="14"/>
      <c r="M675" s="14"/>
      <c r="N675" s="14"/>
      <c r="O675" s="14"/>
      <c r="P675" s="14"/>
      <c r="Q675" s="14"/>
    </row>
    <row r="676" ht="13.5" customHeight="1">
      <c r="A676" s="14"/>
      <c r="B676" s="14"/>
      <c r="C676" s="14"/>
      <c r="D676" s="15"/>
      <c r="E676" s="16"/>
      <c r="F676" s="16"/>
      <c r="G676" s="16"/>
      <c r="H676" s="14"/>
      <c r="I676" s="14"/>
      <c r="J676" s="14"/>
      <c r="K676" s="14"/>
      <c r="L676" s="14"/>
      <c r="M676" s="14"/>
      <c r="N676" s="14"/>
      <c r="O676" s="14"/>
      <c r="P676" s="14"/>
      <c r="Q676" s="14"/>
    </row>
    <row r="677" ht="13.5" customHeight="1">
      <c r="A677" s="14"/>
      <c r="B677" s="14"/>
      <c r="C677" s="14"/>
      <c r="D677" s="15"/>
      <c r="E677" s="16"/>
      <c r="F677" s="16"/>
      <c r="G677" s="16"/>
      <c r="H677" s="14"/>
      <c r="I677" s="14"/>
      <c r="J677" s="14"/>
      <c r="K677" s="14"/>
      <c r="L677" s="14"/>
      <c r="M677" s="14"/>
      <c r="N677" s="14"/>
      <c r="O677" s="14"/>
      <c r="P677" s="14"/>
      <c r="Q677" s="14"/>
    </row>
    <row r="678" ht="13.5" customHeight="1">
      <c r="A678" s="14"/>
      <c r="B678" s="14"/>
      <c r="C678" s="14"/>
      <c r="D678" s="15"/>
      <c r="E678" s="16"/>
      <c r="F678" s="16"/>
      <c r="G678" s="16"/>
      <c r="H678" s="14"/>
      <c r="I678" s="14"/>
      <c r="J678" s="14"/>
      <c r="K678" s="14"/>
      <c r="L678" s="14"/>
      <c r="M678" s="14"/>
      <c r="N678" s="14"/>
      <c r="O678" s="14"/>
      <c r="P678" s="14"/>
      <c r="Q678" s="14"/>
    </row>
    <row r="679" ht="13.5" customHeight="1">
      <c r="A679" s="14"/>
      <c r="B679" s="14"/>
      <c r="C679" s="14"/>
      <c r="D679" s="15"/>
      <c r="E679" s="16"/>
      <c r="F679" s="16"/>
      <c r="G679" s="16"/>
      <c r="H679" s="14"/>
      <c r="I679" s="14"/>
      <c r="J679" s="14"/>
      <c r="K679" s="14"/>
      <c r="L679" s="14"/>
      <c r="M679" s="14"/>
      <c r="N679" s="14"/>
      <c r="O679" s="14"/>
      <c r="P679" s="14"/>
      <c r="Q679" s="14"/>
    </row>
    <row r="680" ht="13.5" customHeight="1">
      <c r="A680" s="14"/>
      <c r="B680" s="14"/>
      <c r="C680" s="14"/>
      <c r="D680" s="15"/>
      <c r="E680" s="16"/>
      <c r="F680" s="16"/>
      <c r="G680" s="16"/>
      <c r="H680" s="14"/>
      <c r="I680" s="14"/>
      <c r="J680" s="14"/>
      <c r="K680" s="14"/>
      <c r="L680" s="14"/>
      <c r="M680" s="14"/>
      <c r="N680" s="14"/>
      <c r="O680" s="14"/>
      <c r="P680" s="14"/>
      <c r="Q680" s="14"/>
    </row>
    <row r="681" ht="13.5" customHeight="1">
      <c r="A681" s="14"/>
      <c r="B681" s="14"/>
      <c r="C681" s="14"/>
      <c r="D681" s="15"/>
      <c r="E681" s="16"/>
      <c r="F681" s="16"/>
      <c r="G681" s="16"/>
      <c r="H681" s="14"/>
      <c r="I681" s="14"/>
      <c r="J681" s="14"/>
      <c r="K681" s="14"/>
      <c r="L681" s="14"/>
      <c r="M681" s="14"/>
      <c r="N681" s="14"/>
      <c r="O681" s="14"/>
      <c r="P681" s="14"/>
      <c r="Q681" s="14"/>
    </row>
    <row r="682" ht="13.5" customHeight="1">
      <c r="A682" s="14"/>
      <c r="B682" s="14"/>
      <c r="C682" s="14"/>
      <c r="D682" s="15"/>
      <c r="E682" s="16"/>
      <c r="F682" s="16"/>
      <c r="G682" s="16"/>
      <c r="H682" s="14"/>
      <c r="I682" s="14"/>
      <c r="J682" s="14"/>
      <c r="K682" s="14"/>
      <c r="L682" s="14"/>
      <c r="M682" s="14"/>
      <c r="N682" s="14"/>
      <c r="O682" s="14"/>
      <c r="P682" s="14"/>
      <c r="Q682" s="14"/>
    </row>
    <row r="683" ht="13.5" customHeight="1">
      <c r="A683" s="14"/>
      <c r="B683" s="14"/>
      <c r="C683" s="14"/>
      <c r="D683" s="15"/>
      <c r="E683" s="16"/>
      <c r="F683" s="16"/>
      <c r="G683" s="16"/>
      <c r="H683" s="14"/>
      <c r="I683" s="14"/>
      <c r="J683" s="14"/>
      <c r="K683" s="14"/>
      <c r="L683" s="14"/>
      <c r="M683" s="14"/>
      <c r="N683" s="14"/>
      <c r="O683" s="14"/>
      <c r="P683" s="14"/>
      <c r="Q683" s="14"/>
    </row>
    <row r="684" ht="13.5" customHeight="1">
      <c r="A684" s="14"/>
      <c r="B684" s="14"/>
      <c r="C684" s="14"/>
      <c r="D684" s="15"/>
      <c r="E684" s="16"/>
      <c r="F684" s="16"/>
      <c r="G684" s="16"/>
      <c r="H684" s="14"/>
      <c r="I684" s="14"/>
      <c r="J684" s="14"/>
      <c r="K684" s="14"/>
      <c r="L684" s="14"/>
      <c r="M684" s="14"/>
      <c r="N684" s="14"/>
      <c r="O684" s="14"/>
      <c r="P684" s="14"/>
      <c r="Q684" s="14"/>
    </row>
    <row r="685" ht="13.5" customHeight="1">
      <c r="A685" s="14"/>
      <c r="B685" s="14"/>
      <c r="C685" s="14"/>
      <c r="D685" s="15"/>
      <c r="E685" s="16"/>
      <c r="F685" s="16"/>
      <c r="G685" s="16"/>
      <c r="H685" s="14"/>
      <c r="I685" s="14"/>
      <c r="J685" s="14"/>
      <c r="K685" s="14"/>
      <c r="L685" s="14"/>
      <c r="M685" s="14"/>
      <c r="N685" s="14"/>
      <c r="O685" s="14"/>
      <c r="P685" s="14"/>
      <c r="Q685" s="14"/>
    </row>
    <row r="686" ht="13.5" customHeight="1">
      <c r="A686" s="14"/>
      <c r="B686" s="14"/>
      <c r="C686" s="14"/>
      <c r="D686" s="15"/>
      <c r="E686" s="16"/>
      <c r="F686" s="16"/>
      <c r="G686" s="16"/>
      <c r="H686" s="14"/>
      <c r="I686" s="14"/>
      <c r="J686" s="14"/>
      <c r="K686" s="14"/>
      <c r="L686" s="14"/>
      <c r="M686" s="14"/>
      <c r="N686" s="14"/>
      <c r="O686" s="14"/>
      <c r="P686" s="14"/>
      <c r="Q686" s="14"/>
    </row>
    <row r="687" ht="13.5" customHeight="1">
      <c r="A687" s="14"/>
      <c r="B687" s="14"/>
      <c r="C687" s="14"/>
      <c r="D687" s="15"/>
      <c r="E687" s="16"/>
      <c r="F687" s="16"/>
      <c r="G687" s="16"/>
      <c r="H687" s="14"/>
      <c r="I687" s="14"/>
      <c r="J687" s="14"/>
      <c r="K687" s="14"/>
      <c r="L687" s="14"/>
      <c r="M687" s="14"/>
      <c r="N687" s="14"/>
      <c r="O687" s="14"/>
      <c r="P687" s="14"/>
      <c r="Q687" s="14"/>
    </row>
    <row r="688" ht="13.5" customHeight="1">
      <c r="A688" s="14"/>
      <c r="B688" s="14"/>
      <c r="C688" s="14"/>
      <c r="D688" s="15"/>
      <c r="E688" s="16"/>
      <c r="F688" s="16"/>
      <c r="G688" s="16"/>
      <c r="H688" s="14"/>
      <c r="I688" s="14"/>
      <c r="J688" s="14"/>
      <c r="K688" s="14"/>
      <c r="L688" s="14"/>
      <c r="M688" s="14"/>
      <c r="N688" s="14"/>
      <c r="O688" s="14"/>
      <c r="P688" s="14"/>
      <c r="Q688" s="14"/>
    </row>
    <row r="689" ht="13.5" customHeight="1">
      <c r="A689" s="14"/>
      <c r="B689" s="14"/>
      <c r="C689" s="14"/>
      <c r="D689" s="15"/>
      <c r="E689" s="16"/>
      <c r="F689" s="16"/>
      <c r="G689" s="16"/>
      <c r="H689" s="14"/>
      <c r="I689" s="14"/>
      <c r="J689" s="14"/>
      <c r="K689" s="14"/>
      <c r="L689" s="14"/>
      <c r="M689" s="14"/>
      <c r="N689" s="14"/>
      <c r="O689" s="14"/>
      <c r="P689" s="14"/>
      <c r="Q689" s="14"/>
    </row>
    <row r="690" ht="13.5" customHeight="1">
      <c r="A690" s="14"/>
      <c r="B690" s="14"/>
      <c r="C690" s="14"/>
      <c r="D690" s="15"/>
      <c r="E690" s="16"/>
      <c r="F690" s="16"/>
      <c r="G690" s="16"/>
      <c r="H690" s="14"/>
      <c r="I690" s="14"/>
      <c r="J690" s="14"/>
      <c r="K690" s="14"/>
      <c r="L690" s="14"/>
      <c r="M690" s="14"/>
      <c r="N690" s="14"/>
      <c r="O690" s="14"/>
      <c r="P690" s="14"/>
      <c r="Q690" s="14"/>
    </row>
    <row r="691" ht="13.5" customHeight="1">
      <c r="A691" s="14"/>
      <c r="B691" s="14"/>
      <c r="C691" s="14"/>
      <c r="D691" s="15"/>
      <c r="E691" s="16"/>
      <c r="F691" s="16"/>
      <c r="G691" s="16"/>
      <c r="H691" s="14"/>
      <c r="I691" s="14"/>
      <c r="J691" s="14"/>
      <c r="K691" s="14"/>
      <c r="L691" s="14"/>
      <c r="M691" s="14"/>
      <c r="N691" s="14"/>
      <c r="O691" s="14"/>
      <c r="P691" s="14"/>
      <c r="Q691" s="14"/>
    </row>
    <row r="692" ht="13.5" customHeight="1">
      <c r="A692" s="14"/>
      <c r="B692" s="14"/>
      <c r="C692" s="14"/>
      <c r="D692" s="15"/>
      <c r="E692" s="16"/>
      <c r="F692" s="16"/>
      <c r="G692" s="16"/>
      <c r="H692" s="14"/>
      <c r="I692" s="14"/>
      <c r="J692" s="14"/>
      <c r="K692" s="14"/>
      <c r="L692" s="14"/>
      <c r="M692" s="14"/>
      <c r="N692" s="14"/>
      <c r="O692" s="14"/>
      <c r="P692" s="14"/>
      <c r="Q692" s="14"/>
    </row>
    <row r="693" ht="13.5" customHeight="1">
      <c r="A693" s="14"/>
      <c r="B693" s="14"/>
      <c r="C693" s="14"/>
      <c r="D693" s="15"/>
      <c r="E693" s="16"/>
      <c r="F693" s="16"/>
      <c r="G693" s="16"/>
      <c r="H693" s="14"/>
      <c r="I693" s="14"/>
      <c r="J693" s="14"/>
      <c r="K693" s="14"/>
      <c r="L693" s="14"/>
      <c r="M693" s="14"/>
      <c r="N693" s="14"/>
      <c r="O693" s="14"/>
      <c r="P693" s="14"/>
      <c r="Q693" s="14"/>
    </row>
    <row r="694" ht="13.5" customHeight="1">
      <c r="A694" s="14"/>
      <c r="B694" s="14"/>
      <c r="C694" s="14"/>
      <c r="D694" s="15"/>
      <c r="E694" s="16"/>
      <c r="F694" s="16"/>
      <c r="G694" s="16"/>
      <c r="H694" s="14"/>
      <c r="I694" s="14"/>
      <c r="J694" s="14"/>
      <c r="K694" s="14"/>
      <c r="L694" s="14"/>
      <c r="M694" s="14"/>
      <c r="N694" s="14"/>
      <c r="O694" s="14"/>
      <c r="P694" s="14"/>
      <c r="Q694" s="14"/>
    </row>
    <row r="695" ht="13.5" customHeight="1">
      <c r="A695" s="14"/>
      <c r="B695" s="14"/>
      <c r="C695" s="14"/>
      <c r="D695" s="15"/>
      <c r="E695" s="16"/>
      <c r="F695" s="16"/>
      <c r="G695" s="16"/>
      <c r="H695" s="14"/>
      <c r="I695" s="14"/>
      <c r="J695" s="14"/>
      <c r="K695" s="14"/>
      <c r="L695" s="14"/>
      <c r="M695" s="14"/>
      <c r="N695" s="14"/>
      <c r="O695" s="14"/>
      <c r="P695" s="14"/>
      <c r="Q695" s="14"/>
    </row>
    <row r="696" ht="13.5" customHeight="1">
      <c r="A696" s="14"/>
      <c r="B696" s="14"/>
      <c r="C696" s="14"/>
      <c r="D696" s="15"/>
      <c r="E696" s="16"/>
      <c r="F696" s="16"/>
      <c r="G696" s="16"/>
      <c r="H696" s="14"/>
      <c r="I696" s="14"/>
      <c r="J696" s="14"/>
      <c r="K696" s="14"/>
      <c r="L696" s="14"/>
      <c r="M696" s="14"/>
      <c r="N696" s="14"/>
      <c r="O696" s="14"/>
      <c r="P696" s="14"/>
      <c r="Q696" s="14"/>
    </row>
    <row r="697" ht="13.5" customHeight="1">
      <c r="A697" s="14"/>
      <c r="B697" s="14"/>
      <c r="C697" s="14"/>
      <c r="D697" s="15"/>
      <c r="E697" s="16"/>
      <c r="F697" s="16"/>
      <c r="G697" s="16"/>
      <c r="H697" s="14"/>
      <c r="I697" s="14"/>
      <c r="J697" s="14"/>
      <c r="K697" s="14"/>
      <c r="L697" s="14"/>
      <c r="M697" s="14"/>
      <c r="N697" s="14"/>
      <c r="O697" s="14"/>
      <c r="P697" s="14"/>
      <c r="Q697" s="14"/>
    </row>
    <row r="698" ht="13.5" customHeight="1">
      <c r="A698" s="14"/>
      <c r="B698" s="14"/>
      <c r="C698" s="14"/>
      <c r="D698" s="15"/>
      <c r="E698" s="16"/>
      <c r="F698" s="16"/>
      <c r="G698" s="16"/>
      <c r="H698" s="14"/>
      <c r="I698" s="14"/>
      <c r="J698" s="14"/>
      <c r="K698" s="14"/>
      <c r="L698" s="14"/>
      <c r="M698" s="14"/>
      <c r="N698" s="14"/>
      <c r="O698" s="14"/>
      <c r="P698" s="14"/>
      <c r="Q698" s="14"/>
    </row>
    <row r="699" ht="13.5" customHeight="1">
      <c r="A699" s="14"/>
      <c r="B699" s="14"/>
      <c r="C699" s="14"/>
      <c r="D699" s="15"/>
      <c r="E699" s="16"/>
      <c r="F699" s="16"/>
      <c r="G699" s="16"/>
      <c r="H699" s="14"/>
      <c r="I699" s="14"/>
      <c r="J699" s="14"/>
      <c r="K699" s="14"/>
      <c r="L699" s="14"/>
      <c r="M699" s="14"/>
      <c r="N699" s="14"/>
      <c r="O699" s="14"/>
      <c r="P699" s="14"/>
      <c r="Q699" s="14"/>
    </row>
    <row r="700" ht="13.5" customHeight="1">
      <c r="A700" s="14"/>
      <c r="B700" s="14"/>
      <c r="C700" s="14"/>
      <c r="D700" s="15"/>
      <c r="E700" s="16"/>
      <c r="F700" s="16"/>
      <c r="G700" s="16"/>
      <c r="H700" s="14"/>
      <c r="I700" s="14"/>
      <c r="J700" s="14"/>
      <c r="K700" s="14"/>
      <c r="L700" s="14"/>
      <c r="M700" s="14"/>
      <c r="N700" s="14"/>
      <c r="O700" s="14"/>
      <c r="P700" s="14"/>
      <c r="Q700" s="14"/>
    </row>
    <row r="701" ht="13.5" customHeight="1">
      <c r="A701" s="14"/>
      <c r="B701" s="14"/>
      <c r="C701" s="14"/>
      <c r="D701" s="15"/>
      <c r="E701" s="16"/>
      <c r="F701" s="16"/>
      <c r="G701" s="16"/>
      <c r="H701" s="14"/>
      <c r="I701" s="14"/>
      <c r="J701" s="14"/>
      <c r="K701" s="14"/>
      <c r="L701" s="14"/>
      <c r="M701" s="14"/>
      <c r="N701" s="14"/>
      <c r="O701" s="14"/>
      <c r="P701" s="14"/>
      <c r="Q701" s="14"/>
    </row>
    <row r="702" ht="13.5" customHeight="1">
      <c r="A702" s="14"/>
      <c r="B702" s="14"/>
      <c r="C702" s="14"/>
      <c r="D702" s="15"/>
      <c r="E702" s="16"/>
      <c r="F702" s="16"/>
      <c r="G702" s="16"/>
      <c r="H702" s="14"/>
      <c r="I702" s="14"/>
      <c r="J702" s="14"/>
      <c r="K702" s="14"/>
      <c r="L702" s="14"/>
      <c r="M702" s="14"/>
      <c r="N702" s="14"/>
      <c r="O702" s="14"/>
      <c r="P702" s="14"/>
      <c r="Q702" s="14"/>
    </row>
    <row r="703" ht="13.5" customHeight="1">
      <c r="A703" s="14"/>
      <c r="B703" s="14"/>
      <c r="C703" s="14"/>
      <c r="D703" s="15"/>
      <c r="E703" s="16"/>
      <c r="F703" s="16"/>
      <c r="G703" s="16"/>
      <c r="H703" s="14"/>
      <c r="I703" s="14"/>
      <c r="J703" s="14"/>
      <c r="K703" s="14"/>
      <c r="L703" s="14"/>
      <c r="M703" s="14"/>
      <c r="N703" s="14"/>
      <c r="O703" s="14"/>
      <c r="P703" s="14"/>
      <c r="Q703" s="14"/>
    </row>
    <row r="704" ht="13.5" customHeight="1">
      <c r="A704" s="14"/>
      <c r="B704" s="14"/>
      <c r="C704" s="14"/>
      <c r="D704" s="15"/>
      <c r="E704" s="16"/>
      <c r="F704" s="16"/>
      <c r="G704" s="16"/>
      <c r="H704" s="14"/>
      <c r="I704" s="14"/>
      <c r="J704" s="14"/>
      <c r="K704" s="14"/>
      <c r="L704" s="14"/>
      <c r="M704" s="14"/>
      <c r="N704" s="14"/>
      <c r="O704" s="14"/>
      <c r="P704" s="14"/>
      <c r="Q704" s="14"/>
    </row>
    <row r="705" ht="13.5" customHeight="1">
      <c r="A705" s="14"/>
      <c r="B705" s="14"/>
      <c r="C705" s="14"/>
      <c r="D705" s="15"/>
      <c r="E705" s="16"/>
      <c r="F705" s="16"/>
      <c r="G705" s="16"/>
      <c r="H705" s="14"/>
      <c r="I705" s="14"/>
      <c r="J705" s="14"/>
      <c r="K705" s="14"/>
      <c r="L705" s="14"/>
      <c r="M705" s="14"/>
      <c r="N705" s="14"/>
      <c r="O705" s="14"/>
      <c r="P705" s="14"/>
      <c r="Q705" s="14"/>
    </row>
    <row r="706" ht="13.5" customHeight="1">
      <c r="A706" s="14"/>
      <c r="B706" s="14"/>
      <c r="C706" s="14"/>
      <c r="D706" s="15"/>
      <c r="E706" s="16"/>
      <c r="F706" s="16"/>
      <c r="G706" s="16"/>
      <c r="H706" s="14"/>
      <c r="I706" s="14"/>
      <c r="J706" s="14"/>
      <c r="K706" s="14"/>
      <c r="L706" s="14"/>
      <c r="M706" s="14"/>
      <c r="N706" s="14"/>
      <c r="O706" s="14"/>
      <c r="P706" s="14"/>
      <c r="Q706" s="14"/>
    </row>
    <row r="707" ht="13.5" customHeight="1">
      <c r="A707" s="14"/>
      <c r="B707" s="14"/>
      <c r="C707" s="14"/>
      <c r="D707" s="15"/>
      <c r="E707" s="16"/>
      <c r="F707" s="16"/>
      <c r="G707" s="16"/>
      <c r="H707" s="14"/>
      <c r="I707" s="14"/>
      <c r="J707" s="14"/>
      <c r="K707" s="14"/>
      <c r="L707" s="14"/>
      <c r="M707" s="14"/>
      <c r="N707" s="14"/>
      <c r="O707" s="14"/>
      <c r="P707" s="14"/>
      <c r="Q707" s="14"/>
    </row>
    <row r="708" ht="13.5" customHeight="1">
      <c r="A708" s="14"/>
      <c r="B708" s="14"/>
      <c r="C708" s="14"/>
      <c r="D708" s="15"/>
      <c r="E708" s="16"/>
      <c r="F708" s="16"/>
      <c r="G708" s="16"/>
      <c r="H708" s="14"/>
      <c r="I708" s="14"/>
      <c r="J708" s="14"/>
      <c r="K708" s="14"/>
      <c r="L708" s="14"/>
      <c r="M708" s="14"/>
      <c r="N708" s="14"/>
      <c r="O708" s="14"/>
      <c r="P708" s="14"/>
      <c r="Q708" s="14"/>
    </row>
    <row r="709" ht="13.5" customHeight="1">
      <c r="A709" s="14"/>
      <c r="B709" s="14"/>
      <c r="C709" s="14"/>
      <c r="D709" s="15"/>
      <c r="E709" s="16"/>
      <c r="F709" s="16"/>
      <c r="G709" s="16"/>
      <c r="H709" s="14"/>
      <c r="I709" s="14"/>
      <c r="J709" s="14"/>
      <c r="K709" s="14"/>
      <c r="L709" s="14"/>
      <c r="M709" s="14"/>
      <c r="N709" s="14"/>
      <c r="O709" s="14"/>
      <c r="P709" s="14"/>
      <c r="Q709" s="14"/>
    </row>
    <row r="710" ht="13.5" customHeight="1">
      <c r="A710" s="14"/>
      <c r="B710" s="14"/>
      <c r="C710" s="14"/>
      <c r="D710" s="15"/>
      <c r="E710" s="16"/>
      <c r="F710" s="16"/>
      <c r="G710" s="16"/>
      <c r="H710" s="14"/>
      <c r="I710" s="14"/>
      <c r="J710" s="14"/>
      <c r="K710" s="14"/>
      <c r="L710" s="14"/>
      <c r="M710" s="14"/>
      <c r="N710" s="14"/>
      <c r="O710" s="14"/>
      <c r="P710" s="14"/>
      <c r="Q710" s="14"/>
    </row>
    <row r="711" ht="13.5" customHeight="1">
      <c r="A711" s="14"/>
      <c r="B711" s="14"/>
      <c r="C711" s="14"/>
      <c r="D711" s="15"/>
      <c r="E711" s="16"/>
      <c r="F711" s="16"/>
      <c r="G711" s="16"/>
      <c r="H711" s="14"/>
      <c r="I711" s="14"/>
      <c r="J711" s="14"/>
      <c r="K711" s="14"/>
      <c r="L711" s="14"/>
      <c r="M711" s="14"/>
      <c r="N711" s="14"/>
      <c r="O711" s="14"/>
      <c r="P711" s="14"/>
      <c r="Q711" s="14"/>
    </row>
    <row r="712" ht="13.5" customHeight="1">
      <c r="A712" s="14"/>
      <c r="B712" s="14"/>
      <c r="C712" s="14"/>
      <c r="D712" s="15"/>
      <c r="E712" s="16"/>
      <c r="F712" s="16"/>
      <c r="G712" s="16"/>
      <c r="H712" s="14"/>
      <c r="I712" s="14"/>
      <c r="J712" s="14"/>
      <c r="K712" s="14"/>
      <c r="L712" s="14"/>
      <c r="M712" s="14"/>
      <c r="N712" s="14"/>
      <c r="O712" s="14"/>
      <c r="P712" s="14"/>
      <c r="Q712" s="14"/>
    </row>
    <row r="713" ht="13.5" customHeight="1">
      <c r="A713" s="14"/>
      <c r="B713" s="14"/>
      <c r="C713" s="14"/>
      <c r="D713" s="15"/>
      <c r="E713" s="16"/>
      <c r="F713" s="16"/>
      <c r="G713" s="16"/>
      <c r="H713" s="14"/>
      <c r="I713" s="14"/>
      <c r="J713" s="14"/>
      <c r="K713" s="14"/>
      <c r="L713" s="14"/>
      <c r="M713" s="14"/>
      <c r="N713" s="14"/>
      <c r="O713" s="14"/>
      <c r="P713" s="14"/>
      <c r="Q713" s="14"/>
    </row>
    <row r="714" ht="13.5" customHeight="1">
      <c r="A714" s="14"/>
      <c r="B714" s="14"/>
      <c r="C714" s="14"/>
      <c r="D714" s="15"/>
      <c r="E714" s="16"/>
      <c r="F714" s="16"/>
      <c r="G714" s="16"/>
      <c r="H714" s="14"/>
      <c r="I714" s="14"/>
      <c r="J714" s="14"/>
      <c r="K714" s="14"/>
      <c r="L714" s="14"/>
      <c r="M714" s="14"/>
      <c r="N714" s="14"/>
      <c r="O714" s="14"/>
      <c r="P714" s="14"/>
      <c r="Q714" s="14"/>
    </row>
    <row r="715" ht="13.5" customHeight="1">
      <c r="A715" s="14"/>
      <c r="B715" s="14"/>
      <c r="C715" s="14"/>
      <c r="D715" s="15"/>
      <c r="E715" s="16"/>
      <c r="F715" s="16"/>
      <c r="G715" s="16"/>
      <c r="H715" s="14"/>
      <c r="I715" s="14"/>
      <c r="J715" s="14"/>
      <c r="K715" s="14"/>
      <c r="L715" s="14"/>
      <c r="M715" s="14"/>
      <c r="N715" s="14"/>
      <c r="O715" s="14"/>
      <c r="P715" s="14"/>
      <c r="Q715" s="14"/>
    </row>
    <row r="716" ht="13.5" customHeight="1">
      <c r="A716" s="14"/>
      <c r="B716" s="14"/>
      <c r="C716" s="14"/>
      <c r="D716" s="15"/>
      <c r="E716" s="16"/>
      <c r="F716" s="16"/>
      <c r="G716" s="16"/>
      <c r="H716" s="14"/>
      <c r="I716" s="14"/>
      <c r="J716" s="14"/>
      <c r="K716" s="14"/>
      <c r="L716" s="14"/>
      <c r="M716" s="14"/>
      <c r="N716" s="14"/>
      <c r="O716" s="14"/>
      <c r="P716" s="14"/>
      <c r="Q716" s="14"/>
    </row>
    <row r="717" ht="13.5" customHeight="1">
      <c r="A717" s="14"/>
      <c r="B717" s="14"/>
      <c r="C717" s="14"/>
      <c r="D717" s="15"/>
      <c r="E717" s="16"/>
      <c r="F717" s="16"/>
      <c r="G717" s="16"/>
      <c r="H717" s="14"/>
      <c r="I717" s="14"/>
      <c r="J717" s="14"/>
      <c r="K717" s="14"/>
      <c r="L717" s="14"/>
      <c r="M717" s="14"/>
      <c r="N717" s="14"/>
      <c r="O717" s="14"/>
      <c r="P717" s="14"/>
      <c r="Q717" s="14"/>
    </row>
    <row r="718" ht="13.5" customHeight="1">
      <c r="A718" s="14"/>
      <c r="B718" s="14"/>
      <c r="C718" s="14"/>
      <c r="D718" s="15"/>
      <c r="E718" s="16"/>
      <c r="F718" s="16"/>
      <c r="G718" s="16"/>
      <c r="H718" s="14"/>
      <c r="I718" s="14"/>
      <c r="J718" s="14"/>
      <c r="K718" s="14"/>
      <c r="L718" s="14"/>
      <c r="M718" s="14"/>
      <c r="N718" s="14"/>
      <c r="O718" s="14"/>
      <c r="P718" s="14"/>
      <c r="Q718" s="14"/>
    </row>
    <row r="719" ht="13.5" customHeight="1">
      <c r="A719" s="14"/>
      <c r="B719" s="14"/>
      <c r="C719" s="14"/>
      <c r="D719" s="15"/>
      <c r="E719" s="16"/>
      <c r="F719" s="16"/>
      <c r="G719" s="16"/>
      <c r="H719" s="14"/>
      <c r="I719" s="14"/>
      <c r="J719" s="14"/>
      <c r="K719" s="14"/>
      <c r="L719" s="14"/>
      <c r="M719" s="14"/>
      <c r="N719" s="14"/>
      <c r="O719" s="14"/>
      <c r="P719" s="14"/>
      <c r="Q719" s="14"/>
    </row>
    <row r="720" ht="13.5" customHeight="1">
      <c r="A720" s="14"/>
      <c r="B720" s="14"/>
      <c r="C720" s="14"/>
      <c r="D720" s="15"/>
      <c r="E720" s="16"/>
      <c r="F720" s="16"/>
      <c r="G720" s="16"/>
      <c r="H720" s="14"/>
      <c r="I720" s="14"/>
      <c r="J720" s="14"/>
      <c r="K720" s="14"/>
      <c r="L720" s="14"/>
      <c r="M720" s="14"/>
      <c r="N720" s="14"/>
      <c r="O720" s="14"/>
      <c r="P720" s="14"/>
      <c r="Q720" s="14"/>
    </row>
    <row r="721" ht="13.5" customHeight="1">
      <c r="A721" s="14"/>
      <c r="B721" s="14"/>
      <c r="C721" s="14"/>
      <c r="D721" s="15"/>
      <c r="E721" s="16"/>
      <c r="F721" s="16"/>
      <c r="G721" s="16"/>
      <c r="H721" s="14"/>
      <c r="I721" s="14"/>
      <c r="J721" s="14"/>
      <c r="K721" s="14"/>
      <c r="L721" s="14"/>
      <c r="M721" s="14"/>
      <c r="N721" s="14"/>
      <c r="O721" s="14"/>
      <c r="P721" s="14"/>
      <c r="Q721" s="14"/>
    </row>
    <row r="722" ht="13.5" customHeight="1">
      <c r="A722" s="14"/>
      <c r="B722" s="14"/>
      <c r="C722" s="14"/>
      <c r="D722" s="15"/>
      <c r="E722" s="16"/>
      <c r="F722" s="16"/>
      <c r="G722" s="16"/>
      <c r="H722" s="14"/>
      <c r="I722" s="14"/>
      <c r="J722" s="14"/>
      <c r="K722" s="14"/>
      <c r="L722" s="14"/>
      <c r="M722" s="14"/>
      <c r="N722" s="14"/>
      <c r="O722" s="14"/>
      <c r="P722" s="14"/>
      <c r="Q722" s="14"/>
    </row>
    <row r="723" ht="13.5" customHeight="1">
      <c r="A723" s="14"/>
      <c r="B723" s="14"/>
      <c r="C723" s="14"/>
      <c r="D723" s="15"/>
      <c r="E723" s="16"/>
      <c r="F723" s="16"/>
      <c r="G723" s="16"/>
      <c r="H723" s="14"/>
      <c r="I723" s="14"/>
      <c r="J723" s="14"/>
      <c r="K723" s="14"/>
      <c r="L723" s="14"/>
      <c r="M723" s="14"/>
      <c r="N723" s="14"/>
      <c r="O723" s="14"/>
      <c r="P723" s="14"/>
      <c r="Q723" s="14"/>
    </row>
    <row r="724" ht="13.5" customHeight="1">
      <c r="A724" s="14"/>
      <c r="B724" s="14"/>
      <c r="C724" s="14"/>
      <c r="D724" s="15"/>
      <c r="E724" s="16"/>
      <c r="F724" s="16"/>
      <c r="G724" s="16"/>
      <c r="H724" s="14"/>
      <c r="I724" s="14"/>
      <c r="J724" s="14"/>
      <c r="K724" s="14"/>
      <c r="L724" s="14"/>
      <c r="M724" s="14"/>
      <c r="N724" s="14"/>
      <c r="O724" s="14"/>
      <c r="P724" s="14"/>
      <c r="Q724" s="14"/>
    </row>
    <row r="725" ht="13.5" customHeight="1">
      <c r="A725" s="14"/>
      <c r="B725" s="14"/>
      <c r="C725" s="14"/>
      <c r="D725" s="15"/>
      <c r="E725" s="16"/>
      <c r="F725" s="16"/>
      <c r="G725" s="16"/>
      <c r="H725" s="14"/>
      <c r="I725" s="14"/>
      <c r="J725" s="14"/>
      <c r="K725" s="14"/>
      <c r="L725" s="14"/>
      <c r="M725" s="14"/>
      <c r="N725" s="14"/>
      <c r="O725" s="14"/>
      <c r="P725" s="14"/>
      <c r="Q725" s="14"/>
    </row>
    <row r="726" ht="13.5" customHeight="1">
      <c r="A726" s="14"/>
      <c r="B726" s="14"/>
      <c r="C726" s="14"/>
      <c r="D726" s="15"/>
      <c r="E726" s="16"/>
      <c r="F726" s="16"/>
      <c r="G726" s="16"/>
      <c r="H726" s="14"/>
      <c r="I726" s="14"/>
      <c r="J726" s="14"/>
      <c r="K726" s="14"/>
      <c r="L726" s="14"/>
      <c r="M726" s="14"/>
      <c r="N726" s="14"/>
      <c r="O726" s="14"/>
      <c r="P726" s="14"/>
      <c r="Q726" s="14"/>
    </row>
    <row r="727" ht="13.5" customHeight="1">
      <c r="A727" s="14"/>
      <c r="B727" s="14"/>
      <c r="C727" s="14"/>
      <c r="D727" s="15"/>
      <c r="E727" s="16"/>
      <c r="F727" s="16"/>
      <c r="G727" s="16"/>
      <c r="H727" s="14"/>
      <c r="I727" s="14"/>
      <c r="J727" s="14"/>
      <c r="K727" s="14"/>
      <c r="L727" s="14"/>
      <c r="M727" s="14"/>
      <c r="N727" s="14"/>
      <c r="O727" s="14"/>
      <c r="P727" s="14"/>
      <c r="Q727" s="14"/>
    </row>
    <row r="728" ht="13.5" customHeight="1">
      <c r="A728" s="14"/>
      <c r="B728" s="14"/>
      <c r="C728" s="14"/>
      <c r="D728" s="15"/>
      <c r="E728" s="16"/>
      <c r="F728" s="16"/>
      <c r="G728" s="16"/>
      <c r="H728" s="14"/>
      <c r="I728" s="14"/>
      <c r="J728" s="14"/>
      <c r="K728" s="14"/>
      <c r="L728" s="14"/>
      <c r="M728" s="14"/>
      <c r="N728" s="14"/>
      <c r="O728" s="14"/>
      <c r="P728" s="14"/>
      <c r="Q728" s="14"/>
    </row>
    <row r="729" ht="13.5" customHeight="1">
      <c r="A729" s="14"/>
      <c r="B729" s="14"/>
      <c r="C729" s="14"/>
      <c r="D729" s="15"/>
      <c r="E729" s="16"/>
      <c r="F729" s="16"/>
      <c r="G729" s="16"/>
      <c r="H729" s="14"/>
      <c r="I729" s="14"/>
      <c r="J729" s="14"/>
      <c r="K729" s="14"/>
      <c r="L729" s="14"/>
      <c r="M729" s="14"/>
      <c r="N729" s="14"/>
      <c r="O729" s="14"/>
      <c r="P729" s="14"/>
      <c r="Q729" s="14"/>
    </row>
    <row r="730" ht="13.5" customHeight="1">
      <c r="A730" s="14"/>
      <c r="B730" s="14"/>
      <c r="C730" s="14"/>
      <c r="D730" s="15"/>
      <c r="E730" s="16"/>
      <c r="F730" s="16"/>
      <c r="G730" s="16"/>
      <c r="H730" s="14"/>
      <c r="I730" s="14"/>
      <c r="J730" s="14"/>
      <c r="K730" s="14"/>
      <c r="L730" s="14"/>
      <c r="M730" s="14"/>
      <c r="N730" s="14"/>
      <c r="O730" s="14"/>
      <c r="P730" s="14"/>
      <c r="Q730" s="14"/>
    </row>
    <row r="731" ht="13.5" customHeight="1">
      <c r="A731" s="14"/>
      <c r="B731" s="14"/>
      <c r="C731" s="14"/>
      <c r="D731" s="15"/>
      <c r="E731" s="16"/>
      <c r="F731" s="16"/>
      <c r="G731" s="16"/>
      <c r="H731" s="14"/>
      <c r="I731" s="14"/>
      <c r="J731" s="14"/>
      <c r="K731" s="14"/>
      <c r="L731" s="14"/>
      <c r="M731" s="14"/>
      <c r="N731" s="14"/>
      <c r="O731" s="14"/>
      <c r="P731" s="14"/>
      <c r="Q731" s="14"/>
    </row>
    <row r="732" ht="13.5" customHeight="1">
      <c r="A732" s="14"/>
      <c r="B732" s="14"/>
      <c r="C732" s="14"/>
      <c r="D732" s="15"/>
      <c r="E732" s="16"/>
      <c r="F732" s="16"/>
      <c r="G732" s="16"/>
      <c r="H732" s="14"/>
      <c r="I732" s="14"/>
      <c r="J732" s="14"/>
      <c r="K732" s="14"/>
      <c r="L732" s="14"/>
      <c r="M732" s="14"/>
      <c r="N732" s="14"/>
      <c r="O732" s="14"/>
      <c r="P732" s="14"/>
      <c r="Q732" s="14"/>
    </row>
    <row r="733" ht="13.5" customHeight="1">
      <c r="A733" s="14"/>
      <c r="B733" s="14"/>
      <c r="C733" s="14"/>
      <c r="D733" s="15"/>
      <c r="E733" s="16"/>
      <c r="F733" s="16"/>
      <c r="G733" s="16"/>
      <c r="H733" s="14"/>
      <c r="I733" s="14"/>
      <c r="J733" s="14"/>
      <c r="K733" s="14"/>
      <c r="L733" s="14"/>
      <c r="M733" s="14"/>
      <c r="N733" s="14"/>
      <c r="O733" s="14"/>
      <c r="P733" s="14"/>
      <c r="Q733" s="14"/>
    </row>
    <row r="734" ht="13.5" customHeight="1">
      <c r="A734" s="14"/>
      <c r="B734" s="14"/>
      <c r="C734" s="14"/>
      <c r="D734" s="15"/>
      <c r="E734" s="16"/>
      <c r="F734" s="16"/>
      <c r="G734" s="16"/>
      <c r="H734" s="14"/>
      <c r="I734" s="14"/>
      <c r="J734" s="14"/>
      <c r="K734" s="14"/>
      <c r="L734" s="14"/>
      <c r="M734" s="14"/>
      <c r="N734" s="14"/>
      <c r="O734" s="14"/>
      <c r="P734" s="14"/>
      <c r="Q734" s="14"/>
    </row>
    <row r="735" ht="13.5" customHeight="1">
      <c r="A735" s="14"/>
      <c r="B735" s="14"/>
      <c r="C735" s="14"/>
      <c r="D735" s="15"/>
      <c r="E735" s="16"/>
      <c r="F735" s="16"/>
      <c r="G735" s="16"/>
      <c r="H735" s="14"/>
      <c r="I735" s="14"/>
      <c r="J735" s="14"/>
      <c r="K735" s="14"/>
      <c r="L735" s="14"/>
      <c r="M735" s="14"/>
      <c r="N735" s="14"/>
      <c r="O735" s="14"/>
      <c r="P735" s="14"/>
      <c r="Q735" s="14"/>
    </row>
    <row r="736" ht="13.5" customHeight="1">
      <c r="A736" s="14"/>
      <c r="B736" s="14"/>
      <c r="C736" s="14"/>
      <c r="D736" s="15"/>
      <c r="E736" s="16"/>
      <c r="F736" s="16"/>
      <c r="G736" s="16"/>
      <c r="H736" s="14"/>
      <c r="I736" s="14"/>
      <c r="J736" s="14"/>
      <c r="K736" s="14"/>
      <c r="L736" s="14"/>
      <c r="M736" s="14"/>
      <c r="N736" s="14"/>
      <c r="O736" s="14"/>
      <c r="P736" s="14"/>
      <c r="Q736" s="14"/>
    </row>
    <row r="737" ht="13.5" customHeight="1">
      <c r="A737" s="14"/>
      <c r="B737" s="14"/>
      <c r="C737" s="14"/>
      <c r="D737" s="15"/>
      <c r="E737" s="16"/>
      <c r="F737" s="16"/>
      <c r="G737" s="16"/>
      <c r="H737" s="14"/>
      <c r="I737" s="14"/>
      <c r="J737" s="14"/>
      <c r="K737" s="14"/>
      <c r="L737" s="14"/>
      <c r="M737" s="14"/>
      <c r="N737" s="14"/>
      <c r="O737" s="14"/>
      <c r="P737" s="14"/>
      <c r="Q737" s="14"/>
    </row>
    <row r="738" ht="13.5" customHeight="1">
      <c r="A738" s="14"/>
      <c r="B738" s="14"/>
      <c r="C738" s="14"/>
      <c r="D738" s="15"/>
      <c r="E738" s="16"/>
      <c r="F738" s="16"/>
      <c r="G738" s="16"/>
      <c r="H738" s="14"/>
      <c r="I738" s="14"/>
      <c r="J738" s="14"/>
      <c r="K738" s="14"/>
      <c r="L738" s="14"/>
      <c r="M738" s="14"/>
      <c r="N738" s="14"/>
      <c r="O738" s="14"/>
      <c r="P738" s="14"/>
      <c r="Q738" s="14"/>
    </row>
    <row r="739" ht="13.5" customHeight="1">
      <c r="A739" s="14"/>
      <c r="B739" s="14"/>
      <c r="C739" s="14"/>
      <c r="D739" s="15"/>
      <c r="E739" s="16"/>
      <c r="F739" s="16"/>
      <c r="G739" s="16"/>
      <c r="H739" s="14"/>
      <c r="I739" s="14"/>
      <c r="J739" s="14"/>
      <c r="K739" s="14"/>
      <c r="L739" s="14"/>
      <c r="M739" s="14"/>
      <c r="N739" s="14"/>
      <c r="O739" s="14"/>
      <c r="P739" s="14"/>
      <c r="Q739" s="14"/>
    </row>
    <row r="740" ht="13.5" customHeight="1">
      <c r="A740" s="14"/>
      <c r="B740" s="14"/>
      <c r="C740" s="14"/>
      <c r="D740" s="15"/>
      <c r="E740" s="16"/>
      <c r="F740" s="16"/>
      <c r="G740" s="16"/>
      <c r="H740" s="14"/>
      <c r="I740" s="14"/>
      <c r="J740" s="14"/>
      <c r="K740" s="14"/>
      <c r="L740" s="14"/>
      <c r="M740" s="14"/>
      <c r="N740" s="14"/>
      <c r="O740" s="14"/>
      <c r="P740" s="14"/>
      <c r="Q740" s="14"/>
    </row>
    <row r="741" ht="13.5" customHeight="1">
      <c r="A741" s="14"/>
      <c r="B741" s="14"/>
      <c r="C741" s="14"/>
      <c r="D741" s="15"/>
      <c r="E741" s="16"/>
      <c r="F741" s="16"/>
      <c r="G741" s="16"/>
      <c r="H741" s="14"/>
      <c r="I741" s="14"/>
      <c r="J741" s="14"/>
      <c r="K741" s="14"/>
      <c r="L741" s="14"/>
      <c r="M741" s="14"/>
      <c r="N741" s="14"/>
      <c r="O741" s="14"/>
      <c r="P741" s="14"/>
      <c r="Q741" s="14"/>
    </row>
    <row r="742" ht="13.5" customHeight="1">
      <c r="A742" s="14"/>
      <c r="B742" s="14"/>
      <c r="C742" s="14"/>
      <c r="D742" s="15"/>
      <c r="E742" s="16"/>
      <c r="F742" s="16"/>
      <c r="G742" s="16"/>
      <c r="H742" s="14"/>
      <c r="I742" s="14"/>
      <c r="J742" s="14"/>
      <c r="K742" s="14"/>
      <c r="L742" s="14"/>
      <c r="M742" s="14"/>
      <c r="N742" s="14"/>
      <c r="O742" s="14"/>
      <c r="P742" s="14"/>
      <c r="Q742" s="14"/>
    </row>
    <row r="743" ht="13.5" customHeight="1">
      <c r="A743" s="14"/>
      <c r="B743" s="14"/>
      <c r="C743" s="14"/>
      <c r="D743" s="15"/>
      <c r="E743" s="16"/>
      <c r="F743" s="16"/>
      <c r="G743" s="16"/>
      <c r="H743" s="14"/>
      <c r="I743" s="14"/>
      <c r="J743" s="14"/>
      <c r="K743" s="14"/>
      <c r="L743" s="14"/>
      <c r="M743" s="14"/>
      <c r="N743" s="14"/>
      <c r="O743" s="14"/>
      <c r="P743" s="14"/>
      <c r="Q743" s="14"/>
    </row>
    <row r="744" ht="13.5" customHeight="1">
      <c r="A744" s="14"/>
      <c r="B744" s="14"/>
      <c r="C744" s="14"/>
      <c r="D744" s="15"/>
      <c r="E744" s="16"/>
      <c r="F744" s="16"/>
      <c r="G744" s="16"/>
      <c r="H744" s="14"/>
      <c r="I744" s="14"/>
      <c r="J744" s="14"/>
      <c r="K744" s="14"/>
      <c r="L744" s="14"/>
      <c r="M744" s="14"/>
      <c r="N744" s="14"/>
      <c r="O744" s="14"/>
      <c r="P744" s="14"/>
      <c r="Q744" s="14"/>
    </row>
    <row r="745" ht="13.5" customHeight="1">
      <c r="A745" s="14"/>
      <c r="B745" s="14"/>
      <c r="C745" s="14"/>
      <c r="D745" s="15"/>
      <c r="E745" s="16"/>
      <c r="F745" s="16"/>
      <c r="G745" s="16"/>
      <c r="H745" s="14"/>
      <c r="I745" s="14"/>
      <c r="J745" s="14"/>
      <c r="K745" s="14"/>
      <c r="L745" s="14"/>
      <c r="M745" s="14"/>
      <c r="N745" s="14"/>
      <c r="O745" s="14"/>
      <c r="P745" s="14"/>
      <c r="Q745" s="14"/>
    </row>
    <row r="746" ht="13.5" customHeight="1">
      <c r="A746" s="14"/>
      <c r="B746" s="14"/>
      <c r="C746" s="14"/>
      <c r="D746" s="15"/>
      <c r="E746" s="16"/>
      <c r="F746" s="16"/>
      <c r="G746" s="16"/>
      <c r="H746" s="14"/>
      <c r="I746" s="14"/>
      <c r="J746" s="14"/>
      <c r="K746" s="14"/>
      <c r="L746" s="14"/>
      <c r="M746" s="14"/>
      <c r="N746" s="14"/>
      <c r="O746" s="14"/>
      <c r="P746" s="14"/>
      <c r="Q746" s="14"/>
    </row>
    <row r="747" ht="13.5" customHeight="1">
      <c r="A747" s="14"/>
      <c r="B747" s="14"/>
      <c r="C747" s="14"/>
      <c r="D747" s="15"/>
      <c r="E747" s="16"/>
      <c r="F747" s="16"/>
      <c r="G747" s="16"/>
      <c r="H747" s="14"/>
      <c r="I747" s="14"/>
      <c r="J747" s="14"/>
      <c r="K747" s="14"/>
      <c r="L747" s="14"/>
      <c r="M747" s="14"/>
      <c r="N747" s="14"/>
      <c r="O747" s="14"/>
      <c r="P747" s="14"/>
      <c r="Q747" s="14"/>
    </row>
    <row r="748" ht="13.5" customHeight="1">
      <c r="A748" s="14"/>
      <c r="B748" s="14"/>
      <c r="C748" s="14"/>
      <c r="D748" s="15"/>
      <c r="E748" s="16"/>
      <c r="F748" s="16"/>
      <c r="G748" s="16"/>
      <c r="H748" s="14"/>
      <c r="I748" s="14"/>
      <c r="J748" s="14"/>
      <c r="K748" s="14"/>
      <c r="L748" s="14"/>
      <c r="M748" s="14"/>
      <c r="N748" s="14"/>
      <c r="O748" s="14"/>
      <c r="P748" s="14"/>
      <c r="Q748" s="14"/>
    </row>
    <row r="749" ht="13.5" customHeight="1">
      <c r="A749" s="14"/>
      <c r="B749" s="14"/>
      <c r="C749" s="14"/>
      <c r="D749" s="15"/>
      <c r="E749" s="16"/>
      <c r="F749" s="16"/>
      <c r="G749" s="16"/>
      <c r="H749" s="14"/>
      <c r="I749" s="14"/>
      <c r="J749" s="14"/>
      <c r="K749" s="14"/>
      <c r="L749" s="14"/>
      <c r="M749" s="14"/>
      <c r="N749" s="14"/>
      <c r="O749" s="14"/>
      <c r="P749" s="14"/>
      <c r="Q749" s="14"/>
    </row>
    <row r="750" ht="13.5" customHeight="1">
      <c r="A750" s="14"/>
      <c r="B750" s="14"/>
      <c r="C750" s="14"/>
      <c r="D750" s="15"/>
      <c r="E750" s="16"/>
      <c r="F750" s="16"/>
      <c r="G750" s="16"/>
      <c r="H750" s="14"/>
      <c r="I750" s="14"/>
      <c r="J750" s="14"/>
      <c r="K750" s="14"/>
      <c r="L750" s="14"/>
      <c r="M750" s="14"/>
      <c r="N750" s="14"/>
      <c r="O750" s="14"/>
      <c r="P750" s="14"/>
      <c r="Q750" s="14"/>
    </row>
    <row r="751" ht="13.5" customHeight="1">
      <c r="A751" s="14"/>
      <c r="B751" s="14"/>
      <c r="C751" s="14"/>
      <c r="D751" s="15"/>
      <c r="E751" s="16"/>
      <c r="F751" s="16"/>
      <c r="G751" s="16"/>
      <c r="H751" s="14"/>
      <c r="I751" s="14"/>
      <c r="J751" s="14"/>
      <c r="K751" s="14"/>
      <c r="L751" s="14"/>
      <c r="M751" s="14"/>
      <c r="N751" s="14"/>
      <c r="O751" s="14"/>
      <c r="P751" s="14"/>
      <c r="Q751" s="14"/>
    </row>
    <row r="752" ht="13.5" customHeight="1">
      <c r="A752" s="14"/>
      <c r="B752" s="14"/>
      <c r="C752" s="14"/>
      <c r="D752" s="15"/>
      <c r="E752" s="16"/>
      <c r="F752" s="16"/>
      <c r="G752" s="16"/>
      <c r="H752" s="14"/>
      <c r="I752" s="14"/>
      <c r="J752" s="14"/>
      <c r="K752" s="14"/>
      <c r="L752" s="14"/>
      <c r="M752" s="14"/>
      <c r="N752" s="14"/>
      <c r="O752" s="14"/>
      <c r="P752" s="14"/>
      <c r="Q752" s="14"/>
    </row>
    <row r="753" ht="13.5" customHeight="1">
      <c r="A753" s="14"/>
      <c r="B753" s="14"/>
      <c r="C753" s="14"/>
      <c r="D753" s="15"/>
      <c r="E753" s="16"/>
      <c r="F753" s="16"/>
      <c r="G753" s="16"/>
      <c r="H753" s="14"/>
      <c r="I753" s="14"/>
      <c r="J753" s="14"/>
      <c r="K753" s="14"/>
      <c r="L753" s="14"/>
      <c r="M753" s="14"/>
      <c r="N753" s="14"/>
      <c r="O753" s="14"/>
      <c r="P753" s="14"/>
      <c r="Q753" s="14"/>
    </row>
    <row r="754" ht="13.5" customHeight="1">
      <c r="A754" s="14"/>
      <c r="B754" s="14"/>
      <c r="C754" s="14"/>
      <c r="D754" s="15"/>
      <c r="E754" s="16"/>
      <c r="F754" s="16"/>
      <c r="G754" s="16"/>
      <c r="H754" s="14"/>
      <c r="I754" s="14"/>
      <c r="J754" s="14"/>
      <c r="K754" s="14"/>
      <c r="L754" s="14"/>
      <c r="M754" s="14"/>
      <c r="N754" s="14"/>
      <c r="O754" s="14"/>
      <c r="P754" s="14"/>
      <c r="Q754" s="14"/>
    </row>
    <row r="755" ht="13.5" customHeight="1">
      <c r="A755" s="14"/>
      <c r="B755" s="14"/>
      <c r="C755" s="14"/>
      <c r="D755" s="15"/>
      <c r="E755" s="16"/>
      <c r="F755" s="16"/>
      <c r="G755" s="16"/>
      <c r="H755" s="14"/>
      <c r="I755" s="14"/>
      <c r="J755" s="14"/>
      <c r="K755" s="14"/>
      <c r="L755" s="14"/>
      <c r="M755" s="14"/>
      <c r="N755" s="14"/>
      <c r="O755" s="14"/>
      <c r="P755" s="14"/>
      <c r="Q755" s="14"/>
    </row>
    <row r="756" ht="13.5" customHeight="1">
      <c r="A756" s="14"/>
      <c r="B756" s="14"/>
      <c r="C756" s="14"/>
      <c r="D756" s="15"/>
      <c r="E756" s="16"/>
      <c r="F756" s="16"/>
      <c r="G756" s="16"/>
      <c r="H756" s="14"/>
      <c r="I756" s="14"/>
      <c r="J756" s="14"/>
      <c r="K756" s="14"/>
      <c r="L756" s="14"/>
      <c r="M756" s="14"/>
      <c r="N756" s="14"/>
      <c r="O756" s="14"/>
      <c r="P756" s="14"/>
      <c r="Q756" s="14"/>
    </row>
    <row r="757" ht="13.5" customHeight="1">
      <c r="A757" s="14"/>
      <c r="B757" s="14"/>
      <c r="C757" s="14"/>
      <c r="D757" s="15"/>
      <c r="E757" s="16"/>
      <c r="F757" s="16"/>
      <c r="G757" s="16"/>
      <c r="H757" s="14"/>
      <c r="I757" s="14"/>
      <c r="J757" s="14"/>
      <c r="K757" s="14"/>
      <c r="L757" s="14"/>
      <c r="M757" s="14"/>
      <c r="N757" s="14"/>
      <c r="O757" s="14"/>
      <c r="P757" s="14"/>
      <c r="Q757" s="14"/>
    </row>
    <row r="758" ht="13.5" customHeight="1">
      <c r="A758" s="14"/>
      <c r="B758" s="14"/>
      <c r="C758" s="14"/>
      <c r="D758" s="15"/>
      <c r="E758" s="16"/>
      <c r="F758" s="16"/>
      <c r="G758" s="16"/>
      <c r="H758" s="14"/>
      <c r="I758" s="14"/>
      <c r="J758" s="14"/>
      <c r="K758" s="14"/>
      <c r="L758" s="14"/>
      <c r="M758" s="14"/>
      <c r="N758" s="14"/>
      <c r="O758" s="14"/>
      <c r="P758" s="14"/>
      <c r="Q758" s="14"/>
    </row>
    <row r="759" ht="13.5" customHeight="1">
      <c r="A759" s="14"/>
      <c r="B759" s="14"/>
      <c r="C759" s="14"/>
      <c r="D759" s="15"/>
      <c r="E759" s="16"/>
      <c r="F759" s="16"/>
      <c r="G759" s="16"/>
      <c r="H759" s="14"/>
      <c r="I759" s="14"/>
      <c r="J759" s="14"/>
      <c r="K759" s="14"/>
      <c r="L759" s="14"/>
      <c r="M759" s="14"/>
      <c r="N759" s="14"/>
      <c r="O759" s="14"/>
      <c r="P759" s="14"/>
      <c r="Q759" s="14"/>
    </row>
    <row r="760" ht="13.5" customHeight="1">
      <c r="A760" s="14"/>
      <c r="B760" s="14"/>
      <c r="C760" s="14"/>
      <c r="D760" s="15"/>
      <c r="E760" s="16"/>
      <c r="F760" s="16"/>
      <c r="G760" s="16"/>
      <c r="H760" s="14"/>
      <c r="I760" s="14"/>
      <c r="J760" s="14"/>
      <c r="K760" s="14"/>
      <c r="L760" s="14"/>
      <c r="M760" s="14"/>
      <c r="N760" s="14"/>
      <c r="O760" s="14"/>
      <c r="P760" s="14"/>
      <c r="Q760" s="14"/>
    </row>
    <row r="761" ht="13.5" customHeight="1">
      <c r="A761" s="14"/>
      <c r="B761" s="14"/>
      <c r="C761" s="14"/>
      <c r="D761" s="15"/>
      <c r="E761" s="16"/>
      <c r="F761" s="16"/>
      <c r="G761" s="16"/>
      <c r="H761" s="14"/>
      <c r="I761" s="14"/>
      <c r="J761" s="14"/>
      <c r="K761" s="14"/>
      <c r="L761" s="14"/>
      <c r="M761" s="14"/>
      <c r="N761" s="14"/>
      <c r="O761" s="14"/>
      <c r="P761" s="14"/>
      <c r="Q761" s="14"/>
    </row>
    <row r="762" ht="13.5" customHeight="1">
      <c r="A762" s="14"/>
      <c r="B762" s="14"/>
      <c r="C762" s="14"/>
      <c r="D762" s="15"/>
      <c r="E762" s="16"/>
      <c r="F762" s="16"/>
      <c r="G762" s="16"/>
      <c r="H762" s="14"/>
      <c r="I762" s="14"/>
      <c r="J762" s="14"/>
      <c r="K762" s="14"/>
      <c r="L762" s="14"/>
      <c r="M762" s="14"/>
      <c r="N762" s="14"/>
      <c r="O762" s="14"/>
      <c r="P762" s="14"/>
      <c r="Q762" s="14"/>
    </row>
    <row r="763" ht="13.5" customHeight="1">
      <c r="A763" s="14"/>
      <c r="B763" s="14"/>
      <c r="C763" s="14"/>
      <c r="D763" s="15"/>
      <c r="E763" s="16"/>
      <c r="F763" s="16"/>
      <c r="G763" s="16"/>
      <c r="H763" s="14"/>
      <c r="I763" s="14"/>
      <c r="J763" s="14"/>
      <c r="K763" s="14"/>
      <c r="L763" s="14"/>
      <c r="M763" s="14"/>
      <c r="N763" s="14"/>
      <c r="O763" s="14"/>
      <c r="P763" s="14"/>
      <c r="Q763" s="14"/>
    </row>
    <row r="764" ht="13.5" customHeight="1">
      <c r="A764" s="14"/>
      <c r="B764" s="14"/>
      <c r="C764" s="14"/>
      <c r="D764" s="15"/>
      <c r="E764" s="16"/>
      <c r="F764" s="16"/>
      <c r="G764" s="16"/>
      <c r="H764" s="14"/>
      <c r="I764" s="14"/>
      <c r="J764" s="14"/>
      <c r="K764" s="14"/>
      <c r="L764" s="14"/>
      <c r="M764" s="14"/>
      <c r="N764" s="14"/>
      <c r="O764" s="14"/>
      <c r="P764" s="14"/>
      <c r="Q764" s="14"/>
    </row>
    <row r="765" ht="13.5" customHeight="1">
      <c r="A765" s="14"/>
      <c r="B765" s="14"/>
      <c r="C765" s="14"/>
      <c r="D765" s="15"/>
      <c r="E765" s="16"/>
      <c r="F765" s="16"/>
      <c r="G765" s="16"/>
      <c r="H765" s="14"/>
      <c r="I765" s="14"/>
      <c r="J765" s="14"/>
      <c r="K765" s="14"/>
      <c r="L765" s="14"/>
      <c r="M765" s="14"/>
      <c r="N765" s="14"/>
      <c r="O765" s="14"/>
      <c r="P765" s="14"/>
      <c r="Q765" s="14"/>
    </row>
    <row r="766" ht="13.5" customHeight="1">
      <c r="A766" s="14"/>
      <c r="B766" s="14"/>
      <c r="C766" s="14"/>
      <c r="D766" s="15"/>
      <c r="E766" s="16"/>
      <c r="F766" s="16"/>
      <c r="G766" s="16"/>
      <c r="H766" s="14"/>
      <c r="I766" s="14"/>
      <c r="J766" s="14"/>
      <c r="K766" s="14"/>
      <c r="L766" s="14"/>
      <c r="M766" s="14"/>
      <c r="N766" s="14"/>
      <c r="O766" s="14"/>
      <c r="P766" s="14"/>
      <c r="Q766" s="14"/>
    </row>
    <row r="767" ht="13.5" customHeight="1">
      <c r="A767" s="14"/>
      <c r="B767" s="14"/>
      <c r="C767" s="14"/>
      <c r="D767" s="15"/>
      <c r="E767" s="16"/>
      <c r="F767" s="16"/>
      <c r="G767" s="16"/>
      <c r="H767" s="14"/>
      <c r="I767" s="14"/>
      <c r="J767" s="14"/>
      <c r="K767" s="14"/>
      <c r="L767" s="14"/>
      <c r="M767" s="14"/>
      <c r="N767" s="14"/>
      <c r="O767" s="14"/>
      <c r="P767" s="14"/>
      <c r="Q767" s="14"/>
    </row>
    <row r="768" ht="13.5" customHeight="1">
      <c r="A768" s="14"/>
      <c r="B768" s="14"/>
      <c r="C768" s="14"/>
      <c r="D768" s="15"/>
      <c r="E768" s="16"/>
      <c r="F768" s="16"/>
      <c r="G768" s="16"/>
      <c r="H768" s="14"/>
      <c r="I768" s="14"/>
      <c r="J768" s="14"/>
      <c r="K768" s="14"/>
      <c r="L768" s="14"/>
      <c r="M768" s="14"/>
      <c r="N768" s="14"/>
      <c r="O768" s="14"/>
      <c r="P768" s="14"/>
      <c r="Q768" s="14"/>
    </row>
    <row r="769" ht="13.5" customHeight="1">
      <c r="A769" s="14"/>
      <c r="B769" s="14"/>
      <c r="C769" s="14"/>
      <c r="D769" s="15"/>
      <c r="E769" s="16"/>
      <c r="F769" s="16"/>
      <c r="G769" s="16"/>
      <c r="H769" s="14"/>
      <c r="I769" s="14"/>
      <c r="J769" s="14"/>
      <c r="K769" s="14"/>
      <c r="L769" s="14"/>
      <c r="M769" s="14"/>
      <c r="N769" s="14"/>
      <c r="O769" s="14"/>
      <c r="P769" s="14"/>
      <c r="Q769" s="14"/>
    </row>
    <row r="770" ht="13.5" customHeight="1">
      <c r="A770" s="14"/>
      <c r="B770" s="14"/>
      <c r="C770" s="14"/>
      <c r="D770" s="15"/>
      <c r="E770" s="16"/>
      <c r="F770" s="16"/>
      <c r="G770" s="16"/>
      <c r="H770" s="14"/>
      <c r="I770" s="14"/>
      <c r="J770" s="14"/>
      <c r="K770" s="14"/>
      <c r="L770" s="14"/>
      <c r="M770" s="14"/>
      <c r="N770" s="14"/>
      <c r="O770" s="14"/>
      <c r="P770" s="14"/>
      <c r="Q770" s="14"/>
    </row>
    <row r="771" ht="13.5" customHeight="1">
      <c r="A771" s="14"/>
      <c r="B771" s="14"/>
      <c r="C771" s="14"/>
      <c r="D771" s="15"/>
      <c r="E771" s="16"/>
      <c r="F771" s="16"/>
      <c r="G771" s="16"/>
      <c r="H771" s="14"/>
      <c r="I771" s="14"/>
      <c r="J771" s="14"/>
      <c r="K771" s="14"/>
      <c r="L771" s="14"/>
      <c r="M771" s="14"/>
      <c r="N771" s="14"/>
      <c r="O771" s="14"/>
      <c r="P771" s="14"/>
      <c r="Q771" s="14"/>
    </row>
    <row r="772" ht="13.5" customHeight="1">
      <c r="A772" s="14"/>
      <c r="B772" s="14"/>
      <c r="C772" s="14"/>
      <c r="D772" s="15"/>
      <c r="E772" s="16"/>
      <c r="F772" s="16"/>
      <c r="G772" s="16"/>
      <c r="H772" s="14"/>
      <c r="I772" s="14"/>
      <c r="J772" s="14"/>
      <c r="K772" s="14"/>
      <c r="L772" s="14"/>
      <c r="M772" s="14"/>
      <c r="N772" s="14"/>
      <c r="O772" s="14"/>
      <c r="P772" s="14"/>
      <c r="Q772" s="14"/>
    </row>
    <row r="773" ht="13.5" customHeight="1">
      <c r="A773" s="14"/>
      <c r="B773" s="14"/>
      <c r="C773" s="14"/>
      <c r="D773" s="15"/>
      <c r="E773" s="16"/>
      <c r="F773" s="16"/>
      <c r="G773" s="16"/>
      <c r="H773" s="14"/>
      <c r="I773" s="14"/>
      <c r="J773" s="14"/>
      <c r="K773" s="14"/>
      <c r="L773" s="14"/>
      <c r="M773" s="14"/>
      <c r="N773" s="14"/>
      <c r="O773" s="14"/>
      <c r="P773" s="14"/>
      <c r="Q773" s="14"/>
    </row>
    <row r="774" ht="13.5" customHeight="1">
      <c r="A774" s="14"/>
      <c r="B774" s="14"/>
      <c r="C774" s="14"/>
      <c r="D774" s="15"/>
      <c r="E774" s="16"/>
      <c r="F774" s="16"/>
      <c r="G774" s="16"/>
      <c r="H774" s="14"/>
      <c r="I774" s="14"/>
      <c r="J774" s="14"/>
      <c r="K774" s="14"/>
      <c r="L774" s="14"/>
      <c r="M774" s="14"/>
      <c r="N774" s="14"/>
      <c r="O774" s="14"/>
      <c r="P774" s="14"/>
      <c r="Q774" s="14"/>
    </row>
    <row r="775" ht="13.5" customHeight="1">
      <c r="A775" s="14"/>
      <c r="B775" s="14"/>
      <c r="C775" s="14"/>
      <c r="D775" s="15"/>
      <c r="E775" s="16"/>
      <c r="F775" s="16"/>
      <c r="G775" s="16"/>
      <c r="H775" s="14"/>
      <c r="I775" s="14"/>
      <c r="J775" s="14"/>
      <c r="K775" s="14"/>
      <c r="L775" s="14"/>
      <c r="M775" s="14"/>
      <c r="N775" s="14"/>
      <c r="O775" s="14"/>
      <c r="P775" s="14"/>
      <c r="Q775" s="14"/>
    </row>
    <row r="776" ht="13.5" customHeight="1">
      <c r="A776" s="14"/>
      <c r="B776" s="14"/>
      <c r="C776" s="14"/>
      <c r="D776" s="15"/>
      <c r="E776" s="16"/>
      <c r="F776" s="16"/>
      <c r="G776" s="16"/>
      <c r="H776" s="14"/>
      <c r="I776" s="14"/>
      <c r="J776" s="14"/>
      <c r="K776" s="14"/>
      <c r="L776" s="14"/>
      <c r="M776" s="14"/>
      <c r="N776" s="14"/>
      <c r="O776" s="14"/>
      <c r="P776" s="14"/>
      <c r="Q776" s="14"/>
    </row>
    <row r="777" ht="13.5" customHeight="1">
      <c r="A777" s="14"/>
      <c r="B777" s="14"/>
      <c r="C777" s="14"/>
      <c r="D777" s="15"/>
      <c r="E777" s="16"/>
      <c r="F777" s="16"/>
      <c r="G777" s="16"/>
      <c r="H777" s="14"/>
      <c r="I777" s="14"/>
      <c r="J777" s="14"/>
      <c r="K777" s="14"/>
      <c r="L777" s="14"/>
      <c r="M777" s="14"/>
      <c r="N777" s="14"/>
      <c r="O777" s="14"/>
      <c r="P777" s="14"/>
      <c r="Q777" s="14"/>
    </row>
    <row r="778" ht="13.5" customHeight="1">
      <c r="A778" s="14"/>
      <c r="B778" s="14"/>
      <c r="C778" s="14"/>
      <c r="D778" s="15"/>
      <c r="E778" s="16"/>
      <c r="F778" s="16"/>
      <c r="G778" s="16"/>
      <c r="H778" s="14"/>
      <c r="I778" s="14"/>
      <c r="J778" s="14"/>
      <c r="K778" s="14"/>
      <c r="L778" s="14"/>
      <c r="M778" s="14"/>
      <c r="N778" s="14"/>
      <c r="O778" s="14"/>
      <c r="P778" s="14"/>
      <c r="Q778" s="14"/>
    </row>
    <row r="779" ht="13.5" customHeight="1">
      <c r="A779" s="14"/>
      <c r="B779" s="14"/>
      <c r="C779" s="14"/>
      <c r="D779" s="15"/>
      <c r="E779" s="16"/>
      <c r="F779" s="16"/>
      <c r="G779" s="16"/>
      <c r="H779" s="14"/>
      <c r="I779" s="14"/>
      <c r="J779" s="14"/>
      <c r="K779" s="14"/>
      <c r="L779" s="14"/>
      <c r="M779" s="14"/>
      <c r="N779" s="14"/>
      <c r="O779" s="14"/>
      <c r="P779" s="14"/>
      <c r="Q779" s="14"/>
    </row>
    <row r="780" ht="13.5" customHeight="1">
      <c r="A780" s="14"/>
      <c r="B780" s="14"/>
      <c r="C780" s="14"/>
      <c r="D780" s="15"/>
      <c r="E780" s="16"/>
      <c r="F780" s="16"/>
      <c r="G780" s="16"/>
      <c r="H780" s="14"/>
      <c r="I780" s="14"/>
      <c r="J780" s="14"/>
      <c r="K780" s="14"/>
      <c r="L780" s="14"/>
      <c r="M780" s="14"/>
      <c r="N780" s="14"/>
      <c r="O780" s="14"/>
      <c r="P780" s="14"/>
      <c r="Q780" s="14"/>
    </row>
    <row r="781" ht="13.5" customHeight="1">
      <c r="A781" s="14"/>
      <c r="B781" s="14"/>
      <c r="C781" s="14"/>
      <c r="D781" s="15"/>
      <c r="E781" s="16"/>
      <c r="F781" s="16"/>
      <c r="G781" s="16"/>
      <c r="H781" s="14"/>
      <c r="I781" s="14"/>
      <c r="J781" s="14"/>
      <c r="K781" s="14"/>
      <c r="L781" s="14"/>
      <c r="M781" s="14"/>
      <c r="N781" s="14"/>
      <c r="O781" s="14"/>
      <c r="P781" s="14"/>
      <c r="Q781" s="14"/>
    </row>
    <row r="782" ht="13.5" customHeight="1">
      <c r="A782" s="14"/>
      <c r="B782" s="14"/>
      <c r="C782" s="14"/>
      <c r="D782" s="15"/>
      <c r="E782" s="16"/>
      <c r="F782" s="16"/>
      <c r="G782" s="16"/>
      <c r="H782" s="14"/>
      <c r="I782" s="14"/>
      <c r="J782" s="14"/>
      <c r="K782" s="14"/>
      <c r="L782" s="14"/>
      <c r="M782" s="14"/>
      <c r="N782" s="14"/>
      <c r="O782" s="14"/>
      <c r="P782" s="14"/>
      <c r="Q782" s="14"/>
    </row>
    <row r="783" ht="13.5" customHeight="1">
      <c r="A783" s="14"/>
      <c r="B783" s="14"/>
      <c r="C783" s="14"/>
      <c r="D783" s="15"/>
      <c r="E783" s="16"/>
      <c r="F783" s="16"/>
      <c r="G783" s="16"/>
      <c r="H783" s="14"/>
      <c r="I783" s="14"/>
      <c r="J783" s="14"/>
      <c r="K783" s="14"/>
      <c r="L783" s="14"/>
      <c r="M783" s="14"/>
      <c r="N783" s="14"/>
      <c r="O783" s="14"/>
      <c r="P783" s="14"/>
      <c r="Q783" s="14"/>
    </row>
    <row r="784" ht="13.5" customHeight="1">
      <c r="A784" s="14"/>
      <c r="B784" s="14"/>
      <c r="C784" s="14"/>
      <c r="D784" s="15"/>
      <c r="E784" s="16"/>
      <c r="F784" s="16"/>
      <c r="G784" s="16"/>
      <c r="H784" s="14"/>
      <c r="I784" s="14"/>
      <c r="J784" s="14"/>
      <c r="K784" s="14"/>
      <c r="L784" s="14"/>
      <c r="M784" s="14"/>
      <c r="N784" s="14"/>
      <c r="O784" s="14"/>
      <c r="P784" s="14"/>
      <c r="Q784" s="14"/>
    </row>
    <row r="785" ht="13.5" customHeight="1">
      <c r="A785" s="14"/>
      <c r="B785" s="14"/>
      <c r="C785" s="14"/>
      <c r="D785" s="15"/>
      <c r="E785" s="16"/>
      <c r="F785" s="16"/>
      <c r="G785" s="16"/>
      <c r="H785" s="14"/>
      <c r="I785" s="14"/>
      <c r="J785" s="14"/>
      <c r="K785" s="14"/>
      <c r="L785" s="14"/>
      <c r="M785" s="14"/>
      <c r="N785" s="14"/>
      <c r="O785" s="14"/>
      <c r="P785" s="14"/>
      <c r="Q785" s="14"/>
    </row>
    <row r="786" ht="13.5" customHeight="1">
      <c r="A786" s="14"/>
      <c r="B786" s="14"/>
      <c r="C786" s="14"/>
      <c r="D786" s="15"/>
      <c r="E786" s="16"/>
      <c r="F786" s="16"/>
      <c r="G786" s="16"/>
      <c r="H786" s="14"/>
      <c r="I786" s="14"/>
      <c r="J786" s="14"/>
      <c r="K786" s="14"/>
      <c r="L786" s="14"/>
      <c r="M786" s="14"/>
      <c r="N786" s="14"/>
      <c r="O786" s="14"/>
      <c r="P786" s="14"/>
      <c r="Q786" s="14"/>
    </row>
    <row r="787" ht="13.5" customHeight="1">
      <c r="A787" s="14"/>
      <c r="B787" s="14"/>
      <c r="C787" s="14"/>
      <c r="D787" s="15"/>
      <c r="E787" s="16"/>
      <c r="F787" s="16"/>
      <c r="G787" s="16"/>
      <c r="H787" s="14"/>
      <c r="I787" s="14"/>
      <c r="J787" s="14"/>
      <c r="K787" s="14"/>
      <c r="L787" s="14"/>
      <c r="M787" s="14"/>
      <c r="N787" s="14"/>
      <c r="O787" s="14"/>
      <c r="P787" s="14"/>
      <c r="Q787" s="14"/>
    </row>
    <row r="788" ht="13.5" customHeight="1">
      <c r="A788" s="14"/>
      <c r="B788" s="14"/>
      <c r="C788" s="14"/>
      <c r="D788" s="15"/>
      <c r="E788" s="16"/>
      <c r="F788" s="16"/>
      <c r="G788" s="16"/>
      <c r="H788" s="14"/>
      <c r="I788" s="14"/>
      <c r="J788" s="14"/>
      <c r="K788" s="14"/>
      <c r="L788" s="14"/>
      <c r="M788" s="14"/>
      <c r="N788" s="14"/>
      <c r="O788" s="14"/>
      <c r="P788" s="14"/>
      <c r="Q788" s="14"/>
    </row>
    <row r="789" ht="13.5" customHeight="1">
      <c r="A789" s="14"/>
      <c r="B789" s="14"/>
      <c r="C789" s="14"/>
      <c r="D789" s="15"/>
      <c r="E789" s="16"/>
      <c r="F789" s="16"/>
      <c r="G789" s="16"/>
      <c r="H789" s="14"/>
      <c r="I789" s="14"/>
      <c r="J789" s="14"/>
      <c r="K789" s="14"/>
      <c r="L789" s="14"/>
      <c r="M789" s="14"/>
      <c r="N789" s="14"/>
      <c r="O789" s="14"/>
      <c r="P789" s="14"/>
      <c r="Q789" s="14"/>
    </row>
    <row r="790" ht="13.5" customHeight="1">
      <c r="A790" s="14"/>
      <c r="B790" s="14"/>
      <c r="C790" s="14"/>
      <c r="D790" s="15"/>
      <c r="E790" s="16"/>
      <c r="F790" s="16"/>
      <c r="G790" s="16"/>
      <c r="H790" s="14"/>
      <c r="I790" s="14"/>
      <c r="J790" s="14"/>
      <c r="K790" s="14"/>
      <c r="L790" s="14"/>
      <c r="M790" s="14"/>
      <c r="N790" s="14"/>
      <c r="O790" s="14"/>
      <c r="P790" s="14"/>
      <c r="Q790" s="14"/>
    </row>
    <row r="791" ht="13.5" customHeight="1">
      <c r="A791" s="14"/>
      <c r="B791" s="14"/>
      <c r="C791" s="14"/>
      <c r="D791" s="15"/>
      <c r="E791" s="16"/>
      <c r="F791" s="16"/>
      <c r="G791" s="16"/>
      <c r="H791" s="14"/>
      <c r="I791" s="14"/>
      <c r="J791" s="14"/>
      <c r="K791" s="14"/>
      <c r="L791" s="14"/>
      <c r="M791" s="14"/>
      <c r="N791" s="14"/>
      <c r="O791" s="14"/>
      <c r="P791" s="14"/>
      <c r="Q791" s="14"/>
    </row>
    <row r="792" ht="13.5" customHeight="1">
      <c r="A792" s="14"/>
      <c r="B792" s="14"/>
      <c r="C792" s="14"/>
      <c r="D792" s="15"/>
      <c r="E792" s="16"/>
      <c r="F792" s="16"/>
      <c r="G792" s="16"/>
      <c r="H792" s="14"/>
      <c r="I792" s="14"/>
      <c r="J792" s="14"/>
      <c r="K792" s="14"/>
      <c r="L792" s="14"/>
      <c r="M792" s="14"/>
      <c r="N792" s="14"/>
      <c r="O792" s="14"/>
      <c r="P792" s="14"/>
      <c r="Q792" s="14"/>
    </row>
    <row r="793" ht="13.5" customHeight="1">
      <c r="A793" s="14"/>
      <c r="B793" s="14"/>
      <c r="C793" s="14"/>
      <c r="D793" s="15"/>
      <c r="E793" s="16"/>
      <c r="F793" s="16"/>
      <c r="G793" s="16"/>
      <c r="H793" s="14"/>
      <c r="I793" s="14"/>
      <c r="J793" s="14"/>
      <c r="K793" s="14"/>
      <c r="L793" s="14"/>
      <c r="M793" s="14"/>
      <c r="N793" s="14"/>
      <c r="O793" s="14"/>
      <c r="P793" s="14"/>
      <c r="Q793" s="14"/>
    </row>
    <row r="794" ht="13.5" customHeight="1">
      <c r="A794" s="14"/>
      <c r="B794" s="14"/>
      <c r="C794" s="14"/>
      <c r="D794" s="15"/>
      <c r="E794" s="16"/>
      <c r="F794" s="16"/>
      <c r="G794" s="16"/>
      <c r="H794" s="14"/>
      <c r="I794" s="14"/>
      <c r="J794" s="14"/>
      <c r="K794" s="14"/>
      <c r="L794" s="14"/>
      <c r="M794" s="14"/>
      <c r="N794" s="14"/>
      <c r="O794" s="14"/>
      <c r="P794" s="14"/>
      <c r="Q794" s="14"/>
    </row>
    <row r="795" ht="13.5" customHeight="1">
      <c r="A795" s="14"/>
      <c r="B795" s="14"/>
      <c r="C795" s="14"/>
      <c r="D795" s="15"/>
      <c r="E795" s="16"/>
      <c r="F795" s="16"/>
      <c r="G795" s="16"/>
      <c r="H795" s="14"/>
      <c r="I795" s="14"/>
      <c r="J795" s="14"/>
      <c r="K795" s="14"/>
      <c r="L795" s="14"/>
      <c r="M795" s="14"/>
      <c r="N795" s="14"/>
      <c r="O795" s="14"/>
      <c r="P795" s="14"/>
      <c r="Q795" s="14"/>
    </row>
    <row r="796" ht="13.5" customHeight="1">
      <c r="A796" s="14"/>
      <c r="B796" s="14"/>
      <c r="C796" s="14"/>
      <c r="D796" s="15"/>
      <c r="E796" s="16"/>
      <c r="F796" s="16"/>
      <c r="G796" s="16"/>
      <c r="H796" s="14"/>
      <c r="I796" s="14"/>
      <c r="J796" s="14"/>
      <c r="K796" s="14"/>
      <c r="L796" s="14"/>
      <c r="M796" s="14"/>
      <c r="N796" s="14"/>
      <c r="O796" s="14"/>
      <c r="P796" s="14"/>
      <c r="Q796" s="14"/>
    </row>
    <row r="797" ht="13.5" customHeight="1">
      <c r="A797" s="14"/>
      <c r="B797" s="14"/>
      <c r="C797" s="14"/>
      <c r="D797" s="15"/>
      <c r="E797" s="16"/>
      <c r="F797" s="16"/>
      <c r="G797" s="16"/>
      <c r="H797" s="14"/>
      <c r="I797" s="14"/>
      <c r="J797" s="14"/>
      <c r="K797" s="14"/>
      <c r="L797" s="14"/>
      <c r="M797" s="14"/>
      <c r="N797" s="14"/>
      <c r="O797" s="14"/>
      <c r="P797" s="14"/>
      <c r="Q797" s="14"/>
    </row>
    <row r="798" ht="13.5" customHeight="1">
      <c r="A798" s="14"/>
      <c r="B798" s="14"/>
      <c r="C798" s="14"/>
      <c r="D798" s="15"/>
      <c r="E798" s="16"/>
      <c r="F798" s="16"/>
      <c r="G798" s="16"/>
      <c r="H798" s="14"/>
      <c r="I798" s="14"/>
      <c r="J798" s="14"/>
      <c r="K798" s="14"/>
      <c r="L798" s="14"/>
      <c r="M798" s="14"/>
      <c r="N798" s="14"/>
      <c r="O798" s="14"/>
      <c r="P798" s="14"/>
      <c r="Q798" s="14"/>
    </row>
    <row r="799" ht="13.5" customHeight="1">
      <c r="A799" s="14"/>
      <c r="B799" s="14"/>
      <c r="C799" s="14"/>
      <c r="D799" s="15"/>
      <c r="E799" s="16"/>
      <c r="F799" s="16"/>
      <c r="G799" s="16"/>
      <c r="H799" s="14"/>
      <c r="I799" s="14"/>
      <c r="J799" s="14"/>
      <c r="K799" s="14"/>
      <c r="L799" s="14"/>
      <c r="M799" s="14"/>
      <c r="N799" s="14"/>
      <c r="O799" s="14"/>
      <c r="P799" s="14"/>
      <c r="Q799" s="14"/>
    </row>
    <row r="800" ht="13.5" customHeight="1">
      <c r="A800" s="14"/>
      <c r="B800" s="14"/>
      <c r="C800" s="14"/>
      <c r="D800" s="15"/>
      <c r="E800" s="16"/>
      <c r="F800" s="16"/>
      <c r="G800" s="16"/>
      <c r="H800" s="14"/>
      <c r="I800" s="14"/>
      <c r="J800" s="14"/>
      <c r="K800" s="14"/>
      <c r="L800" s="14"/>
      <c r="M800" s="14"/>
      <c r="N800" s="14"/>
      <c r="O800" s="14"/>
      <c r="P800" s="14"/>
      <c r="Q800" s="14"/>
    </row>
    <row r="801" ht="13.5" customHeight="1">
      <c r="A801" s="14"/>
      <c r="B801" s="14"/>
      <c r="C801" s="14"/>
      <c r="D801" s="15"/>
      <c r="E801" s="16"/>
      <c r="F801" s="16"/>
      <c r="G801" s="16"/>
      <c r="H801" s="14"/>
      <c r="I801" s="14"/>
      <c r="J801" s="14"/>
      <c r="K801" s="14"/>
      <c r="L801" s="14"/>
      <c r="M801" s="14"/>
      <c r="N801" s="14"/>
      <c r="O801" s="14"/>
      <c r="P801" s="14"/>
      <c r="Q801" s="14"/>
    </row>
    <row r="802" ht="13.5" customHeight="1">
      <c r="A802" s="14"/>
      <c r="B802" s="14"/>
      <c r="C802" s="14"/>
      <c r="D802" s="15"/>
      <c r="E802" s="16"/>
      <c r="F802" s="16"/>
      <c r="G802" s="16"/>
      <c r="H802" s="14"/>
      <c r="I802" s="14"/>
      <c r="J802" s="14"/>
      <c r="K802" s="14"/>
      <c r="L802" s="14"/>
      <c r="M802" s="14"/>
      <c r="N802" s="14"/>
      <c r="O802" s="14"/>
      <c r="P802" s="14"/>
      <c r="Q802" s="14"/>
    </row>
    <row r="803" ht="13.5" customHeight="1">
      <c r="A803" s="14"/>
      <c r="B803" s="14"/>
      <c r="C803" s="14"/>
      <c r="D803" s="15"/>
      <c r="E803" s="16"/>
      <c r="F803" s="16"/>
      <c r="G803" s="16"/>
      <c r="H803" s="14"/>
      <c r="I803" s="14"/>
      <c r="J803" s="14"/>
      <c r="K803" s="14"/>
      <c r="L803" s="14"/>
      <c r="M803" s="14"/>
      <c r="N803" s="14"/>
      <c r="O803" s="14"/>
      <c r="P803" s="14"/>
      <c r="Q803" s="14"/>
    </row>
    <row r="804" ht="13.5" customHeight="1">
      <c r="A804" s="14"/>
      <c r="B804" s="14"/>
      <c r="C804" s="14"/>
      <c r="D804" s="15"/>
      <c r="E804" s="16"/>
      <c r="F804" s="16"/>
      <c r="G804" s="16"/>
      <c r="H804" s="14"/>
      <c r="I804" s="14"/>
      <c r="J804" s="14"/>
      <c r="K804" s="14"/>
      <c r="L804" s="14"/>
      <c r="M804" s="14"/>
      <c r="N804" s="14"/>
      <c r="O804" s="14"/>
      <c r="P804" s="14"/>
      <c r="Q804" s="14"/>
    </row>
    <row r="805" ht="13.5" customHeight="1">
      <c r="A805" s="14"/>
      <c r="B805" s="14"/>
      <c r="C805" s="14"/>
      <c r="D805" s="15"/>
      <c r="E805" s="16"/>
      <c r="F805" s="16"/>
      <c r="G805" s="16"/>
      <c r="H805" s="14"/>
      <c r="I805" s="14"/>
      <c r="J805" s="14"/>
      <c r="K805" s="14"/>
      <c r="L805" s="14"/>
      <c r="M805" s="14"/>
      <c r="N805" s="14"/>
      <c r="O805" s="14"/>
      <c r="P805" s="14"/>
      <c r="Q805" s="14"/>
    </row>
    <row r="806" ht="13.5" customHeight="1">
      <c r="A806" s="14"/>
      <c r="B806" s="14"/>
      <c r="C806" s="14"/>
      <c r="D806" s="15"/>
      <c r="E806" s="16"/>
      <c r="F806" s="16"/>
      <c r="G806" s="16"/>
      <c r="H806" s="14"/>
      <c r="I806" s="14"/>
      <c r="J806" s="14"/>
      <c r="K806" s="14"/>
      <c r="L806" s="14"/>
      <c r="M806" s="14"/>
      <c r="N806" s="14"/>
      <c r="O806" s="14"/>
      <c r="P806" s="14"/>
      <c r="Q806" s="14"/>
    </row>
    <row r="807" ht="13.5" customHeight="1">
      <c r="A807" s="14"/>
      <c r="B807" s="14"/>
      <c r="C807" s="14"/>
      <c r="D807" s="15"/>
      <c r="E807" s="16"/>
      <c r="F807" s="16"/>
      <c r="G807" s="16"/>
      <c r="H807" s="14"/>
      <c r="I807" s="14"/>
      <c r="J807" s="14"/>
      <c r="K807" s="14"/>
      <c r="L807" s="14"/>
      <c r="M807" s="14"/>
      <c r="N807" s="14"/>
      <c r="O807" s="14"/>
      <c r="P807" s="14"/>
      <c r="Q807" s="14"/>
    </row>
    <row r="808" ht="13.5" customHeight="1">
      <c r="A808" s="14"/>
      <c r="B808" s="14"/>
      <c r="C808" s="14"/>
      <c r="D808" s="15"/>
      <c r="E808" s="16"/>
      <c r="F808" s="16"/>
      <c r="G808" s="16"/>
      <c r="H808" s="14"/>
      <c r="I808" s="14"/>
      <c r="J808" s="14"/>
      <c r="K808" s="14"/>
      <c r="L808" s="14"/>
      <c r="M808" s="14"/>
      <c r="N808" s="14"/>
      <c r="O808" s="14"/>
      <c r="P808" s="14"/>
      <c r="Q808" s="14"/>
    </row>
    <row r="809" ht="13.5" customHeight="1">
      <c r="A809" s="14"/>
      <c r="B809" s="14"/>
      <c r="C809" s="14"/>
      <c r="D809" s="15"/>
      <c r="E809" s="16"/>
      <c r="F809" s="16"/>
      <c r="G809" s="16"/>
      <c r="H809" s="14"/>
      <c r="I809" s="14"/>
      <c r="J809" s="14"/>
      <c r="K809" s="14"/>
      <c r="L809" s="14"/>
      <c r="M809" s="14"/>
      <c r="N809" s="14"/>
      <c r="O809" s="14"/>
      <c r="P809" s="14"/>
      <c r="Q809" s="14"/>
    </row>
    <row r="810" ht="13.5" customHeight="1">
      <c r="A810" s="14"/>
      <c r="B810" s="14"/>
      <c r="C810" s="14"/>
      <c r="D810" s="15"/>
      <c r="E810" s="16"/>
      <c r="F810" s="16"/>
      <c r="G810" s="16"/>
      <c r="H810" s="14"/>
      <c r="I810" s="14"/>
      <c r="J810" s="14"/>
      <c r="K810" s="14"/>
      <c r="L810" s="14"/>
      <c r="M810" s="14"/>
      <c r="N810" s="14"/>
      <c r="O810" s="14"/>
      <c r="P810" s="14"/>
      <c r="Q810" s="14"/>
    </row>
    <row r="811" ht="13.5" customHeight="1">
      <c r="A811" s="14"/>
      <c r="B811" s="14"/>
      <c r="C811" s="14"/>
      <c r="D811" s="15"/>
      <c r="E811" s="16"/>
      <c r="F811" s="16"/>
      <c r="G811" s="16"/>
      <c r="H811" s="14"/>
      <c r="I811" s="14"/>
      <c r="J811" s="14"/>
      <c r="K811" s="14"/>
      <c r="L811" s="14"/>
      <c r="M811" s="14"/>
      <c r="N811" s="14"/>
      <c r="O811" s="14"/>
      <c r="P811" s="14"/>
      <c r="Q811" s="14"/>
    </row>
    <row r="812" ht="13.5" customHeight="1">
      <c r="A812" s="14"/>
      <c r="B812" s="14"/>
      <c r="C812" s="14"/>
      <c r="D812" s="15"/>
      <c r="E812" s="16"/>
      <c r="F812" s="16"/>
      <c r="G812" s="16"/>
      <c r="H812" s="14"/>
      <c r="I812" s="14"/>
      <c r="J812" s="14"/>
      <c r="K812" s="14"/>
      <c r="L812" s="14"/>
      <c r="M812" s="14"/>
      <c r="N812" s="14"/>
      <c r="O812" s="14"/>
      <c r="P812" s="14"/>
      <c r="Q812" s="14"/>
    </row>
    <row r="813" ht="13.5" customHeight="1">
      <c r="A813" s="14"/>
      <c r="B813" s="14"/>
      <c r="C813" s="14"/>
      <c r="D813" s="15"/>
      <c r="E813" s="16"/>
      <c r="F813" s="16"/>
      <c r="G813" s="16"/>
      <c r="H813" s="14"/>
      <c r="I813" s="14"/>
      <c r="J813" s="14"/>
      <c r="K813" s="14"/>
      <c r="L813" s="14"/>
      <c r="M813" s="14"/>
      <c r="N813" s="14"/>
      <c r="O813" s="14"/>
      <c r="P813" s="14"/>
      <c r="Q813" s="14"/>
    </row>
    <row r="814" ht="13.5" customHeight="1">
      <c r="A814" s="14"/>
      <c r="B814" s="14"/>
      <c r="C814" s="14"/>
      <c r="D814" s="15"/>
      <c r="E814" s="16"/>
      <c r="F814" s="16"/>
      <c r="G814" s="16"/>
      <c r="H814" s="14"/>
      <c r="I814" s="14"/>
      <c r="J814" s="14"/>
      <c r="K814" s="14"/>
      <c r="L814" s="14"/>
      <c r="M814" s="14"/>
      <c r="N814" s="14"/>
      <c r="O814" s="14"/>
      <c r="P814" s="14"/>
      <c r="Q814" s="14"/>
    </row>
    <row r="815" ht="13.5" customHeight="1">
      <c r="A815" s="14"/>
      <c r="B815" s="14"/>
      <c r="C815" s="14"/>
      <c r="D815" s="15"/>
      <c r="E815" s="16"/>
      <c r="F815" s="16"/>
      <c r="G815" s="16"/>
      <c r="H815" s="14"/>
      <c r="I815" s="14"/>
      <c r="J815" s="14"/>
      <c r="K815" s="14"/>
      <c r="L815" s="14"/>
      <c r="M815" s="14"/>
      <c r="N815" s="14"/>
      <c r="O815" s="14"/>
      <c r="P815" s="14"/>
      <c r="Q815" s="14"/>
    </row>
    <row r="816" ht="13.5" customHeight="1">
      <c r="A816" s="14"/>
      <c r="B816" s="14"/>
      <c r="C816" s="14"/>
      <c r="D816" s="15"/>
      <c r="E816" s="16"/>
      <c r="F816" s="16"/>
      <c r="G816" s="16"/>
      <c r="H816" s="14"/>
      <c r="I816" s="14"/>
      <c r="J816" s="14"/>
      <c r="K816" s="14"/>
      <c r="L816" s="14"/>
      <c r="M816" s="14"/>
      <c r="N816" s="14"/>
      <c r="O816" s="14"/>
      <c r="P816" s="14"/>
      <c r="Q816" s="14"/>
    </row>
    <row r="817" ht="13.5" customHeight="1">
      <c r="A817" s="14"/>
      <c r="B817" s="14"/>
      <c r="C817" s="14"/>
      <c r="D817" s="15"/>
      <c r="E817" s="16"/>
      <c r="F817" s="16"/>
      <c r="G817" s="16"/>
      <c r="H817" s="14"/>
      <c r="I817" s="14"/>
      <c r="J817" s="14"/>
      <c r="K817" s="14"/>
      <c r="L817" s="14"/>
      <c r="M817" s="14"/>
      <c r="N817" s="14"/>
      <c r="O817" s="14"/>
      <c r="P817" s="14"/>
      <c r="Q817" s="14"/>
    </row>
    <row r="818" ht="13.5" customHeight="1">
      <c r="A818" s="14"/>
      <c r="B818" s="14"/>
      <c r="C818" s="14"/>
      <c r="D818" s="15"/>
      <c r="E818" s="16"/>
      <c r="F818" s="16"/>
      <c r="G818" s="16"/>
      <c r="H818" s="14"/>
      <c r="I818" s="14"/>
      <c r="J818" s="14"/>
      <c r="K818" s="14"/>
      <c r="L818" s="14"/>
      <c r="M818" s="14"/>
      <c r="N818" s="14"/>
      <c r="O818" s="14"/>
      <c r="P818" s="14"/>
      <c r="Q818" s="14"/>
    </row>
    <row r="819" ht="13.5" customHeight="1">
      <c r="A819" s="14"/>
      <c r="B819" s="14"/>
      <c r="C819" s="14"/>
      <c r="D819" s="15"/>
      <c r="E819" s="16"/>
      <c r="F819" s="16"/>
      <c r="G819" s="16"/>
      <c r="H819" s="14"/>
      <c r="I819" s="14"/>
      <c r="J819" s="14"/>
      <c r="K819" s="14"/>
      <c r="L819" s="14"/>
      <c r="M819" s="14"/>
      <c r="N819" s="14"/>
      <c r="O819" s="14"/>
      <c r="P819" s="14"/>
      <c r="Q819" s="14"/>
    </row>
    <row r="820" ht="13.5" customHeight="1">
      <c r="A820" s="14"/>
      <c r="B820" s="14"/>
      <c r="C820" s="14"/>
      <c r="D820" s="15"/>
      <c r="E820" s="16"/>
      <c r="F820" s="16"/>
      <c r="G820" s="16"/>
      <c r="H820" s="14"/>
      <c r="I820" s="14"/>
      <c r="J820" s="14"/>
      <c r="K820" s="14"/>
      <c r="L820" s="14"/>
      <c r="M820" s="14"/>
      <c r="N820" s="14"/>
      <c r="O820" s="14"/>
      <c r="P820" s="14"/>
      <c r="Q820" s="14"/>
    </row>
    <row r="821" ht="13.5" customHeight="1">
      <c r="A821" s="14"/>
      <c r="B821" s="14"/>
      <c r="C821" s="14"/>
      <c r="D821" s="15"/>
      <c r="E821" s="16"/>
      <c r="F821" s="16"/>
      <c r="G821" s="16"/>
      <c r="H821" s="14"/>
      <c r="I821" s="14"/>
      <c r="J821" s="14"/>
      <c r="K821" s="14"/>
      <c r="L821" s="14"/>
      <c r="M821" s="14"/>
      <c r="N821" s="14"/>
      <c r="O821" s="14"/>
      <c r="P821" s="14"/>
      <c r="Q821" s="14"/>
    </row>
    <row r="822" ht="13.5" customHeight="1">
      <c r="A822" s="14"/>
      <c r="B822" s="14"/>
      <c r="C822" s="14"/>
      <c r="D822" s="15"/>
      <c r="E822" s="16"/>
      <c r="F822" s="16"/>
      <c r="G822" s="16"/>
      <c r="H822" s="14"/>
      <c r="I822" s="14"/>
      <c r="J822" s="14"/>
      <c r="K822" s="14"/>
      <c r="L822" s="14"/>
      <c r="M822" s="14"/>
      <c r="N822" s="14"/>
      <c r="O822" s="14"/>
      <c r="P822" s="14"/>
      <c r="Q822" s="14"/>
    </row>
    <row r="823" ht="13.5" customHeight="1">
      <c r="A823" s="14"/>
      <c r="B823" s="14"/>
      <c r="C823" s="14"/>
      <c r="D823" s="15"/>
      <c r="E823" s="16"/>
      <c r="F823" s="16"/>
      <c r="G823" s="16"/>
      <c r="H823" s="14"/>
      <c r="I823" s="14"/>
      <c r="J823" s="14"/>
      <c r="K823" s="14"/>
      <c r="L823" s="14"/>
      <c r="M823" s="14"/>
      <c r="N823" s="14"/>
      <c r="O823" s="14"/>
      <c r="P823" s="14"/>
      <c r="Q823" s="14"/>
    </row>
    <row r="824" ht="13.5" customHeight="1">
      <c r="A824" s="14"/>
      <c r="B824" s="14"/>
      <c r="C824" s="14"/>
      <c r="D824" s="15"/>
      <c r="E824" s="16"/>
      <c r="F824" s="16"/>
      <c r="G824" s="16"/>
      <c r="H824" s="14"/>
      <c r="I824" s="14"/>
      <c r="J824" s="14"/>
      <c r="K824" s="14"/>
      <c r="L824" s="14"/>
      <c r="M824" s="14"/>
      <c r="N824" s="14"/>
      <c r="O824" s="14"/>
      <c r="P824" s="14"/>
      <c r="Q824" s="14"/>
    </row>
    <row r="825" ht="13.5" customHeight="1">
      <c r="A825" s="14"/>
      <c r="B825" s="14"/>
      <c r="C825" s="14"/>
      <c r="D825" s="15"/>
      <c r="E825" s="16"/>
      <c r="F825" s="16"/>
      <c r="G825" s="16"/>
      <c r="H825" s="14"/>
      <c r="I825" s="14"/>
      <c r="J825" s="14"/>
      <c r="K825" s="14"/>
      <c r="L825" s="14"/>
      <c r="M825" s="14"/>
      <c r="N825" s="14"/>
      <c r="O825" s="14"/>
      <c r="P825" s="14"/>
      <c r="Q825" s="14"/>
    </row>
    <row r="826" ht="13.5" customHeight="1">
      <c r="A826" s="14"/>
      <c r="B826" s="14"/>
      <c r="C826" s="14"/>
      <c r="D826" s="15"/>
      <c r="E826" s="16"/>
      <c r="F826" s="16"/>
      <c r="G826" s="16"/>
      <c r="H826" s="14"/>
      <c r="I826" s="14"/>
      <c r="J826" s="14"/>
      <c r="K826" s="14"/>
      <c r="L826" s="14"/>
      <c r="M826" s="14"/>
      <c r="N826" s="14"/>
      <c r="O826" s="14"/>
      <c r="P826" s="14"/>
      <c r="Q826" s="14"/>
    </row>
    <row r="827" ht="13.5" customHeight="1">
      <c r="A827" s="14"/>
      <c r="B827" s="14"/>
      <c r="C827" s="14"/>
      <c r="D827" s="15"/>
      <c r="E827" s="16"/>
      <c r="F827" s="16"/>
      <c r="G827" s="16"/>
      <c r="H827" s="14"/>
      <c r="I827" s="14"/>
      <c r="J827" s="14"/>
      <c r="K827" s="14"/>
      <c r="L827" s="14"/>
      <c r="M827" s="14"/>
      <c r="N827" s="14"/>
      <c r="O827" s="14"/>
      <c r="P827" s="14"/>
      <c r="Q827" s="14"/>
    </row>
    <row r="828" ht="13.5" customHeight="1">
      <c r="A828" s="14"/>
      <c r="B828" s="14"/>
      <c r="C828" s="14"/>
      <c r="D828" s="15"/>
      <c r="E828" s="16"/>
      <c r="F828" s="16"/>
      <c r="G828" s="16"/>
      <c r="H828" s="14"/>
      <c r="I828" s="14"/>
      <c r="J828" s="14"/>
      <c r="K828" s="14"/>
      <c r="L828" s="14"/>
      <c r="M828" s="14"/>
      <c r="N828" s="14"/>
      <c r="O828" s="14"/>
      <c r="P828" s="14"/>
      <c r="Q828" s="14"/>
    </row>
    <row r="829" ht="13.5" customHeight="1">
      <c r="A829" s="14"/>
      <c r="B829" s="14"/>
      <c r="C829" s="14"/>
      <c r="D829" s="15"/>
      <c r="E829" s="16"/>
      <c r="F829" s="16"/>
      <c r="G829" s="16"/>
      <c r="H829" s="14"/>
      <c r="I829" s="14"/>
      <c r="J829" s="14"/>
      <c r="K829" s="14"/>
      <c r="L829" s="14"/>
      <c r="M829" s="14"/>
      <c r="N829" s="14"/>
      <c r="O829" s="14"/>
      <c r="P829" s="14"/>
      <c r="Q829" s="14"/>
    </row>
    <row r="830" ht="13.5" customHeight="1">
      <c r="A830" s="14"/>
      <c r="B830" s="14"/>
      <c r="C830" s="14"/>
      <c r="D830" s="15"/>
      <c r="E830" s="16"/>
      <c r="F830" s="16"/>
      <c r="G830" s="16"/>
      <c r="H830" s="14"/>
      <c r="I830" s="14"/>
      <c r="J830" s="14"/>
      <c r="K830" s="14"/>
      <c r="L830" s="14"/>
      <c r="M830" s="14"/>
      <c r="N830" s="14"/>
      <c r="O830" s="14"/>
      <c r="P830" s="14"/>
      <c r="Q830" s="14"/>
    </row>
    <row r="831" ht="13.5" customHeight="1">
      <c r="A831" s="14"/>
      <c r="B831" s="14"/>
      <c r="C831" s="14"/>
      <c r="D831" s="15"/>
      <c r="E831" s="16"/>
      <c r="F831" s="16"/>
      <c r="G831" s="16"/>
      <c r="H831" s="14"/>
      <c r="I831" s="14"/>
      <c r="J831" s="14"/>
      <c r="K831" s="14"/>
      <c r="L831" s="14"/>
      <c r="M831" s="14"/>
      <c r="N831" s="14"/>
      <c r="O831" s="14"/>
      <c r="P831" s="14"/>
      <c r="Q831" s="14"/>
    </row>
    <row r="832" ht="13.5" customHeight="1">
      <c r="A832" s="14"/>
      <c r="B832" s="14"/>
      <c r="C832" s="14"/>
      <c r="D832" s="15"/>
      <c r="E832" s="16"/>
      <c r="F832" s="16"/>
      <c r="G832" s="16"/>
      <c r="H832" s="14"/>
      <c r="I832" s="14"/>
      <c r="J832" s="14"/>
      <c r="K832" s="14"/>
      <c r="L832" s="14"/>
      <c r="M832" s="14"/>
      <c r="N832" s="14"/>
      <c r="O832" s="14"/>
      <c r="P832" s="14"/>
      <c r="Q832" s="14"/>
    </row>
    <row r="833" ht="13.5" customHeight="1">
      <c r="A833" s="14"/>
      <c r="B833" s="14"/>
      <c r="C833" s="14"/>
      <c r="D833" s="15"/>
      <c r="E833" s="16"/>
      <c r="F833" s="16"/>
      <c r="G833" s="16"/>
      <c r="H833" s="14"/>
      <c r="I833" s="14"/>
      <c r="J833" s="14"/>
      <c r="K833" s="14"/>
      <c r="L833" s="14"/>
      <c r="M833" s="14"/>
      <c r="N833" s="14"/>
      <c r="O833" s="14"/>
      <c r="P833" s="14"/>
      <c r="Q833" s="14"/>
    </row>
    <row r="834" ht="13.5" customHeight="1">
      <c r="A834" s="14"/>
      <c r="B834" s="14"/>
      <c r="C834" s="14"/>
      <c r="D834" s="15"/>
      <c r="E834" s="16"/>
      <c r="F834" s="16"/>
      <c r="G834" s="16"/>
      <c r="H834" s="14"/>
      <c r="I834" s="14"/>
      <c r="J834" s="14"/>
      <c r="K834" s="14"/>
      <c r="L834" s="14"/>
      <c r="M834" s="14"/>
      <c r="N834" s="14"/>
      <c r="O834" s="14"/>
      <c r="P834" s="14"/>
      <c r="Q834" s="14"/>
    </row>
    <row r="835" ht="13.5" customHeight="1">
      <c r="A835" s="14"/>
      <c r="B835" s="14"/>
      <c r="C835" s="14"/>
      <c r="D835" s="15"/>
      <c r="E835" s="16"/>
      <c r="F835" s="16"/>
      <c r="G835" s="16"/>
      <c r="H835" s="14"/>
      <c r="I835" s="14"/>
      <c r="J835" s="14"/>
      <c r="K835" s="14"/>
      <c r="L835" s="14"/>
      <c r="M835" s="14"/>
      <c r="N835" s="14"/>
      <c r="O835" s="14"/>
      <c r="P835" s="14"/>
      <c r="Q835" s="14"/>
    </row>
    <row r="836" ht="13.5" customHeight="1">
      <c r="A836" s="14"/>
      <c r="B836" s="14"/>
      <c r="C836" s="14"/>
      <c r="D836" s="15"/>
      <c r="E836" s="16"/>
      <c r="F836" s="16"/>
      <c r="G836" s="16"/>
      <c r="H836" s="14"/>
      <c r="I836" s="14"/>
      <c r="J836" s="14"/>
      <c r="K836" s="14"/>
      <c r="L836" s="14"/>
      <c r="M836" s="14"/>
      <c r="N836" s="14"/>
      <c r="O836" s="14"/>
      <c r="P836" s="14"/>
      <c r="Q836" s="14"/>
    </row>
    <row r="837" ht="13.5" customHeight="1">
      <c r="A837" s="14"/>
      <c r="B837" s="14"/>
      <c r="C837" s="14"/>
      <c r="D837" s="15"/>
      <c r="E837" s="16"/>
      <c r="F837" s="16"/>
      <c r="G837" s="16"/>
      <c r="H837" s="14"/>
      <c r="I837" s="14"/>
      <c r="J837" s="14"/>
      <c r="K837" s="14"/>
      <c r="L837" s="14"/>
      <c r="M837" s="14"/>
      <c r="N837" s="14"/>
      <c r="O837" s="14"/>
      <c r="P837" s="14"/>
      <c r="Q837" s="14"/>
    </row>
    <row r="838" ht="13.5" customHeight="1">
      <c r="A838" s="14"/>
      <c r="B838" s="14"/>
      <c r="C838" s="14"/>
      <c r="D838" s="15"/>
      <c r="E838" s="16"/>
      <c r="F838" s="16"/>
      <c r="G838" s="16"/>
      <c r="H838" s="14"/>
      <c r="I838" s="14"/>
      <c r="J838" s="14"/>
      <c r="K838" s="14"/>
      <c r="L838" s="14"/>
      <c r="M838" s="14"/>
      <c r="N838" s="14"/>
      <c r="O838" s="14"/>
      <c r="P838" s="14"/>
      <c r="Q838" s="14"/>
    </row>
    <row r="839" ht="13.5" customHeight="1">
      <c r="A839" s="14"/>
      <c r="B839" s="14"/>
      <c r="C839" s="14"/>
      <c r="D839" s="15"/>
      <c r="E839" s="16"/>
      <c r="F839" s="16"/>
      <c r="G839" s="16"/>
      <c r="H839" s="14"/>
      <c r="I839" s="14"/>
      <c r="J839" s="14"/>
      <c r="K839" s="14"/>
      <c r="L839" s="14"/>
      <c r="M839" s="14"/>
      <c r="N839" s="14"/>
      <c r="O839" s="14"/>
      <c r="P839" s="14"/>
      <c r="Q839" s="14"/>
    </row>
    <row r="840" ht="13.5" customHeight="1">
      <c r="A840" s="14"/>
      <c r="B840" s="14"/>
      <c r="C840" s="14"/>
      <c r="D840" s="15"/>
      <c r="E840" s="16"/>
      <c r="F840" s="16"/>
      <c r="G840" s="16"/>
      <c r="H840" s="14"/>
      <c r="I840" s="14"/>
      <c r="J840" s="14"/>
      <c r="K840" s="14"/>
      <c r="L840" s="14"/>
      <c r="M840" s="14"/>
      <c r="N840" s="14"/>
      <c r="O840" s="14"/>
      <c r="P840" s="14"/>
      <c r="Q840" s="14"/>
    </row>
    <row r="841" ht="13.5" customHeight="1">
      <c r="A841" s="14"/>
      <c r="B841" s="14"/>
      <c r="C841" s="14"/>
      <c r="D841" s="15"/>
      <c r="E841" s="16"/>
      <c r="F841" s="16"/>
      <c r="G841" s="16"/>
      <c r="H841" s="14"/>
      <c r="I841" s="14"/>
      <c r="J841" s="14"/>
      <c r="K841" s="14"/>
      <c r="L841" s="14"/>
      <c r="M841" s="14"/>
      <c r="N841" s="14"/>
      <c r="O841" s="14"/>
      <c r="P841" s="14"/>
      <c r="Q841" s="14"/>
    </row>
    <row r="842" ht="13.5" customHeight="1">
      <c r="A842" s="14"/>
      <c r="B842" s="14"/>
      <c r="C842" s="14"/>
      <c r="D842" s="15"/>
      <c r="E842" s="16"/>
      <c r="F842" s="16"/>
      <c r="G842" s="16"/>
      <c r="H842" s="14"/>
      <c r="I842" s="14"/>
      <c r="J842" s="14"/>
      <c r="K842" s="14"/>
      <c r="L842" s="14"/>
      <c r="M842" s="14"/>
      <c r="N842" s="14"/>
      <c r="O842" s="14"/>
      <c r="P842" s="14"/>
      <c r="Q842" s="14"/>
    </row>
    <row r="843" ht="13.5" customHeight="1">
      <c r="A843" s="14"/>
      <c r="B843" s="14"/>
      <c r="C843" s="14"/>
      <c r="D843" s="15"/>
      <c r="E843" s="16"/>
      <c r="F843" s="16"/>
      <c r="G843" s="16"/>
      <c r="H843" s="14"/>
      <c r="I843" s="14"/>
      <c r="J843" s="14"/>
      <c r="K843" s="14"/>
      <c r="L843" s="14"/>
      <c r="M843" s="14"/>
      <c r="N843" s="14"/>
      <c r="O843" s="14"/>
      <c r="P843" s="14"/>
      <c r="Q843" s="14"/>
    </row>
    <row r="844" ht="13.5" customHeight="1">
      <c r="A844" s="14"/>
      <c r="B844" s="14"/>
      <c r="C844" s="14"/>
      <c r="D844" s="15"/>
      <c r="E844" s="16"/>
      <c r="F844" s="16"/>
      <c r="G844" s="16"/>
      <c r="H844" s="14"/>
      <c r="I844" s="14"/>
      <c r="J844" s="14"/>
      <c r="K844" s="14"/>
      <c r="L844" s="14"/>
      <c r="M844" s="14"/>
      <c r="N844" s="14"/>
      <c r="O844" s="14"/>
      <c r="P844" s="14"/>
      <c r="Q844" s="14"/>
    </row>
    <row r="845" ht="13.5" customHeight="1">
      <c r="A845" s="14"/>
      <c r="B845" s="14"/>
      <c r="C845" s="14"/>
      <c r="D845" s="15"/>
      <c r="E845" s="16"/>
      <c r="F845" s="16"/>
      <c r="G845" s="16"/>
      <c r="H845" s="14"/>
      <c r="I845" s="14"/>
      <c r="J845" s="14"/>
      <c r="K845" s="14"/>
      <c r="L845" s="14"/>
      <c r="M845" s="14"/>
      <c r="N845" s="14"/>
      <c r="O845" s="14"/>
      <c r="P845" s="14"/>
      <c r="Q845" s="14"/>
    </row>
    <row r="846" ht="13.5" customHeight="1">
      <c r="A846" s="14"/>
      <c r="B846" s="14"/>
      <c r="C846" s="14"/>
      <c r="D846" s="15"/>
      <c r="E846" s="16"/>
      <c r="F846" s="16"/>
      <c r="G846" s="16"/>
      <c r="H846" s="14"/>
      <c r="I846" s="14"/>
      <c r="J846" s="14"/>
      <c r="K846" s="14"/>
      <c r="L846" s="14"/>
      <c r="M846" s="14"/>
      <c r="N846" s="14"/>
      <c r="O846" s="14"/>
      <c r="P846" s="14"/>
      <c r="Q846" s="14"/>
    </row>
    <row r="847" ht="13.5" customHeight="1">
      <c r="A847" s="14"/>
      <c r="B847" s="14"/>
      <c r="C847" s="14"/>
      <c r="D847" s="15"/>
      <c r="E847" s="16"/>
      <c r="F847" s="16"/>
      <c r="G847" s="16"/>
      <c r="H847" s="14"/>
      <c r="I847" s="14"/>
      <c r="J847" s="14"/>
      <c r="K847" s="14"/>
      <c r="L847" s="14"/>
      <c r="M847" s="14"/>
      <c r="N847" s="14"/>
      <c r="O847" s="14"/>
      <c r="P847" s="14"/>
      <c r="Q847" s="14"/>
    </row>
    <row r="848" ht="13.5" customHeight="1">
      <c r="A848" s="14"/>
      <c r="B848" s="14"/>
      <c r="C848" s="14"/>
      <c r="D848" s="15"/>
      <c r="E848" s="16"/>
      <c r="F848" s="16"/>
      <c r="G848" s="16"/>
      <c r="H848" s="14"/>
      <c r="I848" s="14"/>
      <c r="J848" s="14"/>
      <c r="K848" s="14"/>
      <c r="L848" s="14"/>
      <c r="M848" s="14"/>
      <c r="N848" s="14"/>
      <c r="O848" s="14"/>
      <c r="P848" s="14"/>
      <c r="Q848" s="14"/>
    </row>
    <row r="849" ht="13.5" customHeight="1">
      <c r="A849" s="14"/>
      <c r="B849" s="14"/>
      <c r="C849" s="14"/>
      <c r="D849" s="15"/>
      <c r="E849" s="16"/>
      <c r="F849" s="16"/>
      <c r="G849" s="16"/>
      <c r="H849" s="14"/>
      <c r="I849" s="14"/>
      <c r="J849" s="14"/>
      <c r="K849" s="14"/>
      <c r="L849" s="14"/>
      <c r="M849" s="14"/>
      <c r="N849" s="14"/>
      <c r="O849" s="14"/>
      <c r="P849" s="14"/>
      <c r="Q849" s="14"/>
    </row>
    <row r="850" ht="13.5" customHeight="1">
      <c r="A850" s="14"/>
      <c r="B850" s="14"/>
      <c r="C850" s="14"/>
      <c r="D850" s="15"/>
      <c r="E850" s="16"/>
      <c r="F850" s="16"/>
      <c r="G850" s="16"/>
      <c r="H850" s="14"/>
      <c r="I850" s="14"/>
      <c r="J850" s="14"/>
      <c r="K850" s="14"/>
      <c r="L850" s="14"/>
      <c r="M850" s="14"/>
      <c r="N850" s="14"/>
      <c r="O850" s="14"/>
      <c r="P850" s="14"/>
      <c r="Q850" s="14"/>
    </row>
    <row r="851" ht="13.5" customHeight="1">
      <c r="A851" s="14"/>
      <c r="B851" s="14"/>
      <c r="C851" s="14"/>
      <c r="D851" s="15"/>
      <c r="E851" s="16"/>
      <c r="F851" s="16"/>
      <c r="G851" s="16"/>
      <c r="H851" s="14"/>
      <c r="I851" s="14"/>
      <c r="J851" s="14"/>
      <c r="K851" s="14"/>
      <c r="L851" s="14"/>
      <c r="M851" s="14"/>
      <c r="N851" s="14"/>
      <c r="O851" s="14"/>
      <c r="P851" s="14"/>
      <c r="Q851" s="14"/>
    </row>
    <row r="852" ht="13.5" customHeight="1">
      <c r="A852" s="14"/>
      <c r="B852" s="14"/>
      <c r="C852" s="14"/>
      <c r="D852" s="15"/>
      <c r="E852" s="16"/>
      <c r="F852" s="16"/>
      <c r="G852" s="16"/>
      <c r="H852" s="14"/>
      <c r="I852" s="14"/>
      <c r="J852" s="14"/>
      <c r="K852" s="14"/>
      <c r="L852" s="14"/>
      <c r="M852" s="14"/>
      <c r="N852" s="14"/>
      <c r="O852" s="14"/>
      <c r="P852" s="14"/>
      <c r="Q852" s="14"/>
    </row>
    <row r="853" ht="13.5" customHeight="1">
      <c r="A853" s="14"/>
      <c r="B853" s="14"/>
      <c r="C853" s="14"/>
      <c r="D853" s="15"/>
      <c r="E853" s="16"/>
      <c r="F853" s="16"/>
      <c r="G853" s="16"/>
      <c r="H853" s="14"/>
      <c r="I853" s="14"/>
      <c r="J853" s="14"/>
      <c r="K853" s="14"/>
      <c r="L853" s="14"/>
      <c r="M853" s="14"/>
      <c r="N853" s="14"/>
      <c r="O853" s="14"/>
      <c r="P853" s="14"/>
      <c r="Q853" s="14"/>
    </row>
    <row r="854" ht="13.5" customHeight="1">
      <c r="A854" s="14"/>
      <c r="B854" s="14"/>
      <c r="C854" s="14"/>
      <c r="D854" s="15"/>
      <c r="E854" s="16"/>
      <c r="F854" s="16"/>
      <c r="G854" s="16"/>
      <c r="H854" s="14"/>
      <c r="I854" s="14"/>
      <c r="J854" s="14"/>
      <c r="K854" s="14"/>
      <c r="L854" s="14"/>
      <c r="M854" s="14"/>
      <c r="N854" s="14"/>
      <c r="O854" s="14"/>
      <c r="P854" s="14"/>
      <c r="Q854" s="14"/>
    </row>
    <row r="855" ht="13.5" customHeight="1">
      <c r="A855" s="14"/>
      <c r="B855" s="14"/>
      <c r="C855" s="14"/>
      <c r="D855" s="15"/>
      <c r="E855" s="16"/>
      <c r="F855" s="16"/>
      <c r="G855" s="16"/>
      <c r="H855" s="14"/>
      <c r="I855" s="14"/>
      <c r="J855" s="14"/>
      <c r="K855" s="14"/>
      <c r="L855" s="14"/>
      <c r="M855" s="14"/>
      <c r="N855" s="14"/>
      <c r="O855" s="14"/>
      <c r="P855" s="14"/>
      <c r="Q855" s="14"/>
    </row>
    <row r="856" ht="13.5" customHeight="1">
      <c r="A856" s="14"/>
      <c r="B856" s="14"/>
      <c r="C856" s="14"/>
      <c r="D856" s="15"/>
      <c r="E856" s="16"/>
      <c r="F856" s="16"/>
      <c r="G856" s="16"/>
      <c r="H856" s="14"/>
      <c r="I856" s="14"/>
      <c r="J856" s="14"/>
      <c r="K856" s="14"/>
      <c r="L856" s="14"/>
      <c r="M856" s="14"/>
      <c r="N856" s="14"/>
      <c r="O856" s="14"/>
      <c r="P856" s="14"/>
      <c r="Q856" s="14"/>
    </row>
    <row r="857" ht="13.5" customHeight="1">
      <c r="A857" s="14"/>
      <c r="B857" s="14"/>
      <c r="C857" s="14"/>
      <c r="D857" s="15"/>
      <c r="E857" s="16"/>
      <c r="F857" s="16"/>
      <c r="G857" s="16"/>
      <c r="H857" s="14"/>
      <c r="I857" s="14"/>
      <c r="J857" s="14"/>
      <c r="K857" s="14"/>
      <c r="L857" s="14"/>
      <c r="M857" s="14"/>
      <c r="N857" s="14"/>
      <c r="O857" s="14"/>
      <c r="P857" s="14"/>
      <c r="Q857" s="14"/>
    </row>
    <row r="858" ht="13.5" customHeight="1">
      <c r="A858" s="14"/>
      <c r="B858" s="14"/>
      <c r="C858" s="14"/>
      <c r="D858" s="15"/>
      <c r="E858" s="16"/>
      <c r="F858" s="16"/>
      <c r="G858" s="16"/>
      <c r="H858" s="14"/>
      <c r="I858" s="14"/>
      <c r="J858" s="14"/>
      <c r="K858" s="14"/>
      <c r="L858" s="14"/>
      <c r="M858" s="14"/>
      <c r="N858" s="14"/>
      <c r="O858" s="14"/>
      <c r="P858" s="14"/>
      <c r="Q858" s="14"/>
    </row>
    <row r="859" ht="13.5" customHeight="1">
      <c r="A859" s="14"/>
      <c r="B859" s="14"/>
      <c r="C859" s="14"/>
      <c r="D859" s="15"/>
      <c r="E859" s="16"/>
      <c r="F859" s="16"/>
      <c r="G859" s="16"/>
      <c r="H859" s="14"/>
      <c r="I859" s="14"/>
      <c r="J859" s="14"/>
      <c r="K859" s="14"/>
      <c r="L859" s="14"/>
      <c r="M859" s="14"/>
      <c r="N859" s="14"/>
      <c r="O859" s="14"/>
      <c r="P859" s="14"/>
      <c r="Q859" s="14"/>
    </row>
    <row r="860" ht="13.5" customHeight="1">
      <c r="A860" s="14"/>
      <c r="B860" s="14"/>
      <c r="C860" s="14"/>
      <c r="D860" s="15"/>
      <c r="E860" s="16"/>
      <c r="F860" s="16"/>
      <c r="G860" s="16"/>
      <c r="H860" s="14"/>
      <c r="I860" s="14"/>
      <c r="J860" s="14"/>
      <c r="K860" s="14"/>
      <c r="L860" s="14"/>
      <c r="M860" s="14"/>
      <c r="N860" s="14"/>
      <c r="O860" s="14"/>
      <c r="P860" s="14"/>
      <c r="Q860" s="14"/>
    </row>
    <row r="861" ht="13.5" customHeight="1">
      <c r="A861" s="14"/>
      <c r="B861" s="14"/>
      <c r="C861" s="14"/>
      <c r="D861" s="15"/>
      <c r="E861" s="16"/>
      <c r="F861" s="16"/>
      <c r="G861" s="16"/>
      <c r="H861" s="14"/>
      <c r="I861" s="14"/>
      <c r="J861" s="14"/>
      <c r="K861" s="14"/>
      <c r="L861" s="14"/>
      <c r="M861" s="14"/>
      <c r="N861" s="14"/>
      <c r="O861" s="14"/>
      <c r="P861" s="14"/>
      <c r="Q861" s="14"/>
    </row>
    <row r="862" ht="13.5" customHeight="1">
      <c r="A862" s="14"/>
      <c r="B862" s="14"/>
      <c r="C862" s="14"/>
      <c r="D862" s="15"/>
      <c r="E862" s="16"/>
      <c r="F862" s="16"/>
      <c r="G862" s="16"/>
      <c r="H862" s="14"/>
      <c r="I862" s="14"/>
      <c r="J862" s="14"/>
      <c r="K862" s="14"/>
      <c r="L862" s="14"/>
      <c r="M862" s="14"/>
      <c r="N862" s="14"/>
      <c r="O862" s="14"/>
      <c r="P862" s="14"/>
      <c r="Q862" s="14"/>
    </row>
    <row r="863" ht="13.5" customHeight="1">
      <c r="A863" s="14"/>
      <c r="B863" s="14"/>
      <c r="C863" s="14"/>
      <c r="D863" s="15"/>
      <c r="E863" s="16"/>
      <c r="F863" s="16"/>
      <c r="G863" s="16"/>
      <c r="H863" s="14"/>
      <c r="I863" s="14"/>
      <c r="J863" s="14"/>
      <c r="K863" s="14"/>
      <c r="L863" s="14"/>
      <c r="M863" s="14"/>
      <c r="N863" s="14"/>
      <c r="O863" s="14"/>
      <c r="P863" s="14"/>
      <c r="Q863" s="14"/>
    </row>
    <row r="864" ht="13.5" customHeight="1">
      <c r="A864" s="14"/>
      <c r="B864" s="14"/>
      <c r="C864" s="14"/>
      <c r="D864" s="15"/>
      <c r="E864" s="16"/>
      <c r="F864" s="16"/>
      <c r="G864" s="16"/>
      <c r="H864" s="14"/>
      <c r="I864" s="14"/>
      <c r="J864" s="14"/>
      <c r="K864" s="14"/>
      <c r="L864" s="14"/>
      <c r="M864" s="14"/>
      <c r="N864" s="14"/>
      <c r="O864" s="14"/>
      <c r="P864" s="14"/>
      <c r="Q864" s="14"/>
    </row>
    <row r="865" ht="13.5" customHeight="1">
      <c r="A865" s="14"/>
      <c r="B865" s="14"/>
      <c r="C865" s="14"/>
      <c r="D865" s="15"/>
      <c r="E865" s="16"/>
      <c r="F865" s="16"/>
      <c r="G865" s="16"/>
      <c r="H865" s="14"/>
      <c r="I865" s="14"/>
      <c r="J865" s="14"/>
      <c r="K865" s="14"/>
      <c r="L865" s="14"/>
      <c r="M865" s="14"/>
      <c r="N865" s="14"/>
      <c r="O865" s="14"/>
      <c r="P865" s="14"/>
      <c r="Q865" s="14"/>
    </row>
    <row r="866" ht="13.5" customHeight="1">
      <c r="A866" s="14"/>
      <c r="B866" s="14"/>
      <c r="C866" s="14"/>
      <c r="D866" s="15"/>
      <c r="E866" s="16"/>
      <c r="F866" s="16"/>
      <c r="G866" s="16"/>
      <c r="H866" s="14"/>
      <c r="I866" s="14"/>
      <c r="J866" s="14"/>
      <c r="K866" s="14"/>
      <c r="L866" s="14"/>
      <c r="M866" s="14"/>
      <c r="N866" s="14"/>
      <c r="O866" s="14"/>
      <c r="P866" s="14"/>
      <c r="Q866" s="14"/>
    </row>
    <row r="867" ht="13.5" customHeight="1">
      <c r="A867" s="14"/>
      <c r="B867" s="14"/>
      <c r="C867" s="14"/>
      <c r="D867" s="15"/>
      <c r="E867" s="16"/>
      <c r="F867" s="16"/>
      <c r="G867" s="16"/>
      <c r="H867" s="14"/>
      <c r="I867" s="14"/>
      <c r="J867" s="14"/>
      <c r="K867" s="14"/>
      <c r="L867" s="14"/>
      <c r="M867" s="14"/>
      <c r="N867" s="14"/>
      <c r="O867" s="14"/>
      <c r="P867" s="14"/>
      <c r="Q867" s="14"/>
    </row>
    <row r="868" ht="13.5" customHeight="1">
      <c r="A868" s="14"/>
      <c r="B868" s="14"/>
      <c r="C868" s="14"/>
      <c r="D868" s="15"/>
      <c r="E868" s="16"/>
      <c r="F868" s="16"/>
      <c r="G868" s="16"/>
      <c r="H868" s="14"/>
      <c r="I868" s="14"/>
      <c r="J868" s="14"/>
      <c r="K868" s="14"/>
      <c r="L868" s="14"/>
      <c r="M868" s="14"/>
      <c r="N868" s="14"/>
      <c r="O868" s="14"/>
      <c r="P868" s="14"/>
      <c r="Q868" s="14"/>
    </row>
    <row r="869" ht="13.5" customHeight="1">
      <c r="A869" s="14"/>
      <c r="B869" s="14"/>
      <c r="C869" s="14"/>
      <c r="D869" s="15"/>
      <c r="E869" s="16"/>
      <c r="F869" s="16"/>
      <c r="G869" s="16"/>
      <c r="H869" s="14"/>
      <c r="I869" s="14"/>
      <c r="J869" s="14"/>
      <c r="K869" s="14"/>
      <c r="L869" s="14"/>
      <c r="M869" s="14"/>
      <c r="N869" s="14"/>
      <c r="O869" s="14"/>
      <c r="P869" s="14"/>
      <c r="Q869" s="14"/>
    </row>
    <row r="870" ht="13.5" customHeight="1">
      <c r="A870" s="14"/>
      <c r="B870" s="14"/>
      <c r="C870" s="14"/>
      <c r="D870" s="15"/>
      <c r="E870" s="16"/>
      <c r="F870" s="16"/>
      <c r="G870" s="16"/>
      <c r="H870" s="14"/>
      <c r="I870" s="14"/>
      <c r="J870" s="14"/>
      <c r="K870" s="14"/>
      <c r="L870" s="14"/>
      <c r="M870" s="14"/>
      <c r="N870" s="14"/>
      <c r="O870" s="14"/>
      <c r="P870" s="14"/>
      <c r="Q870" s="14"/>
    </row>
    <row r="871" ht="13.5" customHeight="1">
      <c r="A871" s="14"/>
      <c r="B871" s="14"/>
      <c r="C871" s="14"/>
      <c r="D871" s="15"/>
      <c r="E871" s="16"/>
      <c r="F871" s="16"/>
      <c r="G871" s="16"/>
      <c r="H871" s="14"/>
      <c r="I871" s="14"/>
      <c r="J871" s="14"/>
      <c r="K871" s="14"/>
      <c r="L871" s="14"/>
      <c r="M871" s="14"/>
      <c r="N871" s="14"/>
      <c r="O871" s="14"/>
      <c r="P871" s="14"/>
      <c r="Q871" s="14"/>
    </row>
    <row r="872" ht="13.5" customHeight="1">
      <c r="A872" s="14"/>
      <c r="B872" s="14"/>
      <c r="C872" s="14"/>
      <c r="D872" s="15"/>
      <c r="E872" s="16"/>
      <c r="F872" s="16"/>
      <c r="G872" s="16"/>
      <c r="H872" s="14"/>
      <c r="I872" s="14"/>
      <c r="J872" s="14"/>
      <c r="K872" s="14"/>
      <c r="L872" s="14"/>
      <c r="M872" s="14"/>
      <c r="N872" s="14"/>
      <c r="O872" s="14"/>
      <c r="P872" s="14"/>
      <c r="Q872" s="14"/>
    </row>
    <row r="873" ht="13.5" customHeight="1">
      <c r="A873" s="14"/>
      <c r="B873" s="14"/>
      <c r="C873" s="14"/>
      <c r="D873" s="15"/>
      <c r="E873" s="16"/>
      <c r="F873" s="16"/>
      <c r="G873" s="16"/>
      <c r="H873" s="14"/>
      <c r="I873" s="14"/>
      <c r="J873" s="14"/>
      <c r="K873" s="14"/>
      <c r="L873" s="14"/>
      <c r="M873" s="14"/>
      <c r="N873" s="14"/>
      <c r="O873" s="14"/>
      <c r="P873" s="14"/>
      <c r="Q873" s="14"/>
    </row>
    <row r="874" ht="13.5" customHeight="1">
      <c r="A874" s="14"/>
      <c r="B874" s="14"/>
      <c r="C874" s="14"/>
      <c r="D874" s="15"/>
      <c r="E874" s="16"/>
      <c r="F874" s="16"/>
      <c r="G874" s="16"/>
      <c r="H874" s="14"/>
      <c r="I874" s="14"/>
      <c r="J874" s="14"/>
      <c r="K874" s="14"/>
      <c r="L874" s="14"/>
      <c r="M874" s="14"/>
      <c r="N874" s="14"/>
      <c r="O874" s="14"/>
      <c r="P874" s="14"/>
      <c r="Q874" s="14"/>
    </row>
    <row r="875" ht="13.5" customHeight="1">
      <c r="A875" s="14"/>
      <c r="B875" s="14"/>
      <c r="C875" s="14"/>
      <c r="D875" s="15"/>
      <c r="E875" s="16"/>
      <c r="F875" s="16"/>
      <c r="G875" s="16"/>
      <c r="H875" s="14"/>
      <c r="I875" s="14"/>
      <c r="J875" s="14"/>
      <c r="K875" s="14"/>
      <c r="L875" s="14"/>
      <c r="M875" s="14"/>
      <c r="N875" s="14"/>
      <c r="O875" s="14"/>
      <c r="P875" s="14"/>
      <c r="Q875" s="14"/>
    </row>
    <row r="876" ht="13.5" customHeight="1">
      <c r="A876" s="14"/>
      <c r="B876" s="14"/>
      <c r="C876" s="14"/>
      <c r="D876" s="15"/>
      <c r="E876" s="16"/>
      <c r="F876" s="16"/>
      <c r="G876" s="16"/>
      <c r="H876" s="14"/>
      <c r="I876" s="14"/>
      <c r="J876" s="14"/>
      <c r="K876" s="14"/>
      <c r="L876" s="14"/>
      <c r="M876" s="14"/>
      <c r="N876" s="14"/>
      <c r="O876" s="14"/>
      <c r="P876" s="14"/>
      <c r="Q876" s="14"/>
    </row>
    <row r="877" ht="13.5" customHeight="1">
      <c r="A877" s="14"/>
      <c r="B877" s="14"/>
      <c r="C877" s="14"/>
      <c r="D877" s="15"/>
      <c r="E877" s="16"/>
      <c r="F877" s="16"/>
      <c r="G877" s="16"/>
      <c r="H877" s="14"/>
      <c r="I877" s="14"/>
      <c r="J877" s="14"/>
      <c r="K877" s="14"/>
      <c r="L877" s="14"/>
      <c r="M877" s="14"/>
      <c r="N877" s="14"/>
      <c r="O877" s="14"/>
      <c r="P877" s="14"/>
      <c r="Q877" s="14"/>
    </row>
    <row r="878" ht="13.5" customHeight="1">
      <c r="A878" s="14"/>
      <c r="B878" s="14"/>
      <c r="C878" s="14"/>
      <c r="D878" s="15"/>
      <c r="E878" s="16"/>
      <c r="F878" s="16"/>
      <c r="G878" s="16"/>
      <c r="H878" s="14"/>
      <c r="I878" s="14"/>
      <c r="J878" s="14"/>
      <c r="K878" s="14"/>
      <c r="L878" s="14"/>
      <c r="M878" s="14"/>
      <c r="N878" s="14"/>
      <c r="O878" s="14"/>
      <c r="P878" s="14"/>
      <c r="Q878" s="14"/>
    </row>
    <row r="879" ht="13.5" customHeight="1">
      <c r="A879" s="14"/>
      <c r="B879" s="14"/>
      <c r="C879" s="14"/>
      <c r="D879" s="15"/>
      <c r="E879" s="16"/>
      <c r="F879" s="16"/>
      <c r="G879" s="16"/>
      <c r="H879" s="14"/>
      <c r="I879" s="14"/>
      <c r="J879" s="14"/>
      <c r="K879" s="14"/>
      <c r="L879" s="14"/>
      <c r="M879" s="14"/>
      <c r="N879" s="14"/>
      <c r="O879" s="14"/>
      <c r="P879" s="14"/>
      <c r="Q879" s="14"/>
    </row>
    <row r="880" ht="13.5" customHeight="1">
      <c r="A880" s="14"/>
      <c r="B880" s="14"/>
      <c r="C880" s="14"/>
      <c r="D880" s="15"/>
      <c r="E880" s="16"/>
      <c r="F880" s="16"/>
      <c r="G880" s="16"/>
      <c r="H880" s="14"/>
      <c r="I880" s="14"/>
      <c r="J880" s="14"/>
      <c r="K880" s="14"/>
      <c r="L880" s="14"/>
      <c r="M880" s="14"/>
      <c r="N880" s="14"/>
      <c r="O880" s="14"/>
      <c r="P880" s="14"/>
      <c r="Q880" s="14"/>
    </row>
    <row r="881" ht="13.5" customHeight="1">
      <c r="A881" s="14"/>
      <c r="B881" s="14"/>
      <c r="C881" s="14"/>
      <c r="D881" s="15"/>
      <c r="E881" s="16"/>
      <c r="F881" s="16"/>
      <c r="G881" s="16"/>
      <c r="H881" s="14"/>
      <c r="I881" s="14"/>
      <c r="J881" s="14"/>
      <c r="K881" s="14"/>
      <c r="L881" s="14"/>
      <c r="M881" s="14"/>
      <c r="N881" s="14"/>
      <c r="O881" s="14"/>
      <c r="P881" s="14"/>
      <c r="Q881" s="14"/>
    </row>
    <row r="882" ht="13.5" customHeight="1">
      <c r="A882" s="14"/>
      <c r="B882" s="14"/>
      <c r="C882" s="14"/>
      <c r="D882" s="15"/>
      <c r="E882" s="16"/>
      <c r="F882" s="16"/>
      <c r="G882" s="16"/>
      <c r="H882" s="14"/>
      <c r="I882" s="14"/>
      <c r="J882" s="14"/>
      <c r="K882" s="14"/>
      <c r="L882" s="14"/>
      <c r="M882" s="14"/>
      <c r="N882" s="14"/>
      <c r="O882" s="14"/>
      <c r="P882" s="14"/>
      <c r="Q882" s="14"/>
    </row>
    <row r="883" ht="13.5" customHeight="1">
      <c r="A883" s="14"/>
      <c r="B883" s="14"/>
      <c r="C883" s="14"/>
      <c r="D883" s="15"/>
      <c r="E883" s="16"/>
      <c r="F883" s="16"/>
      <c r="G883" s="16"/>
      <c r="H883" s="14"/>
      <c r="I883" s="14"/>
      <c r="J883" s="14"/>
      <c r="K883" s="14"/>
      <c r="L883" s="14"/>
      <c r="M883" s="14"/>
      <c r="N883" s="14"/>
      <c r="O883" s="14"/>
      <c r="P883" s="14"/>
      <c r="Q883" s="14"/>
    </row>
    <row r="884" ht="13.5" customHeight="1">
      <c r="A884" s="14"/>
      <c r="B884" s="14"/>
      <c r="C884" s="14"/>
      <c r="D884" s="15"/>
      <c r="E884" s="16"/>
      <c r="F884" s="16"/>
      <c r="G884" s="16"/>
      <c r="H884" s="14"/>
      <c r="I884" s="14"/>
      <c r="J884" s="14"/>
      <c r="K884" s="14"/>
      <c r="L884" s="14"/>
      <c r="M884" s="14"/>
      <c r="N884" s="14"/>
      <c r="O884" s="14"/>
      <c r="P884" s="14"/>
      <c r="Q884" s="14"/>
    </row>
    <row r="885" ht="13.5" customHeight="1">
      <c r="A885" s="14"/>
      <c r="B885" s="14"/>
      <c r="C885" s="14"/>
      <c r="D885" s="15"/>
      <c r="E885" s="16"/>
      <c r="F885" s="16"/>
      <c r="G885" s="16"/>
      <c r="H885" s="14"/>
      <c r="I885" s="14"/>
      <c r="J885" s="14"/>
      <c r="K885" s="14"/>
      <c r="L885" s="14"/>
      <c r="M885" s="14"/>
      <c r="N885" s="14"/>
      <c r="O885" s="14"/>
      <c r="P885" s="14"/>
      <c r="Q885" s="14"/>
    </row>
    <row r="886" ht="13.5" customHeight="1">
      <c r="A886" s="14"/>
      <c r="B886" s="14"/>
      <c r="C886" s="14"/>
      <c r="D886" s="15"/>
      <c r="E886" s="16"/>
      <c r="F886" s="16"/>
      <c r="G886" s="16"/>
      <c r="H886" s="14"/>
      <c r="I886" s="14"/>
      <c r="J886" s="14"/>
      <c r="K886" s="14"/>
      <c r="L886" s="14"/>
      <c r="M886" s="14"/>
      <c r="N886" s="14"/>
      <c r="O886" s="14"/>
      <c r="P886" s="14"/>
      <c r="Q886" s="14"/>
    </row>
    <row r="887" ht="13.5" customHeight="1">
      <c r="A887" s="14"/>
      <c r="B887" s="14"/>
      <c r="C887" s="14"/>
      <c r="D887" s="15"/>
      <c r="E887" s="16"/>
      <c r="F887" s="16"/>
      <c r="G887" s="16"/>
      <c r="H887" s="14"/>
      <c r="I887" s="14"/>
      <c r="J887" s="14"/>
      <c r="K887" s="14"/>
      <c r="L887" s="14"/>
      <c r="M887" s="14"/>
      <c r="N887" s="14"/>
      <c r="O887" s="14"/>
      <c r="P887" s="14"/>
      <c r="Q887" s="14"/>
    </row>
    <row r="888" ht="13.5" customHeight="1">
      <c r="A888" s="14"/>
      <c r="B888" s="14"/>
      <c r="C888" s="14"/>
      <c r="D888" s="15"/>
      <c r="E888" s="16"/>
      <c r="F888" s="16"/>
      <c r="G888" s="16"/>
      <c r="H888" s="14"/>
      <c r="I888" s="14"/>
      <c r="J888" s="14"/>
      <c r="K888" s="14"/>
      <c r="L888" s="14"/>
      <c r="M888" s="14"/>
      <c r="N888" s="14"/>
      <c r="O888" s="14"/>
      <c r="P888" s="14"/>
      <c r="Q888" s="14"/>
    </row>
    <row r="889" ht="13.5" customHeight="1">
      <c r="A889" s="14"/>
      <c r="B889" s="14"/>
      <c r="C889" s="14"/>
      <c r="D889" s="15"/>
      <c r="E889" s="16"/>
      <c r="F889" s="16"/>
      <c r="G889" s="16"/>
      <c r="H889" s="14"/>
      <c r="I889" s="14"/>
      <c r="J889" s="14"/>
      <c r="K889" s="14"/>
      <c r="L889" s="14"/>
      <c r="M889" s="14"/>
      <c r="N889" s="14"/>
      <c r="O889" s="14"/>
      <c r="P889" s="14"/>
      <c r="Q889" s="14"/>
    </row>
    <row r="890" ht="13.5" customHeight="1">
      <c r="A890" s="14"/>
      <c r="B890" s="14"/>
      <c r="C890" s="14"/>
      <c r="D890" s="15"/>
      <c r="E890" s="16"/>
      <c r="F890" s="16"/>
      <c r="G890" s="16"/>
      <c r="H890" s="14"/>
      <c r="I890" s="14"/>
      <c r="J890" s="14"/>
      <c r="K890" s="14"/>
      <c r="L890" s="14"/>
      <c r="M890" s="14"/>
      <c r="N890" s="14"/>
      <c r="O890" s="14"/>
      <c r="P890" s="14"/>
      <c r="Q890" s="14"/>
    </row>
    <row r="891" ht="13.5" customHeight="1">
      <c r="A891" s="14"/>
      <c r="B891" s="14"/>
      <c r="C891" s="14"/>
      <c r="D891" s="15"/>
      <c r="E891" s="16"/>
      <c r="F891" s="16"/>
      <c r="G891" s="16"/>
      <c r="H891" s="14"/>
      <c r="I891" s="14"/>
      <c r="J891" s="14"/>
      <c r="K891" s="14"/>
      <c r="L891" s="14"/>
      <c r="M891" s="14"/>
      <c r="N891" s="14"/>
      <c r="O891" s="14"/>
      <c r="P891" s="14"/>
      <c r="Q891" s="14"/>
    </row>
    <row r="892" ht="13.5" customHeight="1">
      <c r="A892" s="14"/>
      <c r="B892" s="14"/>
      <c r="C892" s="14"/>
      <c r="D892" s="15"/>
      <c r="E892" s="16"/>
      <c r="F892" s="16"/>
      <c r="G892" s="16"/>
      <c r="H892" s="14"/>
      <c r="I892" s="14"/>
      <c r="J892" s="14"/>
      <c r="K892" s="14"/>
      <c r="L892" s="14"/>
      <c r="M892" s="14"/>
      <c r="N892" s="14"/>
      <c r="O892" s="14"/>
      <c r="P892" s="14"/>
      <c r="Q892" s="14"/>
    </row>
    <row r="893" ht="13.5" customHeight="1">
      <c r="A893" s="14"/>
      <c r="B893" s="14"/>
      <c r="C893" s="14"/>
      <c r="D893" s="15"/>
      <c r="E893" s="16"/>
      <c r="F893" s="16"/>
      <c r="G893" s="16"/>
      <c r="H893" s="14"/>
      <c r="I893" s="14"/>
      <c r="J893" s="14"/>
      <c r="K893" s="14"/>
      <c r="L893" s="14"/>
      <c r="M893" s="14"/>
      <c r="N893" s="14"/>
      <c r="O893" s="14"/>
      <c r="P893" s="14"/>
      <c r="Q893" s="14"/>
    </row>
    <row r="894" ht="13.5" customHeight="1">
      <c r="A894" s="14"/>
      <c r="B894" s="14"/>
      <c r="C894" s="14"/>
      <c r="D894" s="15"/>
      <c r="E894" s="16"/>
      <c r="F894" s="16"/>
      <c r="G894" s="16"/>
      <c r="H894" s="14"/>
      <c r="I894" s="14"/>
      <c r="J894" s="14"/>
      <c r="K894" s="14"/>
      <c r="L894" s="14"/>
      <c r="M894" s="14"/>
      <c r="N894" s="14"/>
      <c r="O894" s="14"/>
      <c r="P894" s="14"/>
      <c r="Q894" s="14"/>
    </row>
    <row r="895" ht="13.5" customHeight="1">
      <c r="A895" s="14"/>
      <c r="B895" s="14"/>
      <c r="C895" s="14"/>
      <c r="D895" s="15"/>
      <c r="E895" s="16"/>
      <c r="F895" s="16"/>
      <c r="G895" s="16"/>
      <c r="H895" s="14"/>
      <c r="I895" s="14"/>
      <c r="J895" s="14"/>
      <c r="K895" s="14"/>
      <c r="L895" s="14"/>
      <c r="M895" s="14"/>
      <c r="N895" s="14"/>
      <c r="O895" s="14"/>
      <c r="P895" s="14"/>
      <c r="Q895" s="14"/>
    </row>
    <row r="896" ht="13.5" customHeight="1">
      <c r="A896" s="14"/>
      <c r="B896" s="14"/>
      <c r="C896" s="14"/>
      <c r="D896" s="15"/>
      <c r="E896" s="16"/>
      <c r="F896" s="16"/>
      <c r="G896" s="16"/>
      <c r="H896" s="14"/>
      <c r="I896" s="14"/>
      <c r="J896" s="14"/>
      <c r="K896" s="14"/>
      <c r="L896" s="14"/>
      <c r="M896" s="14"/>
      <c r="N896" s="14"/>
      <c r="O896" s="14"/>
      <c r="P896" s="14"/>
      <c r="Q896" s="14"/>
    </row>
    <row r="897" ht="13.5" customHeight="1">
      <c r="A897" s="14"/>
      <c r="B897" s="14"/>
      <c r="C897" s="14"/>
      <c r="D897" s="15"/>
      <c r="E897" s="16"/>
      <c r="F897" s="16"/>
      <c r="G897" s="16"/>
      <c r="H897" s="14"/>
      <c r="I897" s="14"/>
      <c r="J897" s="14"/>
      <c r="K897" s="14"/>
      <c r="L897" s="14"/>
      <c r="M897" s="14"/>
      <c r="N897" s="14"/>
      <c r="O897" s="14"/>
      <c r="P897" s="14"/>
      <c r="Q897" s="14"/>
    </row>
    <row r="898" ht="13.5" customHeight="1">
      <c r="A898" s="14"/>
      <c r="B898" s="14"/>
      <c r="C898" s="14"/>
      <c r="D898" s="15"/>
      <c r="E898" s="16"/>
      <c r="F898" s="16"/>
      <c r="G898" s="16"/>
      <c r="H898" s="14"/>
      <c r="I898" s="14"/>
      <c r="J898" s="14"/>
      <c r="K898" s="14"/>
      <c r="L898" s="14"/>
      <c r="M898" s="14"/>
      <c r="N898" s="14"/>
      <c r="O898" s="14"/>
      <c r="P898" s="14"/>
      <c r="Q898" s="14"/>
    </row>
    <row r="899" ht="13.5" customHeight="1">
      <c r="A899" s="14"/>
      <c r="B899" s="14"/>
      <c r="C899" s="14"/>
      <c r="D899" s="15"/>
      <c r="E899" s="16"/>
      <c r="F899" s="16"/>
      <c r="G899" s="16"/>
      <c r="H899" s="14"/>
      <c r="I899" s="14"/>
      <c r="J899" s="14"/>
      <c r="K899" s="14"/>
      <c r="L899" s="14"/>
      <c r="M899" s="14"/>
      <c r="N899" s="14"/>
      <c r="O899" s="14"/>
      <c r="P899" s="14"/>
      <c r="Q899" s="14"/>
    </row>
    <row r="900" ht="13.5" customHeight="1">
      <c r="A900" s="14"/>
      <c r="B900" s="14"/>
      <c r="C900" s="14"/>
      <c r="D900" s="15"/>
      <c r="E900" s="16"/>
      <c r="F900" s="16"/>
      <c r="G900" s="16"/>
      <c r="H900" s="14"/>
      <c r="I900" s="14"/>
      <c r="J900" s="14"/>
      <c r="K900" s="14"/>
      <c r="L900" s="14"/>
      <c r="M900" s="14"/>
      <c r="N900" s="14"/>
      <c r="O900" s="14"/>
      <c r="P900" s="14"/>
      <c r="Q900" s="14"/>
    </row>
    <row r="901" ht="13.5" customHeight="1">
      <c r="A901" s="14"/>
      <c r="B901" s="14"/>
      <c r="C901" s="14"/>
      <c r="D901" s="15"/>
      <c r="E901" s="16"/>
      <c r="F901" s="16"/>
      <c r="G901" s="16"/>
      <c r="H901" s="14"/>
      <c r="I901" s="14"/>
      <c r="J901" s="14"/>
      <c r="K901" s="14"/>
      <c r="L901" s="14"/>
      <c r="M901" s="14"/>
      <c r="N901" s="14"/>
      <c r="O901" s="14"/>
      <c r="P901" s="14"/>
      <c r="Q901" s="14"/>
    </row>
    <row r="902" ht="13.5" customHeight="1">
      <c r="A902" s="14"/>
      <c r="B902" s="14"/>
      <c r="C902" s="14"/>
      <c r="D902" s="15"/>
      <c r="E902" s="16"/>
      <c r="F902" s="16"/>
      <c r="G902" s="16"/>
      <c r="H902" s="14"/>
      <c r="I902" s="14"/>
      <c r="J902" s="14"/>
      <c r="K902" s="14"/>
      <c r="L902" s="14"/>
      <c r="M902" s="14"/>
      <c r="N902" s="14"/>
      <c r="O902" s="14"/>
      <c r="P902" s="14"/>
      <c r="Q902" s="14"/>
    </row>
    <row r="903" ht="13.5" customHeight="1">
      <c r="A903" s="14"/>
      <c r="B903" s="14"/>
      <c r="C903" s="14"/>
      <c r="D903" s="15"/>
      <c r="E903" s="16"/>
      <c r="F903" s="16"/>
      <c r="G903" s="16"/>
      <c r="H903" s="14"/>
      <c r="I903" s="14"/>
      <c r="J903" s="14"/>
      <c r="K903" s="14"/>
      <c r="L903" s="14"/>
      <c r="M903" s="14"/>
      <c r="N903" s="14"/>
      <c r="O903" s="14"/>
      <c r="P903" s="14"/>
      <c r="Q903" s="14"/>
    </row>
    <row r="904" ht="13.5" customHeight="1">
      <c r="A904" s="14"/>
      <c r="B904" s="14"/>
      <c r="C904" s="14"/>
      <c r="D904" s="15"/>
      <c r="E904" s="16"/>
      <c r="F904" s="16"/>
      <c r="G904" s="16"/>
      <c r="H904" s="14"/>
      <c r="I904" s="14"/>
      <c r="J904" s="14"/>
      <c r="K904" s="14"/>
      <c r="L904" s="14"/>
      <c r="M904" s="14"/>
      <c r="N904" s="14"/>
      <c r="O904" s="14"/>
      <c r="P904" s="14"/>
      <c r="Q904" s="14"/>
    </row>
    <row r="905" ht="13.5" customHeight="1">
      <c r="A905" s="14"/>
      <c r="B905" s="14"/>
      <c r="C905" s="14"/>
      <c r="D905" s="15"/>
      <c r="E905" s="16"/>
      <c r="F905" s="16"/>
      <c r="G905" s="16"/>
      <c r="H905" s="14"/>
      <c r="I905" s="14"/>
      <c r="J905" s="14"/>
      <c r="K905" s="14"/>
      <c r="L905" s="14"/>
      <c r="M905" s="14"/>
      <c r="N905" s="14"/>
      <c r="O905" s="14"/>
      <c r="P905" s="14"/>
      <c r="Q905" s="14"/>
    </row>
    <row r="906" ht="13.5" customHeight="1">
      <c r="A906" s="14"/>
      <c r="B906" s="14"/>
      <c r="C906" s="14"/>
      <c r="D906" s="15"/>
      <c r="E906" s="16"/>
      <c r="F906" s="16"/>
      <c r="G906" s="16"/>
      <c r="H906" s="14"/>
      <c r="I906" s="14"/>
      <c r="J906" s="14"/>
      <c r="K906" s="14"/>
      <c r="L906" s="14"/>
      <c r="M906" s="14"/>
      <c r="N906" s="14"/>
      <c r="O906" s="14"/>
      <c r="P906" s="14"/>
      <c r="Q906" s="14"/>
    </row>
    <row r="907" ht="13.5" customHeight="1">
      <c r="A907" s="14"/>
      <c r="B907" s="14"/>
      <c r="C907" s="14"/>
      <c r="D907" s="15"/>
      <c r="E907" s="16"/>
      <c r="F907" s="16"/>
      <c r="G907" s="16"/>
      <c r="H907" s="14"/>
      <c r="I907" s="14"/>
      <c r="J907" s="14"/>
      <c r="K907" s="14"/>
      <c r="L907" s="14"/>
      <c r="M907" s="14"/>
      <c r="N907" s="14"/>
      <c r="O907" s="14"/>
      <c r="P907" s="14"/>
      <c r="Q907" s="14"/>
    </row>
    <row r="908" ht="13.5" customHeight="1">
      <c r="A908" s="14"/>
      <c r="B908" s="14"/>
      <c r="C908" s="14"/>
      <c r="D908" s="15"/>
      <c r="E908" s="16"/>
      <c r="F908" s="16"/>
      <c r="G908" s="16"/>
      <c r="H908" s="14"/>
      <c r="I908" s="14"/>
      <c r="J908" s="14"/>
      <c r="K908" s="14"/>
      <c r="L908" s="14"/>
      <c r="M908" s="14"/>
      <c r="N908" s="14"/>
      <c r="O908" s="14"/>
      <c r="P908" s="14"/>
      <c r="Q908" s="14"/>
    </row>
    <row r="909" ht="13.5" customHeight="1">
      <c r="A909" s="14"/>
      <c r="B909" s="14"/>
      <c r="C909" s="14"/>
      <c r="D909" s="15"/>
      <c r="E909" s="16"/>
      <c r="F909" s="16"/>
      <c r="G909" s="16"/>
      <c r="H909" s="14"/>
      <c r="I909" s="14"/>
      <c r="J909" s="14"/>
      <c r="K909" s="14"/>
      <c r="L909" s="14"/>
      <c r="M909" s="14"/>
      <c r="N909" s="14"/>
      <c r="O909" s="14"/>
      <c r="P909" s="14"/>
      <c r="Q909" s="14"/>
    </row>
    <row r="910" ht="13.5" customHeight="1">
      <c r="A910" s="14"/>
      <c r="B910" s="14"/>
      <c r="C910" s="14"/>
      <c r="D910" s="15"/>
      <c r="E910" s="16"/>
      <c r="F910" s="16"/>
      <c r="G910" s="16"/>
      <c r="H910" s="14"/>
      <c r="I910" s="14"/>
      <c r="J910" s="14"/>
      <c r="K910" s="14"/>
      <c r="L910" s="14"/>
      <c r="M910" s="14"/>
      <c r="N910" s="14"/>
      <c r="O910" s="14"/>
      <c r="P910" s="14"/>
      <c r="Q910" s="14"/>
    </row>
    <row r="911" ht="13.5" customHeight="1">
      <c r="A911" s="14"/>
      <c r="B911" s="14"/>
      <c r="C911" s="14"/>
      <c r="D911" s="15"/>
      <c r="E911" s="16"/>
      <c r="F911" s="16"/>
      <c r="G911" s="16"/>
      <c r="H911" s="14"/>
      <c r="I911" s="14"/>
      <c r="J911" s="14"/>
      <c r="K911" s="14"/>
      <c r="L911" s="14"/>
      <c r="M911" s="14"/>
      <c r="N911" s="14"/>
      <c r="O911" s="14"/>
      <c r="P911" s="14"/>
      <c r="Q911" s="14"/>
    </row>
    <row r="912" ht="13.5" customHeight="1">
      <c r="A912" s="14"/>
      <c r="B912" s="14"/>
      <c r="C912" s="14"/>
      <c r="D912" s="15"/>
      <c r="E912" s="16"/>
      <c r="F912" s="16"/>
      <c r="G912" s="16"/>
      <c r="H912" s="14"/>
      <c r="I912" s="14"/>
      <c r="J912" s="14"/>
      <c r="K912" s="14"/>
      <c r="L912" s="14"/>
      <c r="M912" s="14"/>
      <c r="N912" s="14"/>
      <c r="O912" s="14"/>
      <c r="P912" s="14"/>
      <c r="Q912" s="14"/>
    </row>
    <row r="913" ht="13.5" customHeight="1">
      <c r="A913" s="14"/>
      <c r="B913" s="14"/>
      <c r="C913" s="14"/>
      <c r="D913" s="15"/>
      <c r="E913" s="16"/>
      <c r="F913" s="16"/>
      <c r="G913" s="16"/>
      <c r="H913" s="14"/>
      <c r="I913" s="14"/>
      <c r="J913" s="14"/>
      <c r="K913" s="14"/>
      <c r="L913" s="14"/>
      <c r="M913" s="14"/>
      <c r="N913" s="14"/>
      <c r="O913" s="14"/>
      <c r="P913" s="14"/>
      <c r="Q913" s="14"/>
    </row>
    <row r="914" ht="13.5" customHeight="1">
      <c r="A914" s="14"/>
      <c r="B914" s="14"/>
      <c r="C914" s="14"/>
      <c r="D914" s="15"/>
      <c r="E914" s="16"/>
      <c r="F914" s="16"/>
      <c r="G914" s="16"/>
      <c r="H914" s="14"/>
      <c r="I914" s="14"/>
      <c r="J914" s="14"/>
      <c r="K914" s="14"/>
      <c r="L914" s="14"/>
      <c r="M914" s="14"/>
      <c r="N914" s="14"/>
      <c r="O914" s="14"/>
      <c r="P914" s="14"/>
      <c r="Q914" s="14"/>
    </row>
    <row r="915" ht="13.5" customHeight="1">
      <c r="A915" s="14"/>
      <c r="B915" s="14"/>
      <c r="C915" s="14"/>
      <c r="D915" s="15"/>
      <c r="E915" s="16"/>
      <c r="F915" s="16"/>
      <c r="G915" s="16"/>
      <c r="H915" s="14"/>
      <c r="I915" s="14"/>
      <c r="J915" s="14"/>
      <c r="K915" s="14"/>
      <c r="L915" s="14"/>
      <c r="M915" s="14"/>
      <c r="N915" s="14"/>
      <c r="O915" s="14"/>
      <c r="P915" s="14"/>
      <c r="Q915" s="14"/>
    </row>
    <row r="916" ht="13.5" customHeight="1">
      <c r="A916" s="14"/>
      <c r="B916" s="14"/>
      <c r="C916" s="14"/>
      <c r="D916" s="15"/>
      <c r="E916" s="16"/>
      <c r="F916" s="16"/>
      <c r="G916" s="16"/>
      <c r="H916" s="14"/>
      <c r="I916" s="14"/>
      <c r="J916" s="14"/>
      <c r="K916" s="14"/>
      <c r="L916" s="14"/>
      <c r="M916" s="14"/>
      <c r="N916" s="14"/>
      <c r="O916" s="14"/>
      <c r="P916" s="14"/>
      <c r="Q916" s="14"/>
    </row>
    <row r="917" ht="13.5" customHeight="1">
      <c r="A917" s="14"/>
      <c r="B917" s="14"/>
      <c r="C917" s="14"/>
      <c r="D917" s="15"/>
      <c r="E917" s="16"/>
      <c r="F917" s="16"/>
      <c r="G917" s="16"/>
      <c r="H917" s="14"/>
      <c r="I917" s="14"/>
      <c r="J917" s="14"/>
      <c r="K917" s="14"/>
      <c r="L917" s="14"/>
      <c r="M917" s="14"/>
      <c r="N917" s="14"/>
      <c r="O917" s="14"/>
      <c r="P917" s="14"/>
      <c r="Q917" s="14"/>
    </row>
    <row r="918" ht="13.5" customHeight="1">
      <c r="A918" s="14"/>
      <c r="B918" s="14"/>
      <c r="C918" s="14"/>
      <c r="D918" s="15"/>
      <c r="E918" s="16"/>
      <c r="F918" s="16"/>
      <c r="G918" s="16"/>
      <c r="H918" s="14"/>
      <c r="I918" s="14"/>
      <c r="J918" s="14"/>
      <c r="K918" s="14"/>
      <c r="L918" s="14"/>
      <c r="M918" s="14"/>
      <c r="N918" s="14"/>
      <c r="O918" s="14"/>
      <c r="P918" s="14"/>
      <c r="Q918" s="14"/>
    </row>
    <row r="919" ht="13.5" customHeight="1">
      <c r="A919" s="14"/>
      <c r="B919" s="14"/>
      <c r="C919" s="14"/>
      <c r="D919" s="15"/>
      <c r="E919" s="16"/>
      <c r="F919" s="16"/>
      <c r="G919" s="16"/>
      <c r="H919" s="14"/>
      <c r="I919" s="14"/>
      <c r="J919" s="14"/>
      <c r="K919" s="14"/>
      <c r="L919" s="14"/>
      <c r="M919" s="14"/>
      <c r="N919" s="14"/>
      <c r="O919" s="14"/>
      <c r="P919" s="14"/>
      <c r="Q919" s="14"/>
    </row>
    <row r="920" ht="13.5" customHeight="1">
      <c r="A920" s="14"/>
      <c r="B920" s="14"/>
      <c r="C920" s="14"/>
      <c r="D920" s="15"/>
      <c r="E920" s="16"/>
      <c r="F920" s="16"/>
      <c r="G920" s="16"/>
      <c r="H920" s="14"/>
      <c r="I920" s="14"/>
      <c r="J920" s="14"/>
      <c r="K920" s="14"/>
      <c r="L920" s="14"/>
      <c r="M920" s="14"/>
      <c r="N920" s="14"/>
      <c r="O920" s="14"/>
      <c r="P920" s="14"/>
      <c r="Q920" s="14"/>
    </row>
    <row r="921" ht="13.5" customHeight="1">
      <c r="A921" s="14"/>
      <c r="B921" s="14"/>
      <c r="C921" s="14"/>
      <c r="D921" s="15"/>
      <c r="E921" s="16"/>
      <c r="F921" s="16"/>
      <c r="G921" s="16"/>
      <c r="H921" s="14"/>
      <c r="I921" s="14"/>
      <c r="J921" s="14"/>
      <c r="K921" s="14"/>
      <c r="L921" s="14"/>
      <c r="M921" s="14"/>
      <c r="N921" s="14"/>
      <c r="O921" s="14"/>
      <c r="P921" s="14"/>
      <c r="Q921" s="14"/>
    </row>
    <row r="922" ht="13.5" customHeight="1">
      <c r="A922" s="14"/>
      <c r="B922" s="14"/>
      <c r="C922" s="14"/>
      <c r="D922" s="15"/>
      <c r="E922" s="16"/>
      <c r="F922" s="16"/>
      <c r="G922" s="16"/>
      <c r="H922" s="14"/>
      <c r="I922" s="14"/>
      <c r="J922" s="14"/>
      <c r="K922" s="14"/>
      <c r="L922" s="14"/>
      <c r="M922" s="14"/>
      <c r="N922" s="14"/>
      <c r="O922" s="14"/>
      <c r="P922" s="14"/>
      <c r="Q922" s="14"/>
    </row>
    <row r="923" ht="13.5" customHeight="1">
      <c r="A923" s="14"/>
      <c r="B923" s="14"/>
      <c r="C923" s="14"/>
      <c r="D923" s="15"/>
      <c r="E923" s="16"/>
      <c r="F923" s="16"/>
      <c r="G923" s="16"/>
      <c r="H923" s="14"/>
      <c r="I923" s="14"/>
      <c r="J923" s="14"/>
      <c r="K923" s="14"/>
      <c r="L923" s="14"/>
      <c r="M923" s="14"/>
      <c r="N923" s="14"/>
      <c r="O923" s="14"/>
      <c r="P923" s="14"/>
      <c r="Q923" s="14"/>
    </row>
    <row r="924" ht="13.5" customHeight="1">
      <c r="A924" s="14"/>
      <c r="B924" s="14"/>
      <c r="C924" s="14"/>
      <c r="D924" s="15"/>
      <c r="E924" s="16"/>
      <c r="F924" s="16"/>
      <c r="G924" s="16"/>
      <c r="H924" s="14"/>
      <c r="I924" s="14"/>
      <c r="J924" s="14"/>
      <c r="K924" s="14"/>
      <c r="L924" s="14"/>
      <c r="M924" s="14"/>
      <c r="N924" s="14"/>
      <c r="O924" s="14"/>
      <c r="P924" s="14"/>
      <c r="Q924" s="14"/>
    </row>
    <row r="925" ht="13.5" customHeight="1">
      <c r="A925" s="14"/>
      <c r="B925" s="14"/>
      <c r="C925" s="14"/>
      <c r="D925" s="15"/>
      <c r="E925" s="16"/>
      <c r="F925" s="16"/>
      <c r="G925" s="16"/>
      <c r="H925" s="14"/>
      <c r="I925" s="14"/>
      <c r="J925" s="14"/>
      <c r="K925" s="14"/>
      <c r="L925" s="14"/>
      <c r="M925" s="14"/>
      <c r="N925" s="14"/>
      <c r="O925" s="14"/>
      <c r="P925" s="14"/>
      <c r="Q925" s="14"/>
    </row>
    <row r="926" ht="13.5" customHeight="1">
      <c r="A926" s="14"/>
      <c r="B926" s="14"/>
      <c r="C926" s="14"/>
      <c r="D926" s="15"/>
      <c r="E926" s="16"/>
      <c r="F926" s="16"/>
      <c r="G926" s="16"/>
      <c r="H926" s="14"/>
      <c r="I926" s="14"/>
      <c r="J926" s="14"/>
      <c r="K926" s="14"/>
      <c r="L926" s="14"/>
      <c r="M926" s="14"/>
      <c r="N926" s="14"/>
      <c r="O926" s="14"/>
      <c r="P926" s="14"/>
      <c r="Q926" s="14"/>
    </row>
    <row r="927" ht="13.5" customHeight="1">
      <c r="A927" s="14"/>
      <c r="B927" s="14"/>
      <c r="C927" s="14"/>
      <c r="D927" s="15"/>
      <c r="E927" s="16"/>
      <c r="F927" s="16"/>
      <c r="G927" s="16"/>
      <c r="H927" s="14"/>
      <c r="I927" s="14"/>
      <c r="J927" s="14"/>
      <c r="K927" s="14"/>
      <c r="L927" s="14"/>
      <c r="M927" s="14"/>
      <c r="N927" s="14"/>
      <c r="O927" s="14"/>
      <c r="P927" s="14"/>
      <c r="Q927" s="14"/>
    </row>
    <row r="928" ht="13.5" customHeight="1">
      <c r="A928" s="14"/>
      <c r="B928" s="14"/>
      <c r="C928" s="14"/>
      <c r="D928" s="15"/>
      <c r="E928" s="16"/>
      <c r="F928" s="16"/>
      <c r="G928" s="16"/>
      <c r="H928" s="14"/>
      <c r="I928" s="14"/>
      <c r="J928" s="14"/>
      <c r="K928" s="14"/>
      <c r="L928" s="14"/>
      <c r="M928" s="14"/>
      <c r="N928" s="14"/>
      <c r="O928" s="14"/>
      <c r="P928" s="14"/>
      <c r="Q928" s="14"/>
    </row>
    <row r="929" ht="13.5" customHeight="1">
      <c r="A929" s="14"/>
      <c r="B929" s="14"/>
      <c r="C929" s="14"/>
      <c r="D929" s="15"/>
      <c r="E929" s="16"/>
      <c r="F929" s="16"/>
      <c r="G929" s="16"/>
      <c r="H929" s="14"/>
      <c r="I929" s="14"/>
      <c r="J929" s="14"/>
      <c r="K929" s="14"/>
      <c r="L929" s="14"/>
      <c r="M929" s="14"/>
      <c r="N929" s="14"/>
      <c r="O929" s="14"/>
      <c r="P929" s="14"/>
      <c r="Q929" s="14"/>
    </row>
    <row r="930" ht="13.5" customHeight="1">
      <c r="A930" s="14"/>
      <c r="B930" s="14"/>
      <c r="C930" s="14"/>
      <c r="D930" s="15"/>
      <c r="E930" s="16"/>
      <c r="F930" s="16"/>
      <c r="G930" s="16"/>
      <c r="H930" s="14"/>
      <c r="I930" s="14"/>
      <c r="J930" s="14"/>
      <c r="K930" s="14"/>
      <c r="L930" s="14"/>
      <c r="M930" s="14"/>
      <c r="N930" s="14"/>
      <c r="O930" s="14"/>
      <c r="P930" s="14"/>
      <c r="Q930" s="14"/>
    </row>
    <row r="931" ht="13.5" customHeight="1">
      <c r="A931" s="14"/>
      <c r="B931" s="14"/>
      <c r="C931" s="14"/>
      <c r="D931" s="15"/>
      <c r="E931" s="16"/>
      <c r="F931" s="16"/>
      <c r="G931" s="16"/>
      <c r="H931" s="14"/>
      <c r="I931" s="14"/>
      <c r="J931" s="14"/>
      <c r="K931" s="14"/>
      <c r="L931" s="14"/>
      <c r="M931" s="14"/>
      <c r="N931" s="14"/>
      <c r="O931" s="14"/>
      <c r="P931" s="14"/>
      <c r="Q931" s="14"/>
    </row>
    <row r="932" ht="13.5" customHeight="1">
      <c r="A932" s="14"/>
      <c r="B932" s="14"/>
      <c r="C932" s="14"/>
      <c r="D932" s="15"/>
      <c r="E932" s="16"/>
      <c r="F932" s="16"/>
      <c r="G932" s="16"/>
      <c r="H932" s="14"/>
      <c r="I932" s="14"/>
      <c r="J932" s="14"/>
      <c r="K932" s="14"/>
      <c r="L932" s="14"/>
      <c r="M932" s="14"/>
      <c r="N932" s="14"/>
      <c r="O932" s="14"/>
      <c r="P932" s="14"/>
      <c r="Q932" s="14"/>
    </row>
    <row r="933" ht="13.5" customHeight="1">
      <c r="A933" s="14"/>
      <c r="B933" s="14"/>
      <c r="C933" s="14"/>
      <c r="D933" s="15"/>
      <c r="E933" s="16"/>
      <c r="F933" s="16"/>
      <c r="G933" s="16"/>
      <c r="H933" s="14"/>
      <c r="I933" s="14"/>
      <c r="J933" s="14"/>
      <c r="K933" s="14"/>
      <c r="L933" s="14"/>
      <c r="M933" s="14"/>
      <c r="N933" s="14"/>
      <c r="O933" s="14"/>
      <c r="P933" s="14"/>
      <c r="Q933" s="14"/>
    </row>
    <row r="934" ht="13.5" customHeight="1">
      <c r="A934" s="14"/>
      <c r="B934" s="14"/>
      <c r="C934" s="14"/>
      <c r="D934" s="15"/>
      <c r="E934" s="16"/>
      <c r="F934" s="16"/>
      <c r="G934" s="16"/>
      <c r="H934" s="14"/>
      <c r="I934" s="14"/>
      <c r="J934" s="14"/>
      <c r="K934" s="14"/>
      <c r="L934" s="14"/>
      <c r="M934" s="14"/>
      <c r="N934" s="14"/>
      <c r="O934" s="14"/>
      <c r="P934" s="14"/>
      <c r="Q934" s="14"/>
    </row>
    <row r="935" ht="13.5" customHeight="1">
      <c r="A935" s="14"/>
      <c r="B935" s="14"/>
      <c r="C935" s="14"/>
      <c r="D935" s="15"/>
      <c r="E935" s="16"/>
      <c r="F935" s="16"/>
      <c r="G935" s="16"/>
      <c r="H935" s="14"/>
      <c r="I935" s="14"/>
      <c r="J935" s="14"/>
      <c r="K935" s="14"/>
      <c r="L935" s="14"/>
      <c r="M935" s="14"/>
      <c r="N935" s="14"/>
      <c r="O935" s="14"/>
      <c r="P935" s="14"/>
      <c r="Q935" s="14"/>
    </row>
    <row r="936" ht="13.5" customHeight="1">
      <c r="A936" s="14"/>
      <c r="B936" s="14"/>
      <c r="C936" s="14"/>
      <c r="D936" s="15"/>
      <c r="E936" s="16"/>
      <c r="F936" s="16"/>
      <c r="G936" s="16"/>
      <c r="H936" s="14"/>
      <c r="I936" s="14"/>
      <c r="J936" s="14"/>
      <c r="K936" s="14"/>
      <c r="L936" s="14"/>
      <c r="M936" s="14"/>
      <c r="N936" s="14"/>
      <c r="O936" s="14"/>
      <c r="P936" s="14"/>
      <c r="Q936" s="14"/>
    </row>
    <row r="937" ht="13.5" customHeight="1">
      <c r="A937" s="14"/>
      <c r="B937" s="14"/>
      <c r="C937" s="14"/>
      <c r="D937" s="15"/>
      <c r="E937" s="16"/>
      <c r="F937" s="16"/>
      <c r="G937" s="16"/>
      <c r="H937" s="14"/>
      <c r="I937" s="14"/>
      <c r="J937" s="14"/>
      <c r="K937" s="14"/>
      <c r="L937" s="14"/>
      <c r="M937" s="14"/>
      <c r="N937" s="14"/>
      <c r="O937" s="14"/>
      <c r="P937" s="14"/>
      <c r="Q937" s="14"/>
    </row>
    <row r="938" ht="13.5" customHeight="1">
      <c r="A938" s="14"/>
      <c r="B938" s="14"/>
      <c r="C938" s="14"/>
      <c r="D938" s="15"/>
      <c r="E938" s="16"/>
      <c r="F938" s="16"/>
      <c r="G938" s="16"/>
      <c r="H938" s="14"/>
      <c r="I938" s="14"/>
      <c r="J938" s="14"/>
      <c r="K938" s="14"/>
      <c r="L938" s="14"/>
      <c r="M938" s="14"/>
      <c r="N938" s="14"/>
      <c r="O938" s="14"/>
      <c r="P938" s="14"/>
      <c r="Q938" s="14"/>
    </row>
    <row r="939" ht="13.5" customHeight="1">
      <c r="A939" s="14"/>
      <c r="B939" s="14"/>
      <c r="C939" s="14"/>
      <c r="D939" s="15"/>
      <c r="E939" s="16"/>
      <c r="F939" s="16"/>
      <c r="G939" s="16"/>
      <c r="H939" s="14"/>
      <c r="I939" s="14"/>
      <c r="J939" s="14"/>
      <c r="K939" s="14"/>
      <c r="L939" s="14"/>
      <c r="M939" s="14"/>
      <c r="N939" s="14"/>
      <c r="O939" s="14"/>
      <c r="P939" s="14"/>
      <c r="Q939" s="14"/>
    </row>
    <row r="940" ht="13.5" customHeight="1">
      <c r="A940" s="14"/>
      <c r="B940" s="14"/>
      <c r="C940" s="14"/>
      <c r="D940" s="15"/>
      <c r="E940" s="16"/>
      <c r="F940" s="16"/>
      <c r="G940" s="16"/>
      <c r="H940" s="14"/>
      <c r="I940" s="14"/>
      <c r="J940" s="14"/>
      <c r="K940" s="14"/>
      <c r="L940" s="14"/>
      <c r="M940" s="14"/>
      <c r="N940" s="14"/>
      <c r="O940" s="14"/>
      <c r="P940" s="14"/>
      <c r="Q940" s="14"/>
    </row>
    <row r="941" ht="13.5" customHeight="1">
      <c r="A941" s="14"/>
      <c r="B941" s="14"/>
      <c r="C941" s="14"/>
      <c r="D941" s="15"/>
      <c r="E941" s="16"/>
      <c r="F941" s="16"/>
      <c r="G941" s="16"/>
      <c r="H941" s="14"/>
      <c r="I941" s="14"/>
      <c r="J941" s="14"/>
      <c r="K941" s="14"/>
      <c r="L941" s="14"/>
      <c r="M941" s="14"/>
      <c r="N941" s="14"/>
      <c r="O941" s="14"/>
      <c r="P941" s="14"/>
      <c r="Q941" s="14"/>
    </row>
    <row r="942" ht="13.5" customHeight="1">
      <c r="A942" s="14"/>
      <c r="B942" s="14"/>
      <c r="C942" s="14"/>
      <c r="D942" s="15"/>
      <c r="E942" s="16"/>
      <c r="F942" s="16"/>
      <c r="G942" s="16"/>
      <c r="H942" s="14"/>
      <c r="I942" s="14"/>
      <c r="J942" s="14"/>
      <c r="K942" s="14"/>
      <c r="L942" s="14"/>
      <c r="M942" s="14"/>
      <c r="N942" s="14"/>
      <c r="O942" s="14"/>
      <c r="P942" s="14"/>
      <c r="Q942" s="14"/>
    </row>
    <row r="943" ht="13.5" customHeight="1">
      <c r="A943" s="14"/>
      <c r="B943" s="14"/>
      <c r="C943" s="14"/>
      <c r="D943" s="15"/>
      <c r="E943" s="16"/>
      <c r="F943" s="16"/>
      <c r="G943" s="16"/>
      <c r="H943" s="14"/>
      <c r="I943" s="14"/>
      <c r="J943" s="14"/>
      <c r="K943" s="14"/>
      <c r="L943" s="14"/>
      <c r="M943" s="14"/>
      <c r="N943" s="14"/>
      <c r="O943" s="14"/>
      <c r="P943" s="14"/>
      <c r="Q943" s="14"/>
    </row>
    <row r="944" ht="13.5" customHeight="1">
      <c r="A944" s="14"/>
      <c r="B944" s="14"/>
      <c r="C944" s="14"/>
      <c r="D944" s="15"/>
      <c r="E944" s="16"/>
      <c r="F944" s="16"/>
      <c r="G944" s="16"/>
      <c r="H944" s="14"/>
      <c r="I944" s="14"/>
      <c r="J944" s="14"/>
      <c r="K944" s="14"/>
      <c r="L944" s="14"/>
      <c r="M944" s="14"/>
      <c r="N944" s="14"/>
      <c r="O944" s="14"/>
      <c r="P944" s="14"/>
      <c r="Q944" s="14"/>
    </row>
    <row r="945" ht="13.5" customHeight="1">
      <c r="A945" s="14"/>
      <c r="B945" s="14"/>
      <c r="C945" s="14"/>
      <c r="D945" s="15"/>
      <c r="E945" s="16"/>
      <c r="F945" s="16"/>
      <c r="G945" s="16"/>
      <c r="H945" s="14"/>
      <c r="I945" s="14"/>
      <c r="J945" s="14"/>
      <c r="K945" s="14"/>
      <c r="L945" s="14"/>
      <c r="M945" s="14"/>
      <c r="N945" s="14"/>
      <c r="O945" s="14"/>
      <c r="P945" s="14"/>
      <c r="Q945" s="14"/>
    </row>
    <row r="946" ht="13.5" customHeight="1">
      <c r="A946" s="14"/>
      <c r="B946" s="14"/>
      <c r="C946" s="14"/>
      <c r="D946" s="15"/>
      <c r="E946" s="16"/>
      <c r="F946" s="16"/>
      <c r="G946" s="16"/>
      <c r="H946" s="14"/>
      <c r="I946" s="14"/>
      <c r="J946" s="14"/>
      <c r="K946" s="14"/>
      <c r="L946" s="14"/>
      <c r="M946" s="14"/>
      <c r="N946" s="14"/>
      <c r="O946" s="14"/>
      <c r="P946" s="14"/>
      <c r="Q946" s="14"/>
    </row>
    <row r="947" ht="13.5" customHeight="1">
      <c r="A947" s="14"/>
      <c r="B947" s="14"/>
      <c r="C947" s="14"/>
      <c r="D947" s="15"/>
      <c r="E947" s="16"/>
      <c r="F947" s="16"/>
      <c r="G947" s="16"/>
      <c r="H947" s="14"/>
      <c r="I947" s="14"/>
      <c r="J947" s="14"/>
      <c r="K947" s="14"/>
      <c r="L947" s="14"/>
      <c r="M947" s="14"/>
      <c r="N947" s="14"/>
      <c r="O947" s="14"/>
      <c r="P947" s="14"/>
      <c r="Q947" s="14"/>
    </row>
    <row r="948" ht="13.5" customHeight="1">
      <c r="A948" s="14"/>
      <c r="B948" s="14"/>
      <c r="C948" s="14"/>
      <c r="D948" s="15"/>
      <c r="E948" s="16"/>
      <c r="F948" s="16"/>
      <c r="G948" s="16"/>
      <c r="H948" s="14"/>
      <c r="I948" s="14"/>
      <c r="J948" s="14"/>
      <c r="K948" s="14"/>
      <c r="L948" s="14"/>
      <c r="M948" s="14"/>
      <c r="N948" s="14"/>
      <c r="O948" s="14"/>
      <c r="P948" s="14"/>
      <c r="Q948" s="14"/>
    </row>
    <row r="949" ht="13.5" customHeight="1">
      <c r="A949" s="14"/>
      <c r="B949" s="14"/>
      <c r="C949" s="14"/>
      <c r="D949" s="15"/>
      <c r="E949" s="16"/>
      <c r="F949" s="16"/>
      <c r="G949" s="16"/>
      <c r="H949" s="14"/>
      <c r="I949" s="14"/>
      <c r="J949" s="14"/>
      <c r="K949" s="14"/>
      <c r="L949" s="14"/>
      <c r="M949" s="14"/>
      <c r="N949" s="14"/>
      <c r="O949" s="14"/>
      <c r="P949" s="14"/>
      <c r="Q949" s="14"/>
    </row>
    <row r="950" ht="13.5" customHeight="1">
      <c r="A950" s="14"/>
      <c r="B950" s="14"/>
      <c r="C950" s="14"/>
      <c r="D950" s="15"/>
      <c r="E950" s="16"/>
      <c r="F950" s="16"/>
      <c r="G950" s="16"/>
      <c r="H950" s="14"/>
      <c r="I950" s="14"/>
      <c r="J950" s="14"/>
      <c r="K950" s="14"/>
      <c r="L950" s="14"/>
      <c r="M950" s="14"/>
      <c r="N950" s="14"/>
      <c r="O950" s="14"/>
      <c r="P950" s="14"/>
      <c r="Q950" s="14"/>
    </row>
    <row r="951" ht="13.5" customHeight="1">
      <c r="A951" s="14"/>
      <c r="B951" s="14"/>
      <c r="C951" s="14"/>
      <c r="D951" s="15"/>
      <c r="E951" s="16"/>
      <c r="F951" s="16"/>
      <c r="G951" s="16"/>
      <c r="H951" s="14"/>
      <c r="I951" s="14"/>
      <c r="J951" s="14"/>
      <c r="K951" s="14"/>
      <c r="L951" s="14"/>
      <c r="M951" s="14"/>
      <c r="N951" s="14"/>
      <c r="O951" s="14"/>
      <c r="P951" s="14"/>
      <c r="Q951" s="14"/>
    </row>
    <row r="952" ht="13.5" customHeight="1">
      <c r="A952" s="14"/>
      <c r="B952" s="14"/>
      <c r="C952" s="14"/>
      <c r="D952" s="15"/>
      <c r="E952" s="16"/>
      <c r="F952" s="16"/>
      <c r="G952" s="16"/>
      <c r="H952" s="14"/>
      <c r="I952" s="14"/>
      <c r="J952" s="14"/>
      <c r="K952" s="14"/>
      <c r="L952" s="14"/>
      <c r="M952" s="14"/>
      <c r="N952" s="14"/>
      <c r="O952" s="14"/>
      <c r="P952" s="14"/>
      <c r="Q952" s="14"/>
    </row>
    <row r="953" ht="13.5" customHeight="1">
      <c r="A953" s="14"/>
      <c r="B953" s="14"/>
      <c r="C953" s="14"/>
      <c r="D953" s="15"/>
      <c r="E953" s="16"/>
      <c r="F953" s="16"/>
      <c r="G953" s="16"/>
      <c r="H953" s="14"/>
      <c r="I953" s="14"/>
      <c r="J953" s="14"/>
      <c r="K953" s="14"/>
      <c r="L953" s="14"/>
      <c r="M953" s="14"/>
      <c r="N953" s="14"/>
      <c r="O953" s="14"/>
      <c r="P953" s="14"/>
      <c r="Q953" s="14"/>
    </row>
    <row r="954" ht="13.5" customHeight="1">
      <c r="A954" s="14"/>
      <c r="B954" s="14"/>
      <c r="C954" s="14"/>
      <c r="D954" s="15"/>
      <c r="E954" s="16"/>
      <c r="F954" s="16"/>
      <c r="G954" s="16"/>
      <c r="H954" s="14"/>
      <c r="I954" s="14"/>
      <c r="J954" s="14"/>
      <c r="K954" s="14"/>
      <c r="L954" s="14"/>
      <c r="M954" s="14"/>
      <c r="N954" s="14"/>
      <c r="O954" s="14"/>
      <c r="P954" s="14"/>
      <c r="Q954" s="14"/>
    </row>
    <row r="955" ht="13.5" customHeight="1">
      <c r="A955" s="14"/>
      <c r="B955" s="14"/>
      <c r="C955" s="14"/>
      <c r="D955" s="15"/>
      <c r="E955" s="16"/>
      <c r="F955" s="16"/>
      <c r="G955" s="16"/>
      <c r="H955" s="14"/>
      <c r="I955" s="14"/>
      <c r="J955" s="14"/>
      <c r="K955" s="14"/>
      <c r="L955" s="14"/>
      <c r="M955" s="14"/>
      <c r="N955" s="14"/>
      <c r="O955" s="14"/>
      <c r="P955" s="14"/>
      <c r="Q955" s="14"/>
    </row>
    <row r="956" ht="13.5" customHeight="1">
      <c r="A956" s="14"/>
      <c r="B956" s="14"/>
      <c r="C956" s="14"/>
      <c r="D956" s="15"/>
      <c r="E956" s="16"/>
      <c r="F956" s="16"/>
      <c r="G956" s="16"/>
      <c r="H956" s="14"/>
      <c r="I956" s="14"/>
      <c r="J956" s="14"/>
      <c r="K956" s="14"/>
      <c r="L956" s="14"/>
      <c r="M956" s="14"/>
      <c r="N956" s="14"/>
      <c r="O956" s="14"/>
      <c r="P956" s="14"/>
      <c r="Q956" s="14"/>
    </row>
    <row r="957" ht="13.5" customHeight="1">
      <c r="A957" s="14"/>
      <c r="B957" s="14"/>
      <c r="C957" s="14"/>
      <c r="D957" s="15"/>
      <c r="E957" s="16"/>
      <c r="F957" s="16"/>
      <c r="G957" s="16"/>
      <c r="H957" s="14"/>
      <c r="I957" s="14"/>
      <c r="J957" s="14"/>
      <c r="K957" s="14"/>
      <c r="L957" s="14"/>
      <c r="M957" s="14"/>
      <c r="N957" s="14"/>
      <c r="O957" s="14"/>
      <c r="P957" s="14"/>
      <c r="Q957" s="14"/>
    </row>
    <row r="958" ht="13.5" customHeight="1">
      <c r="A958" s="14"/>
      <c r="B958" s="14"/>
      <c r="C958" s="14"/>
      <c r="D958" s="15"/>
      <c r="E958" s="16"/>
      <c r="F958" s="16"/>
      <c r="G958" s="16"/>
      <c r="H958" s="14"/>
      <c r="I958" s="14"/>
      <c r="J958" s="14"/>
      <c r="K958" s="14"/>
      <c r="L958" s="14"/>
      <c r="M958" s="14"/>
      <c r="N958" s="14"/>
      <c r="O958" s="14"/>
      <c r="P958" s="14"/>
      <c r="Q958" s="14"/>
    </row>
    <row r="959" ht="13.5" customHeight="1">
      <c r="A959" s="14"/>
      <c r="B959" s="14"/>
      <c r="C959" s="14"/>
      <c r="D959" s="15"/>
      <c r="E959" s="16"/>
      <c r="F959" s="16"/>
      <c r="G959" s="16"/>
      <c r="H959" s="14"/>
      <c r="I959" s="14"/>
      <c r="J959" s="14"/>
      <c r="K959" s="14"/>
      <c r="L959" s="14"/>
      <c r="M959" s="14"/>
      <c r="N959" s="14"/>
      <c r="O959" s="14"/>
      <c r="P959" s="14"/>
      <c r="Q959" s="14"/>
    </row>
    <row r="960" ht="13.5" customHeight="1">
      <c r="A960" s="14"/>
      <c r="B960" s="14"/>
      <c r="C960" s="14"/>
      <c r="D960" s="15"/>
      <c r="E960" s="16"/>
      <c r="F960" s="16"/>
      <c r="G960" s="16"/>
      <c r="H960" s="14"/>
      <c r="I960" s="14"/>
      <c r="J960" s="14"/>
      <c r="K960" s="14"/>
      <c r="L960" s="14"/>
      <c r="M960" s="14"/>
      <c r="N960" s="14"/>
      <c r="O960" s="14"/>
      <c r="P960" s="14"/>
      <c r="Q960" s="14"/>
    </row>
    <row r="961" ht="13.5" customHeight="1">
      <c r="A961" s="14"/>
      <c r="B961" s="14"/>
      <c r="C961" s="14"/>
      <c r="D961" s="15"/>
      <c r="E961" s="16"/>
      <c r="F961" s="16"/>
      <c r="G961" s="16"/>
      <c r="H961" s="14"/>
      <c r="I961" s="14"/>
      <c r="J961" s="14"/>
      <c r="K961" s="14"/>
      <c r="L961" s="14"/>
      <c r="M961" s="14"/>
      <c r="N961" s="14"/>
      <c r="O961" s="14"/>
      <c r="P961" s="14"/>
      <c r="Q961" s="14"/>
    </row>
    <row r="962" ht="13.5" customHeight="1">
      <c r="A962" s="14"/>
      <c r="B962" s="14"/>
      <c r="C962" s="14"/>
      <c r="D962" s="15"/>
      <c r="E962" s="16"/>
      <c r="F962" s="16"/>
      <c r="G962" s="16"/>
      <c r="H962" s="14"/>
      <c r="I962" s="14"/>
      <c r="J962" s="14"/>
      <c r="K962" s="14"/>
      <c r="L962" s="14"/>
      <c r="M962" s="14"/>
      <c r="N962" s="14"/>
      <c r="O962" s="14"/>
      <c r="P962" s="14"/>
      <c r="Q962" s="14"/>
    </row>
    <row r="963" ht="13.5" customHeight="1">
      <c r="A963" s="14"/>
      <c r="B963" s="14"/>
      <c r="C963" s="14"/>
      <c r="D963" s="15"/>
      <c r="E963" s="16"/>
      <c r="F963" s="16"/>
      <c r="G963" s="16"/>
      <c r="H963" s="14"/>
      <c r="I963" s="14"/>
      <c r="J963" s="14"/>
      <c r="K963" s="14"/>
      <c r="L963" s="14"/>
      <c r="M963" s="14"/>
      <c r="N963" s="14"/>
      <c r="O963" s="14"/>
      <c r="P963" s="14"/>
      <c r="Q963" s="14"/>
    </row>
    <row r="964" ht="13.5" customHeight="1">
      <c r="A964" s="14"/>
      <c r="B964" s="14"/>
      <c r="C964" s="14"/>
      <c r="D964" s="15"/>
      <c r="E964" s="16"/>
      <c r="F964" s="16"/>
      <c r="G964" s="16"/>
      <c r="H964" s="14"/>
      <c r="I964" s="14"/>
      <c r="J964" s="14"/>
      <c r="K964" s="14"/>
      <c r="L964" s="14"/>
      <c r="M964" s="14"/>
      <c r="N964" s="14"/>
      <c r="O964" s="14"/>
      <c r="P964" s="14"/>
      <c r="Q964" s="14"/>
    </row>
    <row r="965" ht="13.5" customHeight="1">
      <c r="A965" s="14"/>
      <c r="B965" s="14"/>
      <c r="C965" s="14"/>
      <c r="D965" s="15"/>
      <c r="E965" s="16"/>
      <c r="F965" s="16"/>
      <c r="G965" s="16"/>
      <c r="H965" s="14"/>
      <c r="I965" s="14"/>
      <c r="J965" s="14"/>
      <c r="K965" s="14"/>
      <c r="L965" s="14"/>
      <c r="M965" s="14"/>
      <c r="N965" s="14"/>
      <c r="O965" s="14"/>
      <c r="P965" s="14"/>
      <c r="Q965" s="14"/>
    </row>
    <row r="966" ht="13.5" customHeight="1">
      <c r="A966" s="14"/>
      <c r="B966" s="14"/>
      <c r="C966" s="14"/>
      <c r="D966" s="15"/>
      <c r="E966" s="16"/>
      <c r="F966" s="16"/>
      <c r="G966" s="16"/>
      <c r="H966" s="14"/>
      <c r="I966" s="14"/>
      <c r="J966" s="14"/>
      <c r="K966" s="14"/>
      <c r="L966" s="14"/>
      <c r="M966" s="14"/>
      <c r="N966" s="14"/>
      <c r="O966" s="14"/>
      <c r="P966" s="14"/>
      <c r="Q966" s="14"/>
    </row>
    <row r="967" ht="13.5" customHeight="1">
      <c r="A967" s="14"/>
      <c r="B967" s="14"/>
      <c r="C967" s="14"/>
      <c r="D967" s="15"/>
      <c r="E967" s="16"/>
      <c r="F967" s="16"/>
      <c r="G967" s="16"/>
      <c r="H967" s="14"/>
      <c r="I967" s="14"/>
      <c r="J967" s="14"/>
      <c r="K967" s="14"/>
      <c r="L967" s="14"/>
      <c r="M967" s="14"/>
      <c r="N967" s="14"/>
      <c r="O967" s="14"/>
      <c r="P967" s="14"/>
      <c r="Q967" s="14"/>
    </row>
    <row r="968" ht="13.5" customHeight="1">
      <c r="A968" s="14"/>
      <c r="B968" s="14"/>
      <c r="C968" s="14"/>
      <c r="D968" s="15"/>
      <c r="E968" s="16"/>
      <c r="F968" s="16"/>
      <c r="G968" s="16"/>
      <c r="H968" s="14"/>
      <c r="I968" s="14"/>
      <c r="J968" s="14"/>
      <c r="K968" s="14"/>
      <c r="L968" s="14"/>
      <c r="M968" s="14"/>
      <c r="N968" s="14"/>
      <c r="O968" s="14"/>
      <c r="P968" s="14"/>
      <c r="Q968" s="14"/>
    </row>
    <row r="969" ht="13.5" customHeight="1">
      <c r="A969" s="14"/>
      <c r="B969" s="14"/>
      <c r="C969" s="14"/>
      <c r="D969" s="15"/>
      <c r="E969" s="16"/>
      <c r="F969" s="16"/>
      <c r="G969" s="16"/>
      <c r="H969" s="14"/>
      <c r="I969" s="14"/>
      <c r="J969" s="14"/>
      <c r="K969" s="14"/>
      <c r="L969" s="14"/>
      <c r="M969" s="14"/>
      <c r="N969" s="14"/>
      <c r="O969" s="14"/>
      <c r="P969" s="14"/>
      <c r="Q969" s="14"/>
    </row>
    <row r="970" ht="13.5" customHeight="1">
      <c r="A970" s="14"/>
      <c r="B970" s="14"/>
      <c r="C970" s="14"/>
      <c r="D970" s="15"/>
      <c r="E970" s="16"/>
      <c r="F970" s="16"/>
      <c r="G970" s="16"/>
      <c r="H970" s="14"/>
      <c r="I970" s="14"/>
      <c r="J970" s="14"/>
      <c r="K970" s="14"/>
      <c r="L970" s="14"/>
      <c r="M970" s="14"/>
      <c r="N970" s="14"/>
      <c r="O970" s="14"/>
      <c r="P970" s="14"/>
      <c r="Q970" s="14"/>
    </row>
    <row r="971" ht="13.5" customHeight="1">
      <c r="A971" s="14"/>
      <c r="B971" s="14"/>
      <c r="C971" s="14"/>
      <c r="D971" s="15"/>
      <c r="E971" s="16"/>
      <c r="F971" s="16"/>
      <c r="G971" s="16"/>
      <c r="H971" s="14"/>
      <c r="I971" s="14"/>
      <c r="J971" s="14"/>
      <c r="K971" s="14"/>
      <c r="L971" s="14"/>
      <c r="M971" s="14"/>
      <c r="N971" s="14"/>
      <c r="O971" s="14"/>
      <c r="P971" s="14"/>
      <c r="Q971" s="14"/>
    </row>
    <row r="972" ht="13.5" customHeight="1">
      <c r="A972" s="14"/>
      <c r="B972" s="14"/>
      <c r="C972" s="14"/>
      <c r="D972" s="15"/>
      <c r="E972" s="16"/>
      <c r="F972" s="16"/>
      <c r="G972" s="16"/>
      <c r="H972" s="14"/>
      <c r="I972" s="14"/>
      <c r="J972" s="14"/>
      <c r="K972" s="14"/>
      <c r="L972" s="14"/>
      <c r="M972" s="14"/>
      <c r="N972" s="14"/>
      <c r="O972" s="14"/>
      <c r="P972" s="14"/>
      <c r="Q972" s="14"/>
    </row>
    <row r="973" ht="13.5" customHeight="1">
      <c r="A973" s="14"/>
      <c r="B973" s="14"/>
      <c r="C973" s="14"/>
      <c r="D973" s="15"/>
      <c r="E973" s="16"/>
      <c r="F973" s="16"/>
      <c r="G973" s="16"/>
      <c r="H973" s="14"/>
      <c r="I973" s="14"/>
      <c r="J973" s="14"/>
      <c r="K973" s="14"/>
      <c r="L973" s="14"/>
      <c r="M973" s="14"/>
      <c r="N973" s="14"/>
      <c r="O973" s="14"/>
      <c r="P973" s="14"/>
      <c r="Q973" s="14"/>
    </row>
    <row r="974" ht="13.5" customHeight="1">
      <c r="A974" s="14"/>
      <c r="B974" s="14"/>
      <c r="C974" s="14"/>
      <c r="D974" s="15"/>
      <c r="E974" s="16"/>
      <c r="F974" s="16"/>
      <c r="G974" s="16"/>
      <c r="H974" s="14"/>
      <c r="I974" s="14"/>
      <c r="J974" s="14"/>
      <c r="K974" s="14"/>
      <c r="L974" s="14"/>
      <c r="M974" s="14"/>
      <c r="N974" s="14"/>
      <c r="O974" s="14"/>
      <c r="P974" s="14"/>
      <c r="Q974" s="14"/>
    </row>
    <row r="975" ht="13.5" customHeight="1">
      <c r="A975" s="14"/>
      <c r="B975" s="14"/>
      <c r="C975" s="14"/>
      <c r="D975" s="15"/>
      <c r="E975" s="16"/>
      <c r="F975" s="16"/>
      <c r="G975" s="16"/>
      <c r="H975" s="14"/>
      <c r="I975" s="14"/>
      <c r="J975" s="14"/>
      <c r="K975" s="14"/>
      <c r="L975" s="14"/>
      <c r="M975" s="14"/>
      <c r="N975" s="14"/>
      <c r="O975" s="14"/>
      <c r="P975" s="14"/>
      <c r="Q975" s="14"/>
    </row>
    <row r="976" ht="13.5" customHeight="1">
      <c r="A976" s="14"/>
      <c r="B976" s="14"/>
      <c r="C976" s="14"/>
      <c r="D976" s="15"/>
      <c r="E976" s="16"/>
      <c r="F976" s="16"/>
      <c r="G976" s="16"/>
      <c r="H976" s="14"/>
      <c r="I976" s="14"/>
      <c r="J976" s="14"/>
      <c r="K976" s="14"/>
      <c r="L976" s="14"/>
      <c r="M976" s="14"/>
      <c r="N976" s="14"/>
      <c r="O976" s="14"/>
      <c r="P976" s="14"/>
      <c r="Q976" s="14"/>
    </row>
    <row r="977" ht="13.5" customHeight="1">
      <c r="A977" s="14"/>
      <c r="B977" s="14"/>
      <c r="C977" s="14"/>
      <c r="D977" s="15"/>
      <c r="E977" s="16"/>
      <c r="F977" s="16"/>
      <c r="G977" s="16"/>
      <c r="H977" s="14"/>
      <c r="I977" s="14"/>
      <c r="J977" s="14"/>
      <c r="K977" s="14"/>
      <c r="L977" s="14"/>
      <c r="M977" s="14"/>
      <c r="N977" s="14"/>
      <c r="O977" s="14"/>
      <c r="P977" s="14"/>
      <c r="Q977" s="14"/>
    </row>
    <row r="978" ht="13.5" customHeight="1">
      <c r="A978" s="14"/>
      <c r="B978" s="14"/>
      <c r="C978" s="14"/>
      <c r="D978" s="15"/>
      <c r="E978" s="16"/>
      <c r="F978" s="16"/>
      <c r="G978" s="16"/>
      <c r="H978" s="14"/>
      <c r="I978" s="14"/>
      <c r="J978" s="14"/>
      <c r="K978" s="14"/>
      <c r="L978" s="14"/>
      <c r="M978" s="14"/>
      <c r="N978" s="14"/>
      <c r="O978" s="14"/>
      <c r="P978" s="14"/>
      <c r="Q978" s="14"/>
    </row>
    <row r="979" ht="13.5" customHeight="1">
      <c r="A979" s="14"/>
      <c r="B979" s="14"/>
      <c r="C979" s="14"/>
      <c r="D979" s="15"/>
      <c r="E979" s="16"/>
      <c r="F979" s="16"/>
      <c r="G979" s="16"/>
      <c r="H979" s="14"/>
      <c r="I979" s="14"/>
      <c r="J979" s="14"/>
      <c r="K979" s="14"/>
      <c r="L979" s="14"/>
      <c r="M979" s="14"/>
      <c r="N979" s="14"/>
      <c r="O979" s="14"/>
      <c r="P979" s="14"/>
      <c r="Q979" s="14"/>
    </row>
    <row r="980" ht="13.5" customHeight="1">
      <c r="A980" s="14"/>
      <c r="B980" s="14"/>
      <c r="C980" s="14"/>
      <c r="D980" s="15"/>
      <c r="E980" s="16"/>
      <c r="F980" s="16"/>
      <c r="G980" s="16"/>
      <c r="H980" s="14"/>
      <c r="I980" s="14"/>
      <c r="J980" s="14"/>
      <c r="K980" s="14"/>
      <c r="L980" s="14"/>
      <c r="M980" s="14"/>
      <c r="N980" s="14"/>
      <c r="O980" s="14"/>
      <c r="P980" s="14"/>
      <c r="Q980" s="14"/>
    </row>
    <row r="981" ht="13.5" customHeight="1">
      <c r="A981" s="14"/>
      <c r="B981" s="14"/>
      <c r="C981" s="14"/>
      <c r="D981" s="15"/>
      <c r="E981" s="16"/>
      <c r="F981" s="16"/>
      <c r="G981" s="16"/>
      <c r="H981" s="14"/>
      <c r="I981" s="14"/>
      <c r="J981" s="14"/>
      <c r="K981" s="14"/>
      <c r="L981" s="14"/>
      <c r="M981" s="14"/>
      <c r="N981" s="14"/>
      <c r="O981" s="14"/>
      <c r="P981" s="14"/>
      <c r="Q981" s="14"/>
    </row>
    <row r="982" ht="13.5" customHeight="1">
      <c r="A982" s="14"/>
      <c r="B982" s="14"/>
      <c r="C982" s="14"/>
      <c r="D982" s="15"/>
      <c r="E982" s="16"/>
      <c r="F982" s="16"/>
      <c r="G982" s="16"/>
      <c r="H982" s="14"/>
      <c r="I982" s="14"/>
      <c r="J982" s="14"/>
      <c r="K982" s="14"/>
      <c r="L982" s="14"/>
      <c r="M982" s="14"/>
      <c r="N982" s="14"/>
      <c r="O982" s="14"/>
      <c r="P982" s="14"/>
      <c r="Q982" s="14"/>
    </row>
    <row r="983" ht="13.5" customHeight="1">
      <c r="A983" s="14"/>
      <c r="B983" s="14"/>
      <c r="C983" s="14"/>
      <c r="D983" s="15"/>
      <c r="E983" s="16"/>
      <c r="F983" s="16"/>
      <c r="G983" s="16"/>
      <c r="H983" s="14"/>
      <c r="I983" s="14"/>
      <c r="J983" s="14"/>
      <c r="K983" s="14"/>
      <c r="L983" s="14"/>
      <c r="M983" s="14"/>
      <c r="N983" s="14"/>
      <c r="O983" s="14"/>
      <c r="P983" s="14"/>
      <c r="Q983" s="14"/>
    </row>
    <row r="984" ht="13.5" customHeight="1">
      <c r="A984" s="14"/>
      <c r="B984" s="14"/>
      <c r="C984" s="14"/>
      <c r="D984" s="15"/>
      <c r="E984" s="16"/>
      <c r="F984" s="16"/>
      <c r="G984" s="16"/>
      <c r="H984" s="14"/>
      <c r="I984" s="14"/>
      <c r="J984" s="14"/>
      <c r="K984" s="14"/>
      <c r="L984" s="14"/>
      <c r="M984" s="14"/>
      <c r="N984" s="14"/>
      <c r="O984" s="14"/>
      <c r="P984" s="14"/>
      <c r="Q984" s="14"/>
    </row>
    <row r="985" ht="13.5" customHeight="1">
      <c r="A985" s="14"/>
      <c r="B985" s="14"/>
      <c r="C985" s="14"/>
      <c r="D985" s="15"/>
      <c r="E985" s="16"/>
      <c r="F985" s="16"/>
      <c r="G985" s="16"/>
      <c r="H985" s="14"/>
      <c r="I985" s="14"/>
      <c r="J985" s="14"/>
      <c r="K985" s="14"/>
      <c r="L985" s="14"/>
      <c r="M985" s="14"/>
      <c r="N985" s="14"/>
      <c r="O985" s="14"/>
      <c r="P985" s="14"/>
      <c r="Q985" s="14"/>
    </row>
    <row r="986" ht="13.5" customHeight="1">
      <c r="A986" s="14"/>
      <c r="B986" s="14"/>
      <c r="C986" s="14"/>
      <c r="D986" s="15"/>
      <c r="E986" s="16"/>
      <c r="F986" s="16"/>
      <c r="G986" s="16"/>
      <c r="H986" s="14"/>
      <c r="I986" s="14"/>
      <c r="J986" s="14"/>
      <c r="K986" s="14"/>
      <c r="L986" s="14"/>
      <c r="M986" s="14"/>
      <c r="N986" s="14"/>
      <c r="O986" s="14"/>
      <c r="P986" s="14"/>
      <c r="Q986" s="14"/>
    </row>
    <row r="987" ht="13.5" customHeight="1">
      <c r="A987" s="14"/>
      <c r="B987" s="14"/>
      <c r="C987" s="14"/>
      <c r="D987" s="15"/>
      <c r="E987" s="16"/>
      <c r="F987" s="16"/>
      <c r="G987" s="16"/>
      <c r="H987" s="14"/>
      <c r="I987" s="14"/>
      <c r="J987" s="14"/>
      <c r="K987" s="14"/>
      <c r="L987" s="14"/>
      <c r="M987" s="14"/>
      <c r="N987" s="14"/>
      <c r="O987" s="14"/>
      <c r="P987" s="14"/>
      <c r="Q987" s="14"/>
    </row>
    <row r="988" ht="13.5" customHeight="1">
      <c r="A988" s="14"/>
      <c r="B988" s="14"/>
      <c r="C988" s="14"/>
      <c r="D988" s="15"/>
      <c r="E988" s="16"/>
      <c r="F988" s="16"/>
      <c r="G988" s="16"/>
      <c r="H988" s="14"/>
      <c r="I988" s="14"/>
      <c r="J988" s="14"/>
      <c r="K988" s="14"/>
      <c r="L988" s="14"/>
      <c r="M988" s="14"/>
      <c r="N988" s="14"/>
      <c r="O988" s="14"/>
      <c r="P988" s="14"/>
      <c r="Q988" s="14"/>
    </row>
    <row r="989" ht="13.5" customHeight="1">
      <c r="A989" s="14"/>
      <c r="B989" s="14"/>
      <c r="C989" s="14"/>
      <c r="D989" s="15"/>
      <c r="E989" s="16"/>
      <c r="F989" s="16"/>
      <c r="G989" s="16"/>
      <c r="H989" s="14"/>
      <c r="I989" s="14"/>
      <c r="J989" s="14"/>
      <c r="K989" s="14"/>
      <c r="L989" s="14"/>
      <c r="M989" s="14"/>
      <c r="N989" s="14"/>
      <c r="O989" s="14"/>
      <c r="P989" s="14"/>
      <c r="Q989" s="14"/>
    </row>
    <row r="990" ht="13.5" customHeight="1">
      <c r="A990" s="14"/>
      <c r="B990" s="14"/>
      <c r="C990" s="14"/>
      <c r="D990" s="15"/>
      <c r="E990" s="16"/>
      <c r="F990" s="16"/>
      <c r="G990" s="16"/>
      <c r="H990" s="14"/>
      <c r="I990" s="14"/>
      <c r="J990" s="14"/>
      <c r="K990" s="14"/>
      <c r="L990" s="14"/>
      <c r="M990" s="14"/>
      <c r="N990" s="14"/>
      <c r="O990" s="14"/>
      <c r="P990" s="14"/>
      <c r="Q990" s="14"/>
    </row>
    <row r="991" ht="13.5" customHeight="1">
      <c r="A991" s="14"/>
      <c r="B991" s="14"/>
      <c r="C991" s="14"/>
      <c r="D991" s="15"/>
      <c r="E991" s="16"/>
      <c r="F991" s="16"/>
      <c r="G991" s="16"/>
      <c r="H991" s="14"/>
      <c r="I991" s="14"/>
      <c r="J991" s="14"/>
      <c r="K991" s="14"/>
      <c r="L991" s="14"/>
      <c r="M991" s="14"/>
      <c r="N991" s="14"/>
      <c r="O991" s="14"/>
      <c r="P991" s="14"/>
      <c r="Q991" s="14"/>
    </row>
    <row r="992" ht="13.5" customHeight="1">
      <c r="A992" s="14"/>
      <c r="B992" s="14"/>
      <c r="C992" s="14"/>
      <c r="D992" s="15"/>
      <c r="E992" s="16"/>
      <c r="F992" s="16"/>
      <c r="G992" s="16"/>
      <c r="H992" s="14"/>
      <c r="I992" s="14"/>
      <c r="J992" s="14"/>
      <c r="K992" s="14"/>
      <c r="L992" s="14"/>
      <c r="M992" s="14"/>
      <c r="N992" s="14"/>
      <c r="O992" s="14"/>
      <c r="P992" s="14"/>
      <c r="Q992" s="14"/>
    </row>
    <row r="993" ht="13.5" customHeight="1">
      <c r="A993" s="14"/>
      <c r="B993" s="14"/>
      <c r="C993" s="14"/>
      <c r="D993" s="15"/>
      <c r="E993" s="16"/>
      <c r="F993" s="16"/>
      <c r="G993" s="16"/>
      <c r="H993" s="14"/>
      <c r="I993" s="14"/>
      <c r="J993" s="14"/>
      <c r="K993" s="14"/>
      <c r="L993" s="14"/>
      <c r="M993" s="14"/>
      <c r="N993" s="14"/>
      <c r="O993" s="14"/>
      <c r="P993" s="14"/>
      <c r="Q993" s="14"/>
    </row>
    <row r="994" ht="13.5" customHeight="1">
      <c r="A994" s="14"/>
      <c r="B994" s="14"/>
      <c r="C994" s="14"/>
      <c r="D994" s="15"/>
      <c r="E994" s="16"/>
      <c r="F994" s="16"/>
      <c r="G994" s="16"/>
      <c r="H994" s="14"/>
      <c r="I994" s="14"/>
      <c r="J994" s="14"/>
      <c r="K994" s="14"/>
      <c r="L994" s="14"/>
      <c r="M994" s="14"/>
      <c r="N994" s="14"/>
      <c r="O994" s="14"/>
      <c r="P994" s="14"/>
      <c r="Q994" s="14"/>
    </row>
    <row r="995" ht="13.5" customHeight="1">
      <c r="A995" s="14"/>
      <c r="B995" s="14"/>
      <c r="C995" s="14"/>
      <c r="D995" s="15"/>
      <c r="E995" s="16"/>
      <c r="F995" s="16"/>
      <c r="G995" s="16"/>
      <c r="H995" s="14"/>
      <c r="I995" s="14"/>
      <c r="J995" s="14"/>
      <c r="K995" s="14"/>
      <c r="L995" s="14"/>
      <c r="M995" s="14"/>
      <c r="N995" s="14"/>
      <c r="O995" s="14"/>
      <c r="P995" s="14"/>
      <c r="Q995" s="14"/>
    </row>
    <row r="996" ht="13.5" customHeight="1">
      <c r="A996" s="14"/>
      <c r="B996" s="14"/>
      <c r="C996" s="14"/>
      <c r="D996" s="15"/>
      <c r="E996" s="16"/>
      <c r="F996" s="16"/>
      <c r="G996" s="16"/>
      <c r="H996" s="14"/>
      <c r="I996" s="14"/>
      <c r="J996" s="14"/>
      <c r="K996" s="14"/>
      <c r="L996" s="14"/>
      <c r="M996" s="14"/>
      <c r="N996" s="14"/>
      <c r="O996" s="14"/>
      <c r="P996" s="14"/>
      <c r="Q996" s="14"/>
    </row>
    <row r="997" ht="13.5" customHeight="1">
      <c r="A997" s="14"/>
      <c r="B997" s="14"/>
      <c r="C997" s="14"/>
      <c r="D997" s="15"/>
      <c r="E997" s="16"/>
      <c r="F997" s="16"/>
      <c r="G997" s="16"/>
      <c r="H997" s="14"/>
      <c r="I997" s="14"/>
      <c r="J997" s="14"/>
      <c r="K997" s="14"/>
      <c r="L997" s="14"/>
      <c r="M997" s="14"/>
      <c r="N997" s="14"/>
      <c r="O997" s="14"/>
      <c r="P997" s="14"/>
      <c r="Q997" s="14"/>
    </row>
    <row r="998" ht="13.5" customHeight="1">
      <c r="A998" s="14"/>
      <c r="B998" s="14"/>
      <c r="C998" s="14"/>
      <c r="D998" s="15"/>
      <c r="E998" s="16"/>
      <c r="F998" s="16"/>
      <c r="G998" s="16"/>
      <c r="H998" s="14"/>
      <c r="I998" s="14"/>
      <c r="J998" s="14"/>
      <c r="K998" s="14"/>
      <c r="L998" s="14"/>
      <c r="M998" s="14"/>
      <c r="N998" s="14"/>
      <c r="O998" s="14"/>
      <c r="P998" s="14"/>
      <c r="Q998" s="14"/>
    </row>
    <row r="999" ht="13.5" customHeight="1">
      <c r="A999" s="14"/>
      <c r="B999" s="14"/>
      <c r="C999" s="14"/>
      <c r="D999" s="15"/>
      <c r="E999" s="16"/>
      <c r="F999" s="16"/>
      <c r="G999" s="16"/>
      <c r="H999" s="14"/>
      <c r="I999" s="14"/>
      <c r="J999" s="14"/>
      <c r="K999" s="14"/>
      <c r="L999" s="14"/>
      <c r="M999" s="14"/>
      <c r="N999" s="14"/>
      <c r="O999" s="14"/>
      <c r="P999" s="14"/>
      <c r="Q999" s="14"/>
    </row>
  </sheetData>
  <mergeCells count="50">
    <mergeCell ref="E9:E10"/>
    <mergeCell ref="F9:F10"/>
    <mergeCell ref="A2:B4"/>
    <mergeCell ref="C2:G2"/>
    <mergeCell ref="C3:G3"/>
    <mergeCell ref="C4:G4"/>
    <mergeCell ref="A9:A10"/>
    <mergeCell ref="D9:D10"/>
    <mergeCell ref="G9:G10"/>
    <mergeCell ref="B9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45:C45"/>
    <mergeCell ref="B46:C46"/>
    <mergeCell ref="B47:C47"/>
    <mergeCell ref="B48:C48"/>
    <mergeCell ref="B49:C49"/>
    <mergeCell ref="B50:C50"/>
    <mergeCell ref="B38:C38"/>
    <mergeCell ref="B39:C39"/>
    <mergeCell ref="B40:C40"/>
    <mergeCell ref="B41:C41"/>
    <mergeCell ref="B42:C42"/>
    <mergeCell ref="B43:C43"/>
    <mergeCell ref="B44:C44"/>
  </mergeCells>
  <conditionalFormatting sqref="E11:E25 F11:G50 E27:E50">
    <cfRule type="cellIs" dxfId="2" priority="1" operator="lessThan">
      <formula>80</formula>
    </cfRule>
  </conditionalFormatting>
  <printOptions horizontalCentered="1"/>
  <pageMargins bottom="0.4724409448818898" footer="0.0" header="0.0" left="0.4724409448818898" right="0.4724409448818898" top="0.4724409448818898"/>
  <pageSetup paperSize="9" scale="70" orientation="portrait"/>
  <headerFooter>
    <oddHeader>&amp;RConfidential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8.5"/>
    <col customWidth="1" min="3" max="3" width="8.0"/>
    <col customWidth="1" min="4" max="4" width="8.88"/>
    <col customWidth="1" min="5" max="6" width="8.0"/>
    <col customWidth="1" min="7" max="15" width="11.25"/>
    <col customWidth="1" min="16" max="16" width="7.5"/>
    <col customWidth="1" min="17" max="17" width="9.88"/>
    <col customWidth="1" min="18" max="18" width="8.0"/>
    <col customWidth="1" min="19" max="20" width="7.88"/>
    <col customWidth="1" min="21" max="21" width="7.75"/>
    <col customWidth="1" min="22" max="22" width="7.88"/>
    <col customWidth="1" min="23" max="23" width="7.63"/>
    <col customWidth="1" min="24" max="25" width="7.25"/>
    <col customWidth="1" min="26" max="26" width="9.5"/>
    <col customWidth="1" min="27" max="27" width="4.38"/>
    <col customWidth="1" min="28" max="35" width="8.0"/>
  </cols>
  <sheetData>
    <row r="1" ht="3.75" customHeight="1"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3.75" customHeight="1"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ht="3.75" customHeight="1"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3.75" customHeight="1"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ht="3.75" customHeight="1"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ht="3.75" customHeight="1"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ht="3.75" customHeight="1"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ht="19.5" customHeight="1">
      <c r="A8" s="155" t="s">
        <v>13</v>
      </c>
      <c r="B8" s="156" t="s">
        <v>93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2"/>
      <c r="Q8" s="156" t="s">
        <v>82</v>
      </c>
      <c r="R8" s="2"/>
      <c r="S8" s="157" t="s">
        <v>23</v>
      </c>
      <c r="T8" s="157" t="s">
        <v>75</v>
      </c>
      <c r="U8" s="157" t="s">
        <v>76</v>
      </c>
      <c r="V8" s="158" t="s">
        <v>77</v>
      </c>
      <c r="W8" s="47"/>
      <c r="X8" s="158" t="s">
        <v>78</v>
      </c>
      <c r="Y8" s="47"/>
      <c r="Z8" s="157" t="s">
        <v>79</v>
      </c>
      <c r="AA8" s="52"/>
      <c r="AB8" s="52"/>
      <c r="AC8" s="52"/>
      <c r="AD8" s="52"/>
      <c r="AE8" s="52"/>
      <c r="AF8" s="52"/>
      <c r="AG8" s="52"/>
      <c r="AH8" s="52"/>
      <c r="AI8" s="52"/>
    </row>
    <row r="9" ht="69.75" customHeight="1">
      <c r="A9" s="54"/>
      <c r="B9" s="232" t="str">
        <f>IF('Keterampilan (rincian)'!E10="","",'Keterampilan (rincian)'!E10)</f>
        <v>Memahami konsep dasar basis data</v>
      </c>
      <c r="C9" s="232" t="str">
        <f>IF('Keterampilan (rincian)'!H10="","",'Keterampilan (rincian)'!H10)</f>
        <v>Mendeskripsikan Model Data dan Hubungan Antar Entitas</v>
      </c>
      <c r="D9" s="232" t="str">
        <f>IF('Keterampilan (rincian)'!K10="","",'Keterampilan (rincian)'!K10)</f>
        <v>Mengimplementasikan Relasi Data </v>
      </c>
      <c r="E9" s="232" t="str">
        <f>IF('Keterampilan (rincian)'!N10="","",'Keterampilan (rincian)'!N10)</f>
        <v/>
      </c>
      <c r="F9" s="232" t="str">
        <f>IF('Keterampilan (rincian)'!Q10="","",'Keterampilan (rincian)'!Q10)</f>
        <v/>
      </c>
      <c r="G9" s="232" t="str">
        <f>IF('Keterampilan (rincian)'!T10="","",'Keterampilan (rincian)'!T10)</f>
        <v/>
      </c>
      <c r="H9" s="232" t="str">
        <f>IF('Keterampilan (rincian)'!W10="","",'Keterampilan (rincian)'!W10)</f>
        <v/>
      </c>
      <c r="I9" s="232" t="str">
        <f>IF('Keterampilan (rincian)'!Z10="","",'Keterampilan (rincian)'!Z10)</f>
        <v/>
      </c>
      <c r="J9" s="232" t="str">
        <f>IF('Keterampilan (rincian)'!AC10="","",'Keterampilan (rincian)'!AC10)</f>
        <v/>
      </c>
      <c r="K9" s="232" t="str">
        <f>IF('Keterampilan (rincian)'!AF10="","",'Keterampilan (rincian)'!AF10)</f>
        <v/>
      </c>
      <c r="L9" s="232" t="str">
        <f>IF('Keterampilan (rincian)'!AI10="","",'Keterampilan (rincian)'!AI10)</f>
        <v/>
      </c>
      <c r="M9" s="232" t="str">
        <f>IF('Keterampilan (rincian)'!AL10="","",'Keterampilan (rincian)'!AL10)</f>
        <v/>
      </c>
      <c r="N9" s="232" t="str">
        <f>IF('Keterampilan (rincian)'!AO10="","",'Keterampilan (rincian)'!AO10)</f>
        <v/>
      </c>
      <c r="O9" s="232" t="str">
        <f>IF('Keterampilan (rincian)'!AR10="","",'Keterampilan (rincian)'!AR10)</f>
        <v/>
      </c>
      <c r="P9" s="160" t="s">
        <v>83</v>
      </c>
      <c r="Q9" s="160" t="s">
        <v>94</v>
      </c>
      <c r="R9" s="160" t="s">
        <v>95</v>
      </c>
      <c r="S9" s="54"/>
      <c r="T9" s="54"/>
      <c r="U9" s="54"/>
      <c r="V9" s="55"/>
      <c r="W9" s="56"/>
      <c r="X9" s="55"/>
      <c r="Y9" s="56"/>
      <c r="Z9" s="54"/>
      <c r="AA9" s="52"/>
      <c r="AB9" s="52"/>
      <c r="AC9" s="52"/>
      <c r="AD9" s="52"/>
      <c r="AE9" s="52"/>
      <c r="AF9" s="52"/>
      <c r="AG9" s="52"/>
      <c r="AH9" s="52"/>
      <c r="AI9" s="52"/>
    </row>
    <row r="10" ht="19.5" customHeight="1">
      <c r="A10" s="61"/>
      <c r="B10" s="161" t="s">
        <v>23</v>
      </c>
      <c r="C10" s="161" t="s">
        <v>23</v>
      </c>
      <c r="D10" s="161" t="s">
        <v>23</v>
      </c>
      <c r="E10" s="161" t="s">
        <v>23</v>
      </c>
      <c r="F10" s="161" t="s">
        <v>23</v>
      </c>
      <c r="G10" s="161" t="s">
        <v>23</v>
      </c>
      <c r="H10" s="233" t="s">
        <v>23</v>
      </c>
      <c r="I10" s="233" t="s">
        <v>23</v>
      </c>
      <c r="J10" s="233" t="s">
        <v>23</v>
      </c>
      <c r="K10" s="233" t="s">
        <v>23</v>
      </c>
      <c r="L10" s="233" t="s">
        <v>23</v>
      </c>
      <c r="M10" s="161" t="s">
        <v>23</v>
      </c>
      <c r="N10" s="161" t="s">
        <v>23</v>
      </c>
      <c r="O10" s="161" t="s">
        <v>23</v>
      </c>
      <c r="P10" s="161" t="s">
        <v>23</v>
      </c>
      <c r="Q10" s="161" t="s">
        <v>23</v>
      </c>
      <c r="R10" s="161" t="s">
        <v>23</v>
      </c>
      <c r="S10" s="61"/>
      <c r="T10" s="61"/>
      <c r="U10" s="61"/>
      <c r="V10" s="62"/>
      <c r="W10" s="63"/>
      <c r="X10" s="62"/>
      <c r="Y10" s="63"/>
      <c r="Z10" s="61"/>
      <c r="AA10" s="52"/>
      <c r="AB10" s="52"/>
      <c r="AC10" s="52"/>
      <c r="AD10" s="52"/>
      <c r="AE10" s="52"/>
      <c r="AF10" s="52"/>
      <c r="AG10" s="52"/>
      <c r="AH10" s="52"/>
      <c r="AI10" s="52"/>
    </row>
    <row r="11" ht="39.75" customHeight="1">
      <c r="A11" s="6">
        <v>1.0</v>
      </c>
      <c r="B11" s="162">
        <f>IF('Keterampilan (rincian)'!G12="","",'Keterampilan (rincian)'!G12)</f>
        <v>90</v>
      </c>
      <c r="C11" s="162">
        <f>IF('Keterampilan (rincian)'!J12="","",'Keterampilan (rincian)'!J12)</f>
        <v>80</v>
      </c>
      <c r="D11" s="162">
        <f>IF('Keterampilan (rincian)'!M12="","",'Keterampilan (rincian)'!M12)</f>
        <v>90</v>
      </c>
      <c r="E11" s="162" t="str">
        <f>IF('Keterampilan (rincian)'!P12="","",'Keterampilan (rincian)'!P12)</f>
        <v/>
      </c>
      <c r="F11" s="162" t="str">
        <f>IF('Keterampilan (rincian)'!S12="","",'Keterampilan (rincian)'!S12)</f>
        <v/>
      </c>
      <c r="G11" s="162" t="str">
        <f>IF('Keterampilan (rincian)'!V12="","",'Keterampilan (rincian)'!V12)</f>
        <v/>
      </c>
      <c r="H11" s="162" t="str">
        <f>IF('Keterampilan (rincian)'!Y12="","",'Keterampilan (rincian)'!Y12)</f>
        <v/>
      </c>
      <c r="I11" s="162" t="str">
        <f>IF('Keterampilan (rincian)'!AB12="","",'Keterampilan (rincian)'!AB12)</f>
        <v/>
      </c>
      <c r="J11" s="162" t="str">
        <f>IF('Keterampilan (rincian)'!AE12="","",'Keterampilan (rincian)'!AE12)</f>
        <v/>
      </c>
      <c r="K11" s="162" t="str">
        <f>IF('Keterampilan (rincian)'!AH12="","",'Keterampilan (rincian)'!AH12)</f>
        <v/>
      </c>
      <c r="L11" s="162" t="str">
        <f>IF('Keterampilan (rincian)'!AK12="","",'Keterampilan (rincian)'!AK12)</f>
        <v/>
      </c>
      <c r="M11" s="162" t="str">
        <f>IF('Keterampilan (rincian)'!AN12="","",'Keterampilan (rincian)'!AN12)</f>
        <v/>
      </c>
      <c r="N11" s="162" t="str">
        <f>IF('Keterampilan (rincian)'!AQ12="","",'Keterampilan (rincian)'!AQ12)</f>
        <v/>
      </c>
      <c r="O11" s="162" t="str">
        <f>IF('Keterampilan (rincian)'!AT12="","",'Keterampilan (rincian)'!AT12)</f>
        <v/>
      </c>
      <c r="P11" s="162">
        <f t="shared" ref="P11:P50" si="1">IF(B11="","",ROUND(AVERAGE(B11:O11),0))</f>
        <v>87</v>
      </c>
      <c r="Q11" s="162">
        <f>IF('Keterampilan (rincian)'!AV12="","",ROUND(MAX('Keterampilan (rincian)'!AV12:AW12),0))</f>
        <v>80</v>
      </c>
      <c r="R11" s="163">
        <f>IF('Keterampilan (rincian)'!AX12="","",ROUND(MAX('Keterampilan (rincian)'!AX12:AY12),0))</f>
        <v>90</v>
      </c>
      <c r="S11" s="163">
        <f t="shared" ref="S11:S50" si="2">IF(P11="","",IF(Q11="",ROUND((3*P11+3*R11)/6,0),ROUND((P11+2*Q11+3*R11)/6,0)))</f>
        <v>86</v>
      </c>
      <c r="T11" s="164">
        <f t="shared" ref="T11:T50" si="3">IF(S11="","",IF(S11&gt;=96,4,IF(S11&gt;=91,3.66,IF(S11&gt;=86,3.33,IF(S11&gt;=81,3,IF(S11&gt;=75,2.66,IF(S11&gt;=70,2.33,IF(S11&gt;=65,2,IF(S11&gt;=60,1.66,IF(S11&gt;=55,1.33,1))))))))))</f>
        <v>3.33</v>
      </c>
      <c r="U11" s="165" t="str">
        <f t="shared" ref="U11:U50" si="4">IF(T11="","",IF(T11=4,"A",IF(T11=3.66,"A-",IF(T11=3.33,"B+",IF(T11=3,"B",IF(T11=2.66,"B-",IF(T11=2.33,"C+",IF(T11=2,"C",IF(T11=1.66,"C-",IF(T11=1.33,"D+","D"))))))))))</f>
        <v>B+</v>
      </c>
      <c r="V11" s="165">
        <f t="shared" ref="V11:V50" si="5">MAX(B11:O11)</f>
        <v>90</v>
      </c>
      <c r="W11" s="166" t="str">
        <f t="shared" ref="W11:W50" si="6">INDEX($B$9:$O$9,1,MATCH(MAX(B11:O11),B11:O11,0))</f>
        <v>Memahami konsep dasar basis data</v>
      </c>
      <c r="X11" s="167">
        <f t="shared" ref="X11:X50" si="7">MIN(B11:O11)</f>
        <v>80</v>
      </c>
      <c r="Y11" s="166" t="str">
        <f t="shared" ref="Y11:Y50" si="8">INDEX($B$9:$O$9,1,MATCH(MIN(B11:O11),B11:O11,0))</f>
        <v>Mendeskripsikan Model Data dan Hubungan Antar Entitas</v>
      </c>
      <c r="Z11" s="168" t="str">
        <f t="shared" ref="Z11:Z50" si="9">IF(OR(U11="C+",U11="C",U11="C-",U11="D+",U11="D"),CONCATENATE("Belum terampil mengerjakan sebagian besar kompetensi, terutama kurang terampil dalam ",Y11),IF(OR(U11="A",U11="A-"),CONCATENATE("Sudah terampil mengerjakan seluruh kompetensi, terutama sangat baik dalam ",W11),IF(OR(U11="B+",U11="B",U11="B-"),CONCATENATE(IF(X11&lt;80,CONCATENATE("Sudah terampil mengerjakan sebagian besar kompetensi, terutama dalam ",W11,", namun keterampilan dalam ",Y11," perlu ditingkatkan"),CONCATENATE("Sudah terampil mengerjakan seluruh kompetensi, terutama dalam ",W11)),""))))</f>
        <v>Sudah terampil mengerjakan seluruh kompetensi, terutama dalam Memahami konsep dasar basis data</v>
      </c>
      <c r="AA11" s="52"/>
      <c r="AB11" s="52"/>
      <c r="AC11" s="52"/>
      <c r="AD11" s="52"/>
      <c r="AE11" s="52"/>
      <c r="AF11" s="52"/>
      <c r="AG11" s="52"/>
      <c r="AH11" s="52"/>
      <c r="AI11" s="52"/>
    </row>
    <row r="12" ht="39.75" customHeight="1">
      <c r="A12" s="6">
        <v>2.0</v>
      </c>
      <c r="B12" s="162">
        <f>IF('Keterampilan (rincian)'!G13="","",'Keterampilan (rincian)'!G13)</f>
        <v>90</v>
      </c>
      <c r="C12" s="162">
        <f>IF('Keterampilan (rincian)'!J13="","",'Keterampilan (rincian)'!J13)</f>
        <v>80</v>
      </c>
      <c r="D12" s="162">
        <f>IF('Keterampilan (rincian)'!M13="","",'Keterampilan (rincian)'!M13)</f>
        <v>90</v>
      </c>
      <c r="E12" s="162" t="str">
        <f>IF('Keterampilan (rincian)'!P13="","",'Keterampilan (rincian)'!P13)</f>
        <v/>
      </c>
      <c r="F12" s="162" t="str">
        <f>IF('Keterampilan (rincian)'!S13="","",'Keterampilan (rincian)'!S13)</f>
        <v/>
      </c>
      <c r="G12" s="162" t="str">
        <f>IF('Keterampilan (rincian)'!V13="","",'Keterampilan (rincian)'!V13)</f>
        <v/>
      </c>
      <c r="H12" s="162" t="str">
        <f>IF('Keterampilan (rincian)'!Y13="","",'Keterampilan (rincian)'!Y13)</f>
        <v/>
      </c>
      <c r="I12" s="162" t="str">
        <f>IF('Keterampilan (rincian)'!AB13="","",'Keterampilan (rincian)'!AB13)</f>
        <v/>
      </c>
      <c r="J12" s="162" t="str">
        <f>IF('Keterampilan (rincian)'!AE13="","",'Keterampilan (rincian)'!AE13)</f>
        <v/>
      </c>
      <c r="K12" s="162" t="str">
        <f>IF('Keterampilan (rincian)'!AH13="","",'Keterampilan (rincian)'!AH13)</f>
        <v/>
      </c>
      <c r="L12" s="162" t="str">
        <f>IF('Keterampilan (rincian)'!AK13="","",'Keterampilan (rincian)'!AK13)</f>
        <v/>
      </c>
      <c r="M12" s="162" t="str">
        <f>IF('Keterampilan (rincian)'!AN13="","",'Keterampilan (rincian)'!AN13)</f>
        <v/>
      </c>
      <c r="N12" s="162" t="str">
        <f>IF('Keterampilan (rincian)'!AQ13="","",'Keterampilan (rincian)'!AQ13)</f>
        <v/>
      </c>
      <c r="O12" s="162" t="str">
        <f>IF('Keterampilan (rincian)'!AT13="","",'Keterampilan (rincian)'!AT13)</f>
        <v/>
      </c>
      <c r="P12" s="162">
        <f t="shared" si="1"/>
        <v>87</v>
      </c>
      <c r="Q12" s="162">
        <f>IF('Keterampilan (rincian)'!AV13="","",ROUND(MAX('Keterampilan (rincian)'!AV13:AW13),0))</f>
        <v>80</v>
      </c>
      <c r="R12" s="163">
        <f>IF('Keterampilan (rincian)'!AX13="","",ROUND(MAX('Keterampilan (rincian)'!AX13:AY13),0))</f>
        <v>90</v>
      </c>
      <c r="S12" s="163">
        <f t="shared" si="2"/>
        <v>86</v>
      </c>
      <c r="T12" s="164">
        <f t="shared" si="3"/>
        <v>3.33</v>
      </c>
      <c r="U12" s="165" t="str">
        <f t="shared" si="4"/>
        <v>B+</v>
      </c>
      <c r="V12" s="165">
        <f t="shared" si="5"/>
        <v>90</v>
      </c>
      <c r="W12" s="166" t="str">
        <f t="shared" si="6"/>
        <v>Memahami konsep dasar basis data</v>
      </c>
      <c r="X12" s="167">
        <f t="shared" si="7"/>
        <v>80</v>
      </c>
      <c r="Y12" s="166" t="str">
        <f t="shared" si="8"/>
        <v>Mendeskripsikan Model Data dan Hubungan Antar Entitas</v>
      </c>
      <c r="Z12" s="168" t="str">
        <f t="shared" si="9"/>
        <v>Sudah terampil mengerjakan seluruh kompetensi, terutama dalam Memahami konsep dasar basis data</v>
      </c>
      <c r="AA12" s="52"/>
      <c r="AB12" s="52"/>
      <c r="AC12" s="52"/>
      <c r="AD12" s="52"/>
      <c r="AE12" s="52"/>
      <c r="AF12" s="52"/>
      <c r="AG12" s="52"/>
      <c r="AH12" s="52"/>
      <c r="AI12" s="52"/>
    </row>
    <row r="13" ht="39.75" customHeight="1">
      <c r="A13" s="6">
        <v>3.0</v>
      </c>
      <c r="B13" s="162">
        <f>IF('Keterampilan (rincian)'!G14="","",'Keterampilan (rincian)'!G14)</f>
        <v>92</v>
      </c>
      <c r="C13" s="162">
        <f>IF('Keterampilan (rincian)'!J14="","",'Keterampilan (rincian)'!J14)</f>
        <v>95</v>
      </c>
      <c r="D13" s="162">
        <f>IF('Keterampilan (rincian)'!M14="","",'Keterampilan (rincian)'!M14)</f>
        <v>92</v>
      </c>
      <c r="E13" s="162" t="str">
        <f>IF('Keterampilan (rincian)'!P14="","",'Keterampilan (rincian)'!P14)</f>
        <v/>
      </c>
      <c r="F13" s="162" t="str">
        <f>IF('Keterampilan (rincian)'!S14="","",'Keterampilan (rincian)'!S14)</f>
        <v/>
      </c>
      <c r="G13" s="162" t="str">
        <f>IF('Keterampilan (rincian)'!V14="","",'Keterampilan (rincian)'!V14)</f>
        <v/>
      </c>
      <c r="H13" s="162" t="str">
        <f>IF('Keterampilan (rincian)'!Y14="","",'Keterampilan (rincian)'!Y14)</f>
        <v/>
      </c>
      <c r="I13" s="162" t="str">
        <f>IF('Keterampilan (rincian)'!AB14="","",'Keterampilan (rincian)'!AB14)</f>
        <v/>
      </c>
      <c r="J13" s="162" t="str">
        <f>IF('Keterampilan (rincian)'!AE14="","",'Keterampilan (rincian)'!AE14)</f>
        <v/>
      </c>
      <c r="K13" s="162" t="str">
        <f>IF('Keterampilan (rincian)'!AH14="","",'Keterampilan (rincian)'!AH14)</f>
        <v/>
      </c>
      <c r="L13" s="162" t="str">
        <f>IF('Keterampilan (rincian)'!AK14="","",'Keterampilan (rincian)'!AK14)</f>
        <v/>
      </c>
      <c r="M13" s="162" t="str">
        <f>IF('Keterampilan (rincian)'!AN14="","",'Keterampilan (rincian)'!AN14)</f>
        <v/>
      </c>
      <c r="N13" s="162" t="str">
        <f>IF('Keterampilan (rincian)'!AQ14="","",'Keterampilan (rincian)'!AQ14)</f>
        <v/>
      </c>
      <c r="O13" s="162" t="str">
        <f>IF('Keterampilan (rincian)'!AT14="","",'Keterampilan (rincian)'!AT14)</f>
        <v/>
      </c>
      <c r="P13" s="162">
        <f t="shared" si="1"/>
        <v>93</v>
      </c>
      <c r="Q13" s="162">
        <f>IF('Keterampilan (rincian)'!AV14="","",ROUND(MAX('Keterampilan (rincian)'!AV14:AW14),0))</f>
        <v>95</v>
      </c>
      <c r="R13" s="163">
        <f>IF('Keterampilan (rincian)'!AX14="","",ROUND(MAX('Keterampilan (rincian)'!AX14:AY14),0))</f>
        <v>92</v>
      </c>
      <c r="S13" s="163">
        <f t="shared" si="2"/>
        <v>93</v>
      </c>
      <c r="T13" s="164">
        <f t="shared" si="3"/>
        <v>3.66</v>
      </c>
      <c r="U13" s="165" t="str">
        <f t="shared" si="4"/>
        <v>A-</v>
      </c>
      <c r="V13" s="165">
        <f t="shared" si="5"/>
        <v>95</v>
      </c>
      <c r="W13" s="166" t="str">
        <f t="shared" si="6"/>
        <v>Mendeskripsikan Model Data dan Hubungan Antar Entitas</v>
      </c>
      <c r="X13" s="167">
        <f t="shared" si="7"/>
        <v>92</v>
      </c>
      <c r="Y13" s="166" t="str">
        <f t="shared" si="8"/>
        <v>Memahami konsep dasar basis data</v>
      </c>
      <c r="Z13" s="168" t="str">
        <f t="shared" si="9"/>
        <v>Sudah terampil mengerjakan seluruh kompetensi, terutama sangat baik dalam Mendeskripsikan Model Data dan Hubungan Antar Entitas</v>
      </c>
      <c r="AA13" s="52"/>
      <c r="AB13" s="52"/>
      <c r="AC13" s="52"/>
      <c r="AD13" s="52"/>
      <c r="AE13" s="52"/>
      <c r="AF13" s="52"/>
      <c r="AG13" s="52"/>
      <c r="AH13" s="52"/>
      <c r="AI13" s="52"/>
    </row>
    <row r="14" ht="39.75" customHeight="1">
      <c r="A14" s="6">
        <v>4.0</v>
      </c>
      <c r="B14" s="162">
        <f>IF('Keterampilan (rincian)'!G15="","",'Keterampilan (rincian)'!G15)</f>
        <v>95</v>
      </c>
      <c r="C14" s="162">
        <f>IF('Keterampilan (rincian)'!J15="","",'Keterampilan (rincian)'!J15)</f>
        <v>93</v>
      </c>
      <c r="D14" s="162">
        <f>IF('Keterampilan (rincian)'!M15="","",'Keterampilan (rincian)'!M15)</f>
        <v>95</v>
      </c>
      <c r="E14" s="162" t="str">
        <f>IF('Keterampilan (rincian)'!P15="","",'Keterampilan (rincian)'!P15)</f>
        <v/>
      </c>
      <c r="F14" s="162" t="str">
        <f>IF('Keterampilan (rincian)'!S15="","",'Keterampilan (rincian)'!S15)</f>
        <v/>
      </c>
      <c r="G14" s="162" t="str">
        <f>IF('Keterampilan (rincian)'!V15="","",'Keterampilan (rincian)'!V15)</f>
        <v/>
      </c>
      <c r="H14" s="162" t="str">
        <f>IF('Keterampilan (rincian)'!Y15="","",'Keterampilan (rincian)'!Y15)</f>
        <v/>
      </c>
      <c r="I14" s="162" t="str">
        <f>IF('Keterampilan (rincian)'!AB15="","",'Keterampilan (rincian)'!AB15)</f>
        <v/>
      </c>
      <c r="J14" s="162" t="str">
        <f>IF('Keterampilan (rincian)'!AE15="","",'Keterampilan (rincian)'!AE15)</f>
        <v/>
      </c>
      <c r="K14" s="162" t="str">
        <f>IF('Keterampilan (rincian)'!AH15="","",'Keterampilan (rincian)'!AH15)</f>
        <v/>
      </c>
      <c r="L14" s="162" t="str">
        <f>IF('Keterampilan (rincian)'!AK15="","",'Keterampilan (rincian)'!AK15)</f>
        <v/>
      </c>
      <c r="M14" s="162" t="str">
        <f>IF('Keterampilan (rincian)'!AN15="","",'Keterampilan (rincian)'!AN15)</f>
        <v/>
      </c>
      <c r="N14" s="162" t="str">
        <f>IF('Keterampilan (rincian)'!AQ15="","",'Keterampilan (rincian)'!AQ15)</f>
        <v/>
      </c>
      <c r="O14" s="162" t="str">
        <f>IF('Keterampilan (rincian)'!AT15="","",'Keterampilan (rincian)'!AT15)</f>
        <v/>
      </c>
      <c r="P14" s="162">
        <f t="shared" si="1"/>
        <v>94</v>
      </c>
      <c r="Q14" s="162">
        <f>IF('Keterampilan (rincian)'!AV15="","",ROUND(MAX('Keterampilan (rincian)'!AV15:AW15),0))</f>
        <v>93</v>
      </c>
      <c r="R14" s="163">
        <f>IF('Keterampilan (rincian)'!AX15="","",ROUND(MAX('Keterampilan (rincian)'!AX15:AY15),0))</f>
        <v>95</v>
      </c>
      <c r="S14" s="163">
        <f t="shared" si="2"/>
        <v>94</v>
      </c>
      <c r="T14" s="164">
        <f t="shared" si="3"/>
        <v>3.66</v>
      </c>
      <c r="U14" s="165" t="str">
        <f t="shared" si="4"/>
        <v>A-</v>
      </c>
      <c r="V14" s="165">
        <f t="shared" si="5"/>
        <v>95</v>
      </c>
      <c r="W14" s="166" t="str">
        <f t="shared" si="6"/>
        <v>Memahami konsep dasar basis data</v>
      </c>
      <c r="X14" s="167">
        <f t="shared" si="7"/>
        <v>93</v>
      </c>
      <c r="Y14" s="166" t="str">
        <f t="shared" si="8"/>
        <v>Mendeskripsikan Model Data dan Hubungan Antar Entitas</v>
      </c>
      <c r="Z14" s="168" t="str">
        <f t="shared" si="9"/>
        <v>Sudah terampil mengerjakan seluruh kompetensi, terutama sangat baik dalam Memahami konsep dasar basis data</v>
      </c>
      <c r="AA14" s="52"/>
      <c r="AB14" s="52"/>
      <c r="AC14" s="52"/>
      <c r="AD14" s="52"/>
      <c r="AE14" s="52"/>
      <c r="AF14" s="52"/>
      <c r="AG14" s="52"/>
      <c r="AH14" s="52"/>
      <c r="AI14" s="52"/>
    </row>
    <row r="15" ht="39.75" customHeight="1">
      <c r="A15" s="6">
        <v>5.0</v>
      </c>
      <c r="B15" s="162">
        <f>IF('Keterampilan (rincian)'!G16="","",'Keterampilan (rincian)'!G16)</f>
        <v>92</v>
      </c>
      <c r="C15" s="162">
        <f>IF('Keterampilan (rincian)'!J16="","",'Keterampilan (rincian)'!J16)</f>
        <v>95</v>
      </c>
      <c r="D15" s="162">
        <f>IF('Keterampilan (rincian)'!M16="","",'Keterampilan (rincian)'!M16)</f>
        <v>92</v>
      </c>
      <c r="E15" s="162" t="str">
        <f>IF('Keterampilan (rincian)'!P16="","",'Keterampilan (rincian)'!P16)</f>
        <v/>
      </c>
      <c r="F15" s="162" t="str">
        <f>IF('Keterampilan (rincian)'!S16="","",'Keterampilan (rincian)'!S16)</f>
        <v/>
      </c>
      <c r="G15" s="162" t="str">
        <f>IF('Keterampilan (rincian)'!V16="","",'Keterampilan (rincian)'!V16)</f>
        <v/>
      </c>
      <c r="H15" s="162" t="str">
        <f>IF('Keterampilan (rincian)'!Y16="","",'Keterampilan (rincian)'!Y16)</f>
        <v/>
      </c>
      <c r="I15" s="162" t="str">
        <f>IF('Keterampilan (rincian)'!AB16="","",'Keterampilan (rincian)'!AB16)</f>
        <v/>
      </c>
      <c r="J15" s="162" t="str">
        <f>IF('Keterampilan (rincian)'!AE16="","",'Keterampilan (rincian)'!AE16)</f>
        <v/>
      </c>
      <c r="K15" s="162" t="str">
        <f>IF('Keterampilan (rincian)'!AH16="","",'Keterampilan (rincian)'!AH16)</f>
        <v/>
      </c>
      <c r="L15" s="162" t="str">
        <f>IF('Keterampilan (rincian)'!AK16="","",'Keterampilan (rincian)'!AK16)</f>
        <v/>
      </c>
      <c r="M15" s="162" t="str">
        <f>IF('Keterampilan (rincian)'!AN16="","",'Keterampilan (rincian)'!AN16)</f>
        <v/>
      </c>
      <c r="N15" s="162" t="str">
        <f>IF('Keterampilan (rincian)'!AQ16="","",'Keterampilan (rincian)'!AQ16)</f>
        <v/>
      </c>
      <c r="O15" s="162" t="str">
        <f>IF('Keterampilan (rincian)'!AT16="","",'Keterampilan (rincian)'!AT16)</f>
        <v/>
      </c>
      <c r="P15" s="162">
        <f t="shared" si="1"/>
        <v>93</v>
      </c>
      <c r="Q15" s="162">
        <f>IF('Keterampilan (rincian)'!AV16="","",ROUND(MAX('Keterampilan (rincian)'!AV16:AW16),0))</f>
        <v>95</v>
      </c>
      <c r="R15" s="163">
        <f>IF('Keterampilan (rincian)'!AX16="","",ROUND(MAX('Keterampilan (rincian)'!AX16:AY16),0))</f>
        <v>92</v>
      </c>
      <c r="S15" s="163">
        <f t="shared" si="2"/>
        <v>93</v>
      </c>
      <c r="T15" s="164">
        <f t="shared" si="3"/>
        <v>3.66</v>
      </c>
      <c r="U15" s="165" t="str">
        <f t="shared" si="4"/>
        <v>A-</v>
      </c>
      <c r="V15" s="165">
        <f t="shared" si="5"/>
        <v>95</v>
      </c>
      <c r="W15" s="166" t="str">
        <f t="shared" si="6"/>
        <v>Mendeskripsikan Model Data dan Hubungan Antar Entitas</v>
      </c>
      <c r="X15" s="167">
        <f t="shared" si="7"/>
        <v>92</v>
      </c>
      <c r="Y15" s="166" t="str">
        <f t="shared" si="8"/>
        <v>Memahami konsep dasar basis data</v>
      </c>
      <c r="Z15" s="168" t="str">
        <f t="shared" si="9"/>
        <v>Sudah terampil mengerjakan seluruh kompetensi, terutama sangat baik dalam Mendeskripsikan Model Data dan Hubungan Antar Entitas</v>
      </c>
      <c r="AA15" s="52"/>
      <c r="AB15" s="52"/>
      <c r="AC15" s="52"/>
      <c r="AD15" s="52"/>
      <c r="AE15" s="52"/>
      <c r="AF15" s="52"/>
      <c r="AG15" s="52"/>
      <c r="AH15" s="52"/>
      <c r="AI15" s="52"/>
    </row>
    <row r="16" ht="39.75" customHeight="1">
      <c r="A16" s="6">
        <v>6.0</v>
      </c>
      <c r="B16" s="162">
        <f>IF('Keterampilan (rincian)'!G17="","",'Keterampilan (rincian)'!G17)</f>
        <v>95</v>
      </c>
      <c r="C16" s="162">
        <f>IF('Keterampilan (rincian)'!J17="","",'Keterampilan (rincian)'!J17)</f>
        <v>93</v>
      </c>
      <c r="D16" s="162">
        <f>IF('Keterampilan (rincian)'!M17="","",'Keterampilan (rincian)'!M17)</f>
        <v>95</v>
      </c>
      <c r="E16" s="162" t="str">
        <f>IF('Keterampilan (rincian)'!P17="","",'Keterampilan (rincian)'!P17)</f>
        <v/>
      </c>
      <c r="F16" s="162" t="str">
        <f>IF('Keterampilan (rincian)'!S17="","",'Keterampilan (rincian)'!S17)</f>
        <v/>
      </c>
      <c r="G16" s="162" t="str">
        <f>IF('Keterampilan (rincian)'!V17="","",'Keterampilan (rincian)'!V17)</f>
        <v/>
      </c>
      <c r="H16" s="162" t="str">
        <f>IF('Keterampilan (rincian)'!Y17="","",'Keterampilan (rincian)'!Y17)</f>
        <v/>
      </c>
      <c r="I16" s="162" t="str">
        <f>IF('Keterampilan (rincian)'!AB17="","",'Keterampilan (rincian)'!AB17)</f>
        <v/>
      </c>
      <c r="J16" s="162" t="str">
        <f>IF('Keterampilan (rincian)'!AE17="","",'Keterampilan (rincian)'!AE17)</f>
        <v/>
      </c>
      <c r="K16" s="162" t="str">
        <f>IF('Keterampilan (rincian)'!AH17="","",'Keterampilan (rincian)'!AH17)</f>
        <v/>
      </c>
      <c r="L16" s="162" t="str">
        <f>IF('Keterampilan (rincian)'!AK17="","",'Keterampilan (rincian)'!AK17)</f>
        <v/>
      </c>
      <c r="M16" s="162" t="str">
        <f>IF('Keterampilan (rincian)'!AN17="","",'Keterampilan (rincian)'!AN17)</f>
        <v/>
      </c>
      <c r="N16" s="162" t="str">
        <f>IF('Keterampilan (rincian)'!AQ17="","",'Keterampilan (rincian)'!AQ17)</f>
        <v/>
      </c>
      <c r="O16" s="162" t="str">
        <f>IF('Keterampilan (rincian)'!AT17="","",'Keterampilan (rincian)'!AT17)</f>
        <v/>
      </c>
      <c r="P16" s="162">
        <f t="shared" si="1"/>
        <v>94</v>
      </c>
      <c r="Q16" s="162">
        <f>IF('Keterampilan (rincian)'!AV17="","",ROUND(MAX('Keterampilan (rincian)'!AV17:AW17),0))</f>
        <v>93</v>
      </c>
      <c r="R16" s="163">
        <f>IF('Keterampilan (rincian)'!AX17="","",ROUND(MAX('Keterampilan (rincian)'!AX17:AY17),0))</f>
        <v>95</v>
      </c>
      <c r="S16" s="163">
        <f t="shared" si="2"/>
        <v>94</v>
      </c>
      <c r="T16" s="164">
        <f t="shared" si="3"/>
        <v>3.66</v>
      </c>
      <c r="U16" s="165" t="str">
        <f t="shared" si="4"/>
        <v>A-</v>
      </c>
      <c r="V16" s="165">
        <f t="shared" si="5"/>
        <v>95</v>
      </c>
      <c r="W16" s="166" t="str">
        <f t="shared" si="6"/>
        <v>Memahami konsep dasar basis data</v>
      </c>
      <c r="X16" s="167">
        <f t="shared" si="7"/>
        <v>93</v>
      </c>
      <c r="Y16" s="166" t="str">
        <f t="shared" si="8"/>
        <v>Mendeskripsikan Model Data dan Hubungan Antar Entitas</v>
      </c>
      <c r="Z16" s="168" t="str">
        <f t="shared" si="9"/>
        <v>Sudah terampil mengerjakan seluruh kompetensi, terutama sangat baik dalam Memahami konsep dasar basis data</v>
      </c>
      <c r="AA16" s="52"/>
      <c r="AB16" s="52"/>
      <c r="AC16" s="52"/>
      <c r="AD16" s="52"/>
      <c r="AE16" s="52"/>
      <c r="AF16" s="52"/>
      <c r="AG16" s="52"/>
      <c r="AH16" s="52"/>
      <c r="AI16" s="52"/>
    </row>
    <row r="17" ht="39.75" customHeight="1">
      <c r="A17" s="6">
        <v>7.0</v>
      </c>
      <c r="B17" s="162">
        <f>IF('Keterampilan (rincian)'!G18="","",'Keterampilan (rincian)'!G18)</f>
        <v>90</v>
      </c>
      <c r="C17" s="162">
        <f>IF('Keterampilan (rincian)'!J18="","",'Keterampilan (rincian)'!J18)</f>
        <v>95</v>
      </c>
      <c r="D17" s="162">
        <f>IF('Keterampilan (rincian)'!M18="","",'Keterampilan (rincian)'!M18)</f>
        <v>90</v>
      </c>
      <c r="E17" s="162" t="str">
        <f>IF('Keterampilan (rincian)'!P18="","",'Keterampilan (rincian)'!P18)</f>
        <v/>
      </c>
      <c r="F17" s="162" t="str">
        <f>IF('Keterampilan (rincian)'!S18="","",'Keterampilan (rincian)'!S18)</f>
        <v/>
      </c>
      <c r="G17" s="162" t="str">
        <f>IF('Keterampilan (rincian)'!V18="","",'Keterampilan (rincian)'!V18)</f>
        <v/>
      </c>
      <c r="H17" s="162" t="str">
        <f>IF('Keterampilan (rincian)'!Y18="","",'Keterampilan (rincian)'!Y18)</f>
        <v/>
      </c>
      <c r="I17" s="162" t="str">
        <f>IF('Keterampilan (rincian)'!AB18="","",'Keterampilan (rincian)'!AB18)</f>
        <v/>
      </c>
      <c r="J17" s="162" t="str">
        <f>IF('Keterampilan (rincian)'!AE18="","",'Keterampilan (rincian)'!AE18)</f>
        <v/>
      </c>
      <c r="K17" s="162" t="str">
        <f>IF('Keterampilan (rincian)'!AH18="","",'Keterampilan (rincian)'!AH18)</f>
        <v/>
      </c>
      <c r="L17" s="162" t="str">
        <f>IF('Keterampilan (rincian)'!AK18="","",'Keterampilan (rincian)'!AK18)</f>
        <v/>
      </c>
      <c r="M17" s="162" t="str">
        <f>IF('Keterampilan (rincian)'!AN18="","",'Keterampilan (rincian)'!AN18)</f>
        <v/>
      </c>
      <c r="N17" s="162" t="str">
        <f>IF('Keterampilan (rincian)'!AQ18="","",'Keterampilan (rincian)'!AQ18)</f>
        <v/>
      </c>
      <c r="O17" s="162" t="str">
        <f>IF('Keterampilan (rincian)'!AT18="","",'Keterampilan (rincian)'!AT18)</f>
        <v/>
      </c>
      <c r="P17" s="162">
        <f t="shared" si="1"/>
        <v>92</v>
      </c>
      <c r="Q17" s="162">
        <f>IF('Keterampilan (rincian)'!AV18="","",ROUND(MAX('Keterampilan (rincian)'!AV18:AW18),0))</f>
        <v>95</v>
      </c>
      <c r="R17" s="163">
        <f>IF('Keterampilan (rincian)'!AX18="","",ROUND(MAX('Keterampilan (rincian)'!AX18:AY18),0))</f>
        <v>90</v>
      </c>
      <c r="S17" s="163">
        <f t="shared" si="2"/>
        <v>92</v>
      </c>
      <c r="T17" s="164">
        <f t="shared" si="3"/>
        <v>3.66</v>
      </c>
      <c r="U17" s="165" t="str">
        <f t="shared" si="4"/>
        <v>A-</v>
      </c>
      <c r="V17" s="165">
        <f t="shared" si="5"/>
        <v>95</v>
      </c>
      <c r="W17" s="166" t="str">
        <f t="shared" si="6"/>
        <v>Mendeskripsikan Model Data dan Hubungan Antar Entitas</v>
      </c>
      <c r="X17" s="167">
        <f t="shared" si="7"/>
        <v>90</v>
      </c>
      <c r="Y17" s="166" t="str">
        <f t="shared" si="8"/>
        <v>Memahami konsep dasar basis data</v>
      </c>
      <c r="Z17" s="168" t="str">
        <f t="shared" si="9"/>
        <v>Sudah terampil mengerjakan seluruh kompetensi, terutama sangat baik dalam Mendeskripsikan Model Data dan Hubungan Antar Entitas</v>
      </c>
      <c r="AA17" s="52"/>
      <c r="AB17" s="52"/>
      <c r="AC17" s="52"/>
      <c r="AD17" s="52"/>
      <c r="AE17" s="52"/>
      <c r="AF17" s="52"/>
      <c r="AG17" s="52"/>
      <c r="AH17" s="52"/>
      <c r="AI17" s="52"/>
    </row>
    <row r="18" ht="39.75" customHeight="1">
      <c r="A18" s="6">
        <v>8.0</v>
      </c>
      <c r="B18" s="162">
        <f>IF('Keterampilan (rincian)'!G19="","",'Keterampilan (rincian)'!G19)</f>
        <v>88</v>
      </c>
      <c r="C18" s="162">
        <f>IF('Keterampilan (rincian)'!J19="","",'Keterampilan (rincian)'!J19)</f>
        <v>95</v>
      </c>
      <c r="D18" s="162">
        <f>IF('Keterampilan (rincian)'!M19="","",'Keterampilan (rincian)'!M19)</f>
        <v>88</v>
      </c>
      <c r="E18" s="162" t="str">
        <f>IF('Keterampilan (rincian)'!P19="","",'Keterampilan (rincian)'!P19)</f>
        <v/>
      </c>
      <c r="F18" s="162" t="str">
        <f>IF('Keterampilan (rincian)'!S19="","",'Keterampilan (rincian)'!S19)</f>
        <v/>
      </c>
      <c r="G18" s="162" t="str">
        <f>IF('Keterampilan (rincian)'!V19="","",'Keterampilan (rincian)'!V19)</f>
        <v/>
      </c>
      <c r="H18" s="162" t="str">
        <f>IF('Keterampilan (rincian)'!Y19="","",'Keterampilan (rincian)'!Y19)</f>
        <v/>
      </c>
      <c r="I18" s="162" t="str">
        <f>IF('Keterampilan (rincian)'!AB19="","",'Keterampilan (rincian)'!AB19)</f>
        <v/>
      </c>
      <c r="J18" s="162" t="str">
        <f>IF('Keterampilan (rincian)'!AE19="","",'Keterampilan (rincian)'!AE19)</f>
        <v/>
      </c>
      <c r="K18" s="162" t="str">
        <f>IF('Keterampilan (rincian)'!AH19="","",'Keterampilan (rincian)'!AH19)</f>
        <v/>
      </c>
      <c r="L18" s="162" t="str">
        <f>IF('Keterampilan (rincian)'!AK19="","",'Keterampilan (rincian)'!AK19)</f>
        <v/>
      </c>
      <c r="M18" s="162" t="str">
        <f>IF('Keterampilan (rincian)'!AN19="","",'Keterampilan (rincian)'!AN19)</f>
        <v/>
      </c>
      <c r="N18" s="162" t="str">
        <f>IF('Keterampilan (rincian)'!AQ19="","",'Keterampilan (rincian)'!AQ19)</f>
        <v/>
      </c>
      <c r="O18" s="162" t="str">
        <f>IF('Keterampilan (rincian)'!AT19="","",'Keterampilan (rincian)'!AT19)</f>
        <v/>
      </c>
      <c r="P18" s="162">
        <f t="shared" si="1"/>
        <v>90</v>
      </c>
      <c r="Q18" s="162">
        <f>IF('Keterampilan (rincian)'!AV19="","",ROUND(MAX('Keterampilan (rincian)'!AV19:AW19),0))</f>
        <v>95</v>
      </c>
      <c r="R18" s="163">
        <f>IF('Keterampilan (rincian)'!AX19="","",ROUND(MAX('Keterampilan (rincian)'!AX19:AY19),0))</f>
        <v>88</v>
      </c>
      <c r="S18" s="163">
        <f t="shared" si="2"/>
        <v>91</v>
      </c>
      <c r="T18" s="164">
        <f t="shared" si="3"/>
        <v>3.66</v>
      </c>
      <c r="U18" s="165" t="str">
        <f t="shared" si="4"/>
        <v>A-</v>
      </c>
      <c r="V18" s="165">
        <f t="shared" si="5"/>
        <v>95</v>
      </c>
      <c r="W18" s="166" t="str">
        <f t="shared" si="6"/>
        <v>Mendeskripsikan Model Data dan Hubungan Antar Entitas</v>
      </c>
      <c r="X18" s="167">
        <f t="shared" si="7"/>
        <v>88</v>
      </c>
      <c r="Y18" s="166" t="str">
        <f t="shared" si="8"/>
        <v>Memahami konsep dasar basis data</v>
      </c>
      <c r="Z18" s="168" t="str">
        <f t="shared" si="9"/>
        <v>Sudah terampil mengerjakan seluruh kompetensi, terutama sangat baik dalam Mendeskripsikan Model Data dan Hubungan Antar Entitas</v>
      </c>
      <c r="AA18" s="52"/>
      <c r="AB18" s="52"/>
      <c r="AC18" s="52"/>
      <c r="AD18" s="52"/>
      <c r="AE18" s="52"/>
      <c r="AF18" s="52"/>
      <c r="AG18" s="52"/>
      <c r="AH18" s="52"/>
      <c r="AI18" s="52"/>
    </row>
    <row r="19" ht="39.75" customHeight="1">
      <c r="A19" s="6">
        <v>9.0</v>
      </c>
      <c r="B19" s="162">
        <f>IF('Keterampilan (rincian)'!G20="","",'Keterampilan (rincian)'!G20)</f>
        <v>88</v>
      </c>
      <c r="C19" s="162">
        <f>IF('Keterampilan (rincian)'!J20="","",'Keterampilan (rincian)'!J20)</f>
        <v>95</v>
      </c>
      <c r="D19" s="162">
        <f>IF('Keterampilan (rincian)'!M20="","",'Keterampilan (rincian)'!M20)</f>
        <v>88</v>
      </c>
      <c r="E19" s="162" t="str">
        <f>IF('Keterampilan (rincian)'!P20="","",'Keterampilan (rincian)'!P20)</f>
        <v/>
      </c>
      <c r="F19" s="162" t="str">
        <f>IF('Keterampilan (rincian)'!S20="","",'Keterampilan (rincian)'!S20)</f>
        <v/>
      </c>
      <c r="G19" s="162" t="str">
        <f>IF('Keterampilan (rincian)'!V20="","",'Keterampilan (rincian)'!V20)</f>
        <v/>
      </c>
      <c r="H19" s="162" t="str">
        <f>IF('Keterampilan (rincian)'!Y20="","",'Keterampilan (rincian)'!Y20)</f>
        <v/>
      </c>
      <c r="I19" s="162" t="str">
        <f>IF('Keterampilan (rincian)'!AB20="","",'Keterampilan (rincian)'!AB20)</f>
        <v/>
      </c>
      <c r="J19" s="162" t="str">
        <f>IF('Keterampilan (rincian)'!AE20="","",'Keterampilan (rincian)'!AE20)</f>
        <v/>
      </c>
      <c r="K19" s="162" t="str">
        <f>IF('Keterampilan (rincian)'!AH20="","",'Keterampilan (rincian)'!AH20)</f>
        <v/>
      </c>
      <c r="L19" s="162" t="str">
        <f>IF('Keterampilan (rincian)'!AK20="","",'Keterampilan (rincian)'!AK20)</f>
        <v/>
      </c>
      <c r="M19" s="162" t="str">
        <f>IF('Keterampilan (rincian)'!AN20="","",'Keterampilan (rincian)'!AN20)</f>
        <v/>
      </c>
      <c r="N19" s="162" t="str">
        <f>IF('Keterampilan (rincian)'!AQ20="","",'Keterampilan (rincian)'!AQ20)</f>
        <v/>
      </c>
      <c r="O19" s="162" t="str">
        <f>IF('Keterampilan (rincian)'!AT20="","",'Keterampilan (rincian)'!AT20)</f>
        <v/>
      </c>
      <c r="P19" s="162">
        <f t="shared" si="1"/>
        <v>90</v>
      </c>
      <c r="Q19" s="162">
        <f>IF('Keterampilan (rincian)'!AV20="","",ROUND(MAX('Keterampilan (rincian)'!AV20:AW20),0))</f>
        <v>95</v>
      </c>
      <c r="R19" s="163">
        <f>IF('Keterampilan (rincian)'!AX20="","",ROUND(MAX('Keterampilan (rincian)'!AX20:AY20),0))</f>
        <v>88</v>
      </c>
      <c r="S19" s="163">
        <f t="shared" si="2"/>
        <v>91</v>
      </c>
      <c r="T19" s="164">
        <f t="shared" si="3"/>
        <v>3.66</v>
      </c>
      <c r="U19" s="165" t="str">
        <f t="shared" si="4"/>
        <v>A-</v>
      </c>
      <c r="V19" s="165">
        <f t="shared" si="5"/>
        <v>95</v>
      </c>
      <c r="W19" s="166" t="str">
        <f t="shared" si="6"/>
        <v>Mendeskripsikan Model Data dan Hubungan Antar Entitas</v>
      </c>
      <c r="X19" s="167">
        <f t="shared" si="7"/>
        <v>88</v>
      </c>
      <c r="Y19" s="166" t="str">
        <f t="shared" si="8"/>
        <v>Memahami konsep dasar basis data</v>
      </c>
      <c r="Z19" s="168" t="str">
        <f t="shared" si="9"/>
        <v>Sudah terampil mengerjakan seluruh kompetensi, terutama sangat baik dalam Mendeskripsikan Model Data dan Hubungan Antar Entitas</v>
      </c>
      <c r="AA19" s="52"/>
      <c r="AB19" s="52"/>
      <c r="AC19" s="52"/>
      <c r="AD19" s="52"/>
      <c r="AE19" s="52"/>
      <c r="AF19" s="52"/>
      <c r="AG19" s="52"/>
      <c r="AH19" s="52"/>
      <c r="AI19" s="52"/>
    </row>
    <row r="20" ht="39.75" customHeight="1">
      <c r="A20" s="6">
        <v>10.0</v>
      </c>
      <c r="B20" s="162">
        <f>IF('Keterampilan (rincian)'!G21="","",'Keterampilan (rincian)'!G21)</f>
        <v>95</v>
      </c>
      <c r="C20" s="162">
        <f>IF('Keterampilan (rincian)'!J21="","",'Keterampilan (rincian)'!J21)</f>
        <v>90</v>
      </c>
      <c r="D20" s="162">
        <f>IF('Keterampilan (rincian)'!M21="","",'Keterampilan (rincian)'!M21)</f>
        <v>95</v>
      </c>
      <c r="E20" s="162" t="str">
        <f>IF('Keterampilan (rincian)'!P21="","",'Keterampilan (rincian)'!P21)</f>
        <v/>
      </c>
      <c r="F20" s="162" t="str">
        <f>IF('Keterampilan (rincian)'!S21="","",'Keterampilan (rincian)'!S21)</f>
        <v/>
      </c>
      <c r="G20" s="162" t="str">
        <f>IF('Keterampilan (rincian)'!V21="","",'Keterampilan (rincian)'!V21)</f>
        <v/>
      </c>
      <c r="H20" s="162" t="str">
        <f>IF('Keterampilan (rincian)'!Y21="","",'Keterampilan (rincian)'!Y21)</f>
        <v/>
      </c>
      <c r="I20" s="162" t="str">
        <f>IF('Keterampilan (rincian)'!AB21="","",'Keterampilan (rincian)'!AB21)</f>
        <v/>
      </c>
      <c r="J20" s="162" t="str">
        <f>IF('Keterampilan (rincian)'!AE21="","",'Keterampilan (rincian)'!AE21)</f>
        <v/>
      </c>
      <c r="K20" s="162" t="str">
        <f>IF('Keterampilan (rincian)'!AH21="","",'Keterampilan (rincian)'!AH21)</f>
        <v/>
      </c>
      <c r="L20" s="162" t="str">
        <f>IF('Keterampilan (rincian)'!AK21="","",'Keterampilan (rincian)'!AK21)</f>
        <v/>
      </c>
      <c r="M20" s="162" t="str">
        <f>IF('Keterampilan (rincian)'!AN21="","",'Keterampilan (rincian)'!AN21)</f>
        <v/>
      </c>
      <c r="N20" s="162" t="str">
        <f>IF('Keterampilan (rincian)'!AQ21="","",'Keterampilan (rincian)'!AQ21)</f>
        <v/>
      </c>
      <c r="O20" s="162" t="str">
        <f>IF('Keterampilan (rincian)'!AT21="","",'Keterampilan (rincian)'!AT21)</f>
        <v/>
      </c>
      <c r="P20" s="162">
        <f t="shared" si="1"/>
        <v>93</v>
      </c>
      <c r="Q20" s="162">
        <f>IF('Keterampilan (rincian)'!AV21="","",ROUND(MAX('Keterampilan (rincian)'!AV21:AW21),0))</f>
        <v>90</v>
      </c>
      <c r="R20" s="163">
        <f>IF('Keterampilan (rincian)'!AX21="","",ROUND(MAX('Keterampilan (rincian)'!AX21:AY21),0))</f>
        <v>95</v>
      </c>
      <c r="S20" s="163">
        <f t="shared" si="2"/>
        <v>93</v>
      </c>
      <c r="T20" s="164">
        <f t="shared" si="3"/>
        <v>3.66</v>
      </c>
      <c r="U20" s="165" t="str">
        <f t="shared" si="4"/>
        <v>A-</v>
      </c>
      <c r="V20" s="165">
        <f t="shared" si="5"/>
        <v>95</v>
      </c>
      <c r="W20" s="166" t="str">
        <f t="shared" si="6"/>
        <v>Memahami konsep dasar basis data</v>
      </c>
      <c r="X20" s="167">
        <f t="shared" si="7"/>
        <v>90</v>
      </c>
      <c r="Y20" s="166" t="str">
        <f t="shared" si="8"/>
        <v>Mendeskripsikan Model Data dan Hubungan Antar Entitas</v>
      </c>
      <c r="Z20" s="168" t="str">
        <f t="shared" si="9"/>
        <v>Sudah terampil mengerjakan seluruh kompetensi, terutama sangat baik dalam Memahami konsep dasar basis data</v>
      </c>
      <c r="AA20" s="52"/>
      <c r="AB20" s="52"/>
      <c r="AC20" s="52"/>
      <c r="AD20" s="52"/>
      <c r="AE20" s="52"/>
      <c r="AF20" s="52"/>
      <c r="AG20" s="52"/>
      <c r="AH20" s="52"/>
      <c r="AI20" s="52"/>
    </row>
    <row r="21" ht="39.75" customHeight="1">
      <c r="A21" s="6">
        <v>11.0</v>
      </c>
      <c r="B21" s="162">
        <f>IF('Keterampilan (rincian)'!G22="","",'Keterampilan (rincian)'!G22)</f>
        <v>95</v>
      </c>
      <c r="C21" s="162">
        <f>IF('Keterampilan (rincian)'!J22="","",'Keterampilan (rincian)'!J22)</f>
        <v>95</v>
      </c>
      <c r="D21" s="162">
        <f>IF('Keterampilan (rincian)'!M22="","",'Keterampilan (rincian)'!M22)</f>
        <v>95</v>
      </c>
      <c r="E21" s="162" t="str">
        <f>IF('Keterampilan (rincian)'!P22="","",'Keterampilan (rincian)'!P22)</f>
        <v/>
      </c>
      <c r="F21" s="162" t="str">
        <f>IF('Keterampilan (rincian)'!S22="","",'Keterampilan (rincian)'!S22)</f>
        <v/>
      </c>
      <c r="G21" s="162" t="str">
        <f>IF('Keterampilan (rincian)'!V22="","",'Keterampilan (rincian)'!V22)</f>
        <v/>
      </c>
      <c r="H21" s="162" t="str">
        <f>IF('Keterampilan (rincian)'!Y22="","",'Keterampilan (rincian)'!Y22)</f>
        <v/>
      </c>
      <c r="I21" s="162" t="str">
        <f>IF('Keterampilan (rincian)'!AB22="","",'Keterampilan (rincian)'!AB22)</f>
        <v/>
      </c>
      <c r="J21" s="162" t="str">
        <f>IF('Keterampilan (rincian)'!AE22="","",'Keterampilan (rincian)'!AE22)</f>
        <v/>
      </c>
      <c r="K21" s="162" t="str">
        <f>IF('Keterampilan (rincian)'!AH22="","",'Keterampilan (rincian)'!AH22)</f>
        <v/>
      </c>
      <c r="L21" s="162" t="str">
        <f>IF('Keterampilan (rincian)'!AK22="","",'Keterampilan (rincian)'!AK22)</f>
        <v/>
      </c>
      <c r="M21" s="162" t="str">
        <f>IF('Keterampilan (rincian)'!AN22="","",'Keterampilan (rincian)'!AN22)</f>
        <v/>
      </c>
      <c r="N21" s="162" t="str">
        <f>IF('Keterampilan (rincian)'!AQ22="","",'Keterampilan (rincian)'!AQ22)</f>
        <v/>
      </c>
      <c r="O21" s="162" t="str">
        <f>IF('Keterampilan (rincian)'!AT22="","",'Keterampilan (rincian)'!AT22)</f>
        <v/>
      </c>
      <c r="P21" s="162">
        <f t="shared" si="1"/>
        <v>95</v>
      </c>
      <c r="Q21" s="162">
        <f>IF('Keterampilan (rincian)'!AV22="","",ROUND(MAX('Keterampilan (rincian)'!AV22:AW22),0))</f>
        <v>95</v>
      </c>
      <c r="R21" s="163">
        <f>IF('Keterampilan (rincian)'!AX22="","",ROUND(MAX('Keterampilan (rincian)'!AX22:AY22),0))</f>
        <v>95</v>
      </c>
      <c r="S21" s="163">
        <f t="shared" si="2"/>
        <v>95</v>
      </c>
      <c r="T21" s="164">
        <f t="shared" si="3"/>
        <v>3.66</v>
      </c>
      <c r="U21" s="165" t="str">
        <f t="shared" si="4"/>
        <v>A-</v>
      </c>
      <c r="V21" s="165">
        <f t="shared" si="5"/>
        <v>95</v>
      </c>
      <c r="W21" s="166" t="str">
        <f t="shared" si="6"/>
        <v>Memahami konsep dasar basis data</v>
      </c>
      <c r="X21" s="167">
        <f t="shared" si="7"/>
        <v>95</v>
      </c>
      <c r="Y21" s="166" t="str">
        <f t="shared" si="8"/>
        <v>Memahami konsep dasar basis data</v>
      </c>
      <c r="Z21" s="168" t="str">
        <f t="shared" si="9"/>
        <v>Sudah terampil mengerjakan seluruh kompetensi, terutama sangat baik dalam Memahami konsep dasar basis data</v>
      </c>
      <c r="AA21" s="52"/>
      <c r="AB21" s="52"/>
      <c r="AC21" s="52"/>
      <c r="AD21" s="52"/>
      <c r="AE21" s="52"/>
      <c r="AF21" s="52"/>
      <c r="AG21" s="52"/>
      <c r="AH21" s="52"/>
      <c r="AI21" s="52"/>
    </row>
    <row r="22" ht="39.75" customHeight="1">
      <c r="A22" s="6">
        <v>12.0</v>
      </c>
      <c r="B22" s="162">
        <f>IF('Keterampilan (rincian)'!G23="","",'Keterampilan (rincian)'!G23)</f>
        <v>95</v>
      </c>
      <c r="C22" s="162">
        <f>IF('Keterampilan (rincian)'!J23="","",'Keterampilan (rincian)'!J23)</f>
        <v>90</v>
      </c>
      <c r="D22" s="162">
        <f>IF('Keterampilan (rincian)'!M23="","",'Keterampilan (rincian)'!M23)</f>
        <v>95</v>
      </c>
      <c r="E22" s="162" t="str">
        <f>IF('Keterampilan (rincian)'!P23="","",'Keterampilan (rincian)'!P23)</f>
        <v/>
      </c>
      <c r="F22" s="162" t="str">
        <f>IF('Keterampilan (rincian)'!S23="","",'Keterampilan (rincian)'!S23)</f>
        <v/>
      </c>
      <c r="G22" s="162" t="str">
        <f>IF('Keterampilan (rincian)'!V23="","",'Keterampilan (rincian)'!V23)</f>
        <v/>
      </c>
      <c r="H22" s="162" t="str">
        <f>IF('Keterampilan (rincian)'!Y23="","",'Keterampilan (rincian)'!Y23)</f>
        <v/>
      </c>
      <c r="I22" s="162" t="str">
        <f>IF('Keterampilan (rincian)'!AB23="","",'Keterampilan (rincian)'!AB23)</f>
        <v/>
      </c>
      <c r="J22" s="162" t="str">
        <f>IF('Keterampilan (rincian)'!AE23="","",'Keterampilan (rincian)'!AE23)</f>
        <v/>
      </c>
      <c r="K22" s="162" t="str">
        <f>IF('Keterampilan (rincian)'!AH23="","",'Keterampilan (rincian)'!AH23)</f>
        <v/>
      </c>
      <c r="L22" s="162" t="str">
        <f>IF('Keterampilan (rincian)'!AK23="","",'Keterampilan (rincian)'!AK23)</f>
        <v/>
      </c>
      <c r="M22" s="162" t="str">
        <f>IF('Keterampilan (rincian)'!AN23="","",'Keterampilan (rincian)'!AN23)</f>
        <v/>
      </c>
      <c r="N22" s="162" t="str">
        <f>IF('Keterampilan (rincian)'!AQ23="","",'Keterampilan (rincian)'!AQ23)</f>
        <v/>
      </c>
      <c r="O22" s="162" t="str">
        <f>IF('Keterampilan (rincian)'!AT23="","",'Keterampilan (rincian)'!AT23)</f>
        <v/>
      </c>
      <c r="P22" s="162">
        <f t="shared" si="1"/>
        <v>93</v>
      </c>
      <c r="Q22" s="162">
        <f>IF('Keterampilan (rincian)'!AV23="","",ROUND(MAX('Keterampilan (rincian)'!AV23:AW23),0))</f>
        <v>90</v>
      </c>
      <c r="R22" s="163">
        <f>IF('Keterampilan (rincian)'!AX23="","",ROUND(MAX('Keterampilan (rincian)'!AX23:AY23),0))</f>
        <v>95</v>
      </c>
      <c r="S22" s="163">
        <f t="shared" si="2"/>
        <v>93</v>
      </c>
      <c r="T22" s="164">
        <f t="shared" si="3"/>
        <v>3.66</v>
      </c>
      <c r="U22" s="165" t="str">
        <f t="shared" si="4"/>
        <v>A-</v>
      </c>
      <c r="V22" s="165">
        <f t="shared" si="5"/>
        <v>95</v>
      </c>
      <c r="W22" s="166" t="str">
        <f t="shared" si="6"/>
        <v>Memahami konsep dasar basis data</v>
      </c>
      <c r="X22" s="167">
        <f t="shared" si="7"/>
        <v>90</v>
      </c>
      <c r="Y22" s="166" t="str">
        <f t="shared" si="8"/>
        <v>Mendeskripsikan Model Data dan Hubungan Antar Entitas</v>
      </c>
      <c r="Z22" s="168" t="str">
        <f t="shared" si="9"/>
        <v>Sudah terampil mengerjakan seluruh kompetensi, terutama sangat baik dalam Memahami konsep dasar basis data</v>
      </c>
      <c r="AA22" s="52"/>
      <c r="AB22" s="52"/>
      <c r="AC22" s="52"/>
      <c r="AD22" s="52"/>
      <c r="AE22" s="52"/>
      <c r="AF22" s="52"/>
      <c r="AG22" s="52"/>
      <c r="AH22" s="52"/>
      <c r="AI22" s="52"/>
    </row>
    <row r="23" ht="39.75" customHeight="1">
      <c r="A23" s="6">
        <v>13.0</v>
      </c>
      <c r="B23" s="162">
        <f>IF('Keterampilan (rincian)'!G24="","",'Keterampilan (rincian)'!G24)</f>
        <v>90</v>
      </c>
      <c r="C23" s="162">
        <f>IF('Keterampilan (rincian)'!J24="","",'Keterampilan (rincian)'!J24)</f>
        <v>95</v>
      </c>
      <c r="D23" s="162">
        <f>IF('Keterampilan (rincian)'!M24="","",'Keterampilan (rincian)'!M24)</f>
        <v>90</v>
      </c>
      <c r="E23" s="162" t="str">
        <f>IF('Keterampilan (rincian)'!P24="","",'Keterampilan (rincian)'!P24)</f>
        <v/>
      </c>
      <c r="F23" s="162" t="str">
        <f>IF('Keterampilan (rincian)'!S24="","",'Keterampilan (rincian)'!S24)</f>
        <v/>
      </c>
      <c r="G23" s="162" t="str">
        <f>IF('Keterampilan (rincian)'!V24="","",'Keterampilan (rincian)'!V24)</f>
        <v/>
      </c>
      <c r="H23" s="162" t="str">
        <f>IF('Keterampilan (rincian)'!Y24="","",'Keterampilan (rincian)'!Y24)</f>
        <v/>
      </c>
      <c r="I23" s="162" t="str">
        <f>IF('Keterampilan (rincian)'!AB24="","",'Keterampilan (rincian)'!AB24)</f>
        <v/>
      </c>
      <c r="J23" s="162" t="str">
        <f>IF('Keterampilan (rincian)'!AE24="","",'Keterampilan (rincian)'!AE24)</f>
        <v/>
      </c>
      <c r="K23" s="162" t="str">
        <f>IF('Keterampilan (rincian)'!AH24="","",'Keterampilan (rincian)'!AH24)</f>
        <v/>
      </c>
      <c r="L23" s="162" t="str">
        <f>IF('Keterampilan (rincian)'!AK24="","",'Keterampilan (rincian)'!AK24)</f>
        <v/>
      </c>
      <c r="M23" s="162" t="str">
        <f>IF('Keterampilan (rincian)'!AN24="","",'Keterampilan (rincian)'!AN24)</f>
        <v/>
      </c>
      <c r="N23" s="162" t="str">
        <f>IF('Keterampilan (rincian)'!AQ24="","",'Keterampilan (rincian)'!AQ24)</f>
        <v/>
      </c>
      <c r="O23" s="162" t="str">
        <f>IF('Keterampilan (rincian)'!AT24="","",'Keterampilan (rincian)'!AT24)</f>
        <v/>
      </c>
      <c r="P23" s="162">
        <f t="shared" si="1"/>
        <v>92</v>
      </c>
      <c r="Q23" s="162">
        <f>IF('Keterampilan (rincian)'!AV24="","",ROUND(MAX('Keterampilan (rincian)'!AV24:AW24),0))</f>
        <v>95</v>
      </c>
      <c r="R23" s="163">
        <f>IF('Keterampilan (rincian)'!AX24="","",ROUND(MAX('Keterampilan (rincian)'!AX24:AY24),0))</f>
        <v>90</v>
      </c>
      <c r="S23" s="163">
        <f t="shared" si="2"/>
        <v>92</v>
      </c>
      <c r="T23" s="164">
        <f t="shared" si="3"/>
        <v>3.66</v>
      </c>
      <c r="U23" s="165" t="str">
        <f t="shared" si="4"/>
        <v>A-</v>
      </c>
      <c r="V23" s="165">
        <f t="shared" si="5"/>
        <v>95</v>
      </c>
      <c r="W23" s="166" t="str">
        <f t="shared" si="6"/>
        <v>Mendeskripsikan Model Data dan Hubungan Antar Entitas</v>
      </c>
      <c r="X23" s="167">
        <f t="shared" si="7"/>
        <v>90</v>
      </c>
      <c r="Y23" s="166" t="str">
        <f t="shared" si="8"/>
        <v>Memahami konsep dasar basis data</v>
      </c>
      <c r="Z23" s="168" t="str">
        <f t="shared" si="9"/>
        <v>Sudah terampil mengerjakan seluruh kompetensi, terutama sangat baik dalam Mendeskripsikan Model Data dan Hubungan Antar Entitas</v>
      </c>
      <c r="AA23" s="52"/>
      <c r="AB23" s="52"/>
      <c r="AC23" s="52"/>
      <c r="AD23" s="52"/>
      <c r="AE23" s="52"/>
      <c r="AF23" s="52"/>
      <c r="AG23" s="52"/>
      <c r="AH23" s="52"/>
      <c r="AI23" s="52"/>
    </row>
    <row r="24" ht="39.75" customHeight="1">
      <c r="A24" s="6">
        <v>14.0</v>
      </c>
      <c r="B24" s="162">
        <f>IF('Keterampilan (rincian)'!G25="","",'Keterampilan (rincian)'!G25)</f>
        <v>95</v>
      </c>
      <c r="C24" s="162">
        <f>IF('Keterampilan (rincian)'!J25="","",'Keterampilan (rincian)'!J25)</f>
        <v>90</v>
      </c>
      <c r="D24" s="162">
        <f>IF('Keterampilan (rincian)'!M25="","",'Keterampilan (rincian)'!M25)</f>
        <v>95</v>
      </c>
      <c r="E24" s="162" t="str">
        <f>IF('Keterampilan (rincian)'!P25="","",'Keterampilan (rincian)'!P25)</f>
        <v/>
      </c>
      <c r="F24" s="162" t="str">
        <f>IF('Keterampilan (rincian)'!S25="","",'Keterampilan (rincian)'!S25)</f>
        <v/>
      </c>
      <c r="G24" s="162" t="str">
        <f>IF('Keterampilan (rincian)'!V25="","",'Keterampilan (rincian)'!V25)</f>
        <v/>
      </c>
      <c r="H24" s="162" t="str">
        <f>IF('Keterampilan (rincian)'!Y25="","",'Keterampilan (rincian)'!Y25)</f>
        <v/>
      </c>
      <c r="I24" s="162" t="str">
        <f>IF('Keterampilan (rincian)'!AB25="","",'Keterampilan (rincian)'!AB25)</f>
        <v/>
      </c>
      <c r="J24" s="162" t="str">
        <f>IF('Keterampilan (rincian)'!AE25="","",'Keterampilan (rincian)'!AE25)</f>
        <v/>
      </c>
      <c r="K24" s="162" t="str">
        <f>IF('Keterampilan (rincian)'!AH25="","",'Keterampilan (rincian)'!AH25)</f>
        <v/>
      </c>
      <c r="L24" s="162" t="str">
        <f>IF('Keterampilan (rincian)'!AK25="","",'Keterampilan (rincian)'!AK25)</f>
        <v/>
      </c>
      <c r="M24" s="162" t="str">
        <f>IF('Keterampilan (rincian)'!AN25="","",'Keterampilan (rincian)'!AN25)</f>
        <v/>
      </c>
      <c r="N24" s="162" t="str">
        <f>IF('Keterampilan (rincian)'!AQ25="","",'Keterampilan (rincian)'!AQ25)</f>
        <v/>
      </c>
      <c r="O24" s="162" t="str">
        <f>IF('Keterampilan (rincian)'!AT25="","",'Keterampilan (rincian)'!AT25)</f>
        <v/>
      </c>
      <c r="P24" s="162">
        <f t="shared" si="1"/>
        <v>93</v>
      </c>
      <c r="Q24" s="162">
        <f>IF('Keterampilan (rincian)'!AV25="","",ROUND(MAX('Keterampilan (rincian)'!AV25:AW25),0))</f>
        <v>90</v>
      </c>
      <c r="R24" s="163">
        <f>IF('Keterampilan (rincian)'!AX25="","",ROUND(MAX('Keterampilan (rincian)'!AX25:AY25),0))</f>
        <v>95</v>
      </c>
      <c r="S24" s="163">
        <f t="shared" si="2"/>
        <v>93</v>
      </c>
      <c r="T24" s="164">
        <f t="shared" si="3"/>
        <v>3.66</v>
      </c>
      <c r="U24" s="165" t="str">
        <f t="shared" si="4"/>
        <v>A-</v>
      </c>
      <c r="V24" s="165">
        <f t="shared" si="5"/>
        <v>95</v>
      </c>
      <c r="W24" s="166" t="str">
        <f t="shared" si="6"/>
        <v>Memahami konsep dasar basis data</v>
      </c>
      <c r="X24" s="167">
        <f t="shared" si="7"/>
        <v>90</v>
      </c>
      <c r="Y24" s="166" t="str">
        <f t="shared" si="8"/>
        <v>Mendeskripsikan Model Data dan Hubungan Antar Entitas</v>
      </c>
      <c r="Z24" s="168" t="str">
        <f t="shared" si="9"/>
        <v>Sudah terampil mengerjakan seluruh kompetensi, terutama sangat baik dalam Memahami konsep dasar basis data</v>
      </c>
      <c r="AA24" s="52"/>
      <c r="AB24" s="52"/>
      <c r="AC24" s="52"/>
      <c r="AD24" s="52"/>
      <c r="AE24" s="52"/>
      <c r="AF24" s="52"/>
      <c r="AG24" s="52"/>
      <c r="AH24" s="52"/>
      <c r="AI24" s="52"/>
    </row>
    <row r="25" ht="39.75" customHeight="1">
      <c r="A25" s="6">
        <v>15.0</v>
      </c>
      <c r="B25" s="162">
        <f>IF('Keterampilan (rincian)'!G26="","",'Keterampilan (rincian)'!G26)</f>
        <v>92</v>
      </c>
      <c r="C25" s="162">
        <f>IF('Keterampilan (rincian)'!J26="","",'Keterampilan (rincian)'!J26)</f>
        <v>95</v>
      </c>
      <c r="D25" s="162">
        <f>IF('Keterampilan (rincian)'!M26="","",'Keterampilan (rincian)'!M26)</f>
        <v>92</v>
      </c>
      <c r="E25" s="162" t="str">
        <f>IF('Keterampilan (rincian)'!P26="","",'Keterampilan (rincian)'!P26)</f>
        <v/>
      </c>
      <c r="F25" s="162" t="str">
        <f>IF('Keterampilan (rincian)'!S26="","",'Keterampilan (rincian)'!S26)</f>
        <v/>
      </c>
      <c r="G25" s="162" t="str">
        <f>IF('Keterampilan (rincian)'!V26="","",'Keterampilan (rincian)'!V26)</f>
        <v/>
      </c>
      <c r="H25" s="162" t="str">
        <f>IF('Keterampilan (rincian)'!Y26="","",'Keterampilan (rincian)'!Y26)</f>
        <v/>
      </c>
      <c r="I25" s="162" t="str">
        <f>IF('Keterampilan (rincian)'!AB26="","",'Keterampilan (rincian)'!AB26)</f>
        <v/>
      </c>
      <c r="J25" s="162" t="str">
        <f>IF('Keterampilan (rincian)'!AE26="","",'Keterampilan (rincian)'!AE26)</f>
        <v/>
      </c>
      <c r="K25" s="162" t="str">
        <f>IF('Keterampilan (rincian)'!AH26="","",'Keterampilan (rincian)'!AH26)</f>
        <v/>
      </c>
      <c r="L25" s="162" t="str">
        <f>IF('Keterampilan (rincian)'!AK26="","",'Keterampilan (rincian)'!AK26)</f>
        <v/>
      </c>
      <c r="M25" s="162" t="str">
        <f>IF('Keterampilan (rincian)'!AN26="","",'Keterampilan (rincian)'!AN26)</f>
        <v/>
      </c>
      <c r="N25" s="162" t="str">
        <f>IF('Keterampilan (rincian)'!AQ26="","",'Keterampilan (rincian)'!AQ26)</f>
        <v/>
      </c>
      <c r="O25" s="162" t="str">
        <f>IF('Keterampilan (rincian)'!AT26="","",'Keterampilan (rincian)'!AT26)</f>
        <v/>
      </c>
      <c r="P25" s="162">
        <f t="shared" si="1"/>
        <v>93</v>
      </c>
      <c r="Q25" s="162">
        <f>IF('Keterampilan (rincian)'!AV26="","",ROUND(MAX('Keterampilan (rincian)'!AV26:AW26),0))</f>
        <v>95</v>
      </c>
      <c r="R25" s="163">
        <f>IF('Keterampilan (rincian)'!AX26="","",ROUND(MAX('Keterampilan (rincian)'!AX26:AY26),0))</f>
        <v>92</v>
      </c>
      <c r="S25" s="163">
        <f t="shared" si="2"/>
        <v>93</v>
      </c>
      <c r="T25" s="164">
        <f t="shared" si="3"/>
        <v>3.66</v>
      </c>
      <c r="U25" s="165" t="str">
        <f t="shared" si="4"/>
        <v>A-</v>
      </c>
      <c r="V25" s="165">
        <f t="shared" si="5"/>
        <v>95</v>
      </c>
      <c r="W25" s="166" t="str">
        <f t="shared" si="6"/>
        <v>Mendeskripsikan Model Data dan Hubungan Antar Entitas</v>
      </c>
      <c r="X25" s="167">
        <f t="shared" si="7"/>
        <v>92</v>
      </c>
      <c r="Y25" s="166" t="str">
        <f t="shared" si="8"/>
        <v>Memahami konsep dasar basis data</v>
      </c>
      <c r="Z25" s="168" t="str">
        <f t="shared" si="9"/>
        <v>Sudah terampil mengerjakan seluruh kompetensi, terutama sangat baik dalam Mendeskripsikan Model Data dan Hubungan Antar Entitas</v>
      </c>
      <c r="AA25" s="52"/>
      <c r="AB25" s="52"/>
      <c r="AC25" s="52"/>
      <c r="AD25" s="52"/>
      <c r="AE25" s="52"/>
      <c r="AF25" s="52"/>
      <c r="AG25" s="52"/>
      <c r="AH25" s="52"/>
      <c r="AI25" s="52"/>
    </row>
    <row r="26" ht="39.75" customHeight="1">
      <c r="A26" s="6">
        <v>16.0</v>
      </c>
      <c r="B26" s="162">
        <f>IF('Keterampilan (rincian)'!G27="","",'Keterampilan (rincian)'!G27)</f>
        <v>90</v>
      </c>
      <c r="C26" s="162">
        <f>IF('Keterampilan (rincian)'!J27="","",'Keterampilan (rincian)'!J27)</f>
        <v>93</v>
      </c>
      <c r="D26" s="162">
        <f>IF('Keterampilan (rincian)'!M27="","",'Keterampilan (rincian)'!M27)</f>
        <v>90</v>
      </c>
      <c r="E26" s="162" t="str">
        <f>IF('Keterampilan (rincian)'!P27="","",'Keterampilan (rincian)'!P27)</f>
        <v/>
      </c>
      <c r="F26" s="162" t="str">
        <f>IF('Keterampilan (rincian)'!S27="","",'Keterampilan (rincian)'!S27)</f>
        <v/>
      </c>
      <c r="G26" s="162" t="str">
        <f>IF('Keterampilan (rincian)'!V27="","",'Keterampilan (rincian)'!V27)</f>
        <v/>
      </c>
      <c r="H26" s="162" t="str">
        <f>IF('Keterampilan (rincian)'!Y27="","",'Keterampilan (rincian)'!Y27)</f>
        <v/>
      </c>
      <c r="I26" s="162" t="str">
        <f>IF('Keterampilan (rincian)'!AB27="","",'Keterampilan (rincian)'!AB27)</f>
        <v/>
      </c>
      <c r="J26" s="162" t="str">
        <f>IF('Keterampilan (rincian)'!AE27="","",'Keterampilan (rincian)'!AE27)</f>
        <v/>
      </c>
      <c r="K26" s="162" t="str">
        <f>IF('Keterampilan (rincian)'!AH27="","",'Keterampilan (rincian)'!AH27)</f>
        <v/>
      </c>
      <c r="L26" s="162" t="str">
        <f>IF('Keterampilan (rincian)'!AK27="","",'Keterampilan (rincian)'!AK27)</f>
        <v/>
      </c>
      <c r="M26" s="162" t="str">
        <f>IF('Keterampilan (rincian)'!AN27="","",'Keterampilan (rincian)'!AN27)</f>
        <v/>
      </c>
      <c r="N26" s="162" t="str">
        <f>IF('Keterampilan (rincian)'!AQ27="","",'Keterampilan (rincian)'!AQ27)</f>
        <v/>
      </c>
      <c r="O26" s="162" t="str">
        <f>IF('Keterampilan (rincian)'!AT27="","",'Keterampilan (rincian)'!AT27)</f>
        <v/>
      </c>
      <c r="P26" s="162">
        <f t="shared" si="1"/>
        <v>91</v>
      </c>
      <c r="Q26" s="162">
        <f>IF('Keterampilan (rincian)'!AV27="","",ROUND(MAX('Keterampilan (rincian)'!AV27:AW27),0))</f>
        <v>93</v>
      </c>
      <c r="R26" s="163">
        <f>IF('Keterampilan (rincian)'!AX27="","",ROUND(MAX('Keterampilan (rincian)'!AX27:AY27),0))</f>
        <v>90</v>
      </c>
      <c r="S26" s="163">
        <f t="shared" si="2"/>
        <v>91</v>
      </c>
      <c r="T26" s="164">
        <f t="shared" si="3"/>
        <v>3.66</v>
      </c>
      <c r="U26" s="165" t="str">
        <f t="shared" si="4"/>
        <v>A-</v>
      </c>
      <c r="V26" s="165">
        <f t="shared" si="5"/>
        <v>93</v>
      </c>
      <c r="W26" s="166" t="str">
        <f t="shared" si="6"/>
        <v>Mendeskripsikan Model Data dan Hubungan Antar Entitas</v>
      </c>
      <c r="X26" s="167">
        <f t="shared" si="7"/>
        <v>90</v>
      </c>
      <c r="Y26" s="166" t="str">
        <f t="shared" si="8"/>
        <v>Memahami konsep dasar basis data</v>
      </c>
      <c r="Z26" s="168" t="str">
        <f t="shared" si="9"/>
        <v>Sudah terampil mengerjakan seluruh kompetensi, terutama sangat baik dalam Mendeskripsikan Model Data dan Hubungan Antar Entitas</v>
      </c>
      <c r="AA26" s="52"/>
      <c r="AB26" s="52"/>
      <c r="AC26" s="52"/>
      <c r="AD26" s="52"/>
      <c r="AE26" s="52"/>
      <c r="AF26" s="52"/>
      <c r="AG26" s="52"/>
      <c r="AH26" s="52"/>
      <c r="AI26" s="52"/>
    </row>
    <row r="27" ht="39.75" customHeight="1">
      <c r="A27" s="6">
        <v>17.0</v>
      </c>
      <c r="B27" s="162">
        <f>IF('Keterampilan (rincian)'!G28="","",'Keterampilan (rincian)'!G28)</f>
        <v>92</v>
      </c>
      <c r="C27" s="162">
        <f>IF('Keterampilan (rincian)'!J28="","",'Keterampilan (rincian)'!J28)</f>
        <v>93</v>
      </c>
      <c r="D27" s="162">
        <f>IF('Keterampilan (rincian)'!M28="","",'Keterampilan (rincian)'!M28)</f>
        <v>92</v>
      </c>
      <c r="E27" s="162" t="str">
        <f>IF('Keterampilan (rincian)'!P28="","",'Keterampilan (rincian)'!P28)</f>
        <v/>
      </c>
      <c r="F27" s="162" t="str">
        <f>IF('Keterampilan (rincian)'!S28="","",'Keterampilan (rincian)'!S28)</f>
        <v/>
      </c>
      <c r="G27" s="162" t="str">
        <f>IF('Keterampilan (rincian)'!V28="","",'Keterampilan (rincian)'!V28)</f>
        <v/>
      </c>
      <c r="H27" s="162" t="str">
        <f>IF('Keterampilan (rincian)'!Y28="","",'Keterampilan (rincian)'!Y28)</f>
        <v/>
      </c>
      <c r="I27" s="162" t="str">
        <f>IF('Keterampilan (rincian)'!AB28="","",'Keterampilan (rincian)'!AB28)</f>
        <v/>
      </c>
      <c r="J27" s="162" t="str">
        <f>IF('Keterampilan (rincian)'!AE28="","",'Keterampilan (rincian)'!AE28)</f>
        <v/>
      </c>
      <c r="K27" s="162" t="str">
        <f>IF('Keterampilan (rincian)'!AH28="","",'Keterampilan (rincian)'!AH28)</f>
        <v/>
      </c>
      <c r="L27" s="162" t="str">
        <f>IF('Keterampilan (rincian)'!AK28="","",'Keterampilan (rincian)'!AK28)</f>
        <v/>
      </c>
      <c r="M27" s="162" t="str">
        <f>IF('Keterampilan (rincian)'!AN28="","",'Keterampilan (rincian)'!AN28)</f>
        <v/>
      </c>
      <c r="N27" s="162" t="str">
        <f>IF('Keterampilan (rincian)'!AQ28="","",'Keterampilan (rincian)'!AQ28)</f>
        <v/>
      </c>
      <c r="O27" s="162" t="str">
        <f>IF('Keterampilan (rincian)'!AT28="","",'Keterampilan (rincian)'!AT28)</f>
        <v/>
      </c>
      <c r="P27" s="162">
        <f t="shared" si="1"/>
        <v>92</v>
      </c>
      <c r="Q27" s="162">
        <f>IF('Keterampilan (rincian)'!AV28="","",ROUND(MAX('Keterampilan (rincian)'!AV28:AW28),0))</f>
        <v>93</v>
      </c>
      <c r="R27" s="163">
        <f>IF('Keterampilan (rincian)'!AX28="","",ROUND(MAX('Keterampilan (rincian)'!AX28:AY28),0))</f>
        <v>92</v>
      </c>
      <c r="S27" s="163">
        <f t="shared" si="2"/>
        <v>92</v>
      </c>
      <c r="T27" s="164">
        <f t="shared" si="3"/>
        <v>3.66</v>
      </c>
      <c r="U27" s="165" t="str">
        <f t="shared" si="4"/>
        <v>A-</v>
      </c>
      <c r="V27" s="165">
        <f t="shared" si="5"/>
        <v>93</v>
      </c>
      <c r="W27" s="166" t="str">
        <f t="shared" si="6"/>
        <v>Mendeskripsikan Model Data dan Hubungan Antar Entitas</v>
      </c>
      <c r="X27" s="167">
        <f t="shared" si="7"/>
        <v>92</v>
      </c>
      <c r="Y27" s="166" t="str">
        <f t="shared" si="8"/>
        <v>Memahami konsep dasar basis data</v>
      </c>
      <c r="Z27" s="168" t="str">
        <f t="shared" si="9"/>
        <v>Sudah terampil mengerjakan seluruh kompetensi, terutama sangat baik dalam Mendeskripsikan Model Data dan Hubungan Antar Entitas</v>
      </c>
      <c r="AA27" s="52"/>
      <c r="AB27" s="52"/>
      <c r="AC27" s="52"/>
      <c r="AD27" s="52"/>
      <c r="AE27" s="52"/>
      <c r="AF27" s="52"/>
      <c r="AG27" s="52"/>
      <c r="AH27" s="52"/>
      <c r="AI27" s="52"/>
    </row>
    <row r="28" ht="39.75" customHeight="1">
      <c r="A28" s="6">
        <v>18.0</v>
      </c>
      <c r="B28" s="162">
        <f>IF('Keterampilan (rincian)'!G29="","",'Keterampilan (rincian)'!G29)</f>
        <v>92</v>
      </c>
      <c r="C28" s="162">
        <f>IF('Keterampilan (rincian)'!J29="","",'Keterampilan (rincian)'!J29)</f>
        <v>95</v>
      </c>
      <c r="D28" s="162">
        <f>IF('Keterampilan (rincian)'!M29="","",'Keterampilan (rincian)'!M29)</f>
        <v>92</v>
      </c>
      <c r="E28" s="162" t="str">
        <f>IF('Keterampilan (rincian)'!P29="","",'Keterampilan (rincian)'!P29)</f>
        <v/>
      </c>
      <c r="F28" s="162" t="str">
        <f>IF('Keterampilan (rincian)'!S29="","",'Keterampilan (rincian)'!S29)</f>
        <v/>
      </c>
      <c r="G28" s="162" t="str">
        <f>IF('Keterampilan (rincian)'!V29="","",'Keterampilan (rincian)'!V29)</f>
        <v/>
      </c>
      <c r="H28" s="162" t="str">
        <f>IF('Keterampilan (rincian)'!Y29="","",'Keterampilan (rincian)'!Y29)</f>
        <v/>
      </c>
      <c r="I28" s="162" t="str">
        <f>IF('Keterampilan (rincian)'!AB29="","",'Keterampilan (rincian)'!AB29)</f>
        <v/>
      </c>
      <c r="J28" s="162" t="str">
        <f>IF('Keterampilan (rincian)'!AE29="","",'Keterampilan (rincian)'!AE29)</f>
        <v/>
      </c>
      <c r="K28" s="162" t="str">
        <f>IF('Keterampilan (rincian)'!AH29="","",'Keterampilan (rincian)'!AH29)</f>
        <v/>
      </c>
      <c r="L28" s="162" t="str">
        <f>IF('Keterampilan (rincian)'!AK29="","",'Keterampilan (rincian)'!AK29)</f>
        <v/>
      </c>
      <c r="M28" s="162" t="str">
        <f>IF('Keterampilan (rincian)'!AN29="","",'Keterampilan (rincian)'!AN29)</f>
        <v/>
      </c>
      <c r="N28" s="162" t="str">
        <f>IF('Keterampilan (rincian)'!AQ29="","",'Keterampilan (rincian)'!AQ29)</f>
        <v/>
      </c>
      <c r="O28" s="162" t="str">
        <f>IF('Keterampilan (rincian)'!AT29="","",'Keterampilan (rincian)'!AT29)</f>
        <v/>
      </c>
      <c r="P28" s="162">
        <f t="shared" si="1"/>
        <v>93</v>
      </c>
      <c r="Q28" s="162">
        <f>IF('Keterampilan (rincian)'!AV29="","",ROUND(MAX('Keterampilan (rincian)'!AV29:AW29),0))</f>
        <v>95</v>
      </c>
      <c r="R28" s="163">
        <f>IF('Keterampilan (rincian)'!AX29="","",ROUND(MAX('Keterampilan (rincian)'!AX29:AY29),0))</f>
        <v>92</v>
      </c>
      <c r="S28" s="163">
        <f t="shared" si="2"/>
        <v>93</v>
      </c>
      <c r="T28" s="164">
        <f t="shared" si="3"/>
        <v>3.66</v>
      </c>
      <c r="U28" s="165" t="str">
        <f t="shared" si="4"/>
        <v>A-</v>
      </c>
      <c r="V28" s="165">
        <f t="shared" si="5"/>
        <v>95</v>
      </c>
      <c r="W28" s="166" t="str">
        <f t="shared" si="6"/>
        <v>Mendeskripsikan Model Data dan Hubungan Antar Entitas</v>
      </c>
      <c r="X28" s="167">
        <f t="shared" si="7"/>
        <v>92</v>
      </c>
      <c r="Y28" s="166" t="str">
        <f t="shared" si="8"/>
        <v>Memahami konsep dasar basis data</v>
      </c>
      <c r="Z28" s="168" t="str">
        <f t="shared" si="9"/>
        <v>Sudah terampil mengerjakan seluruh kompetensi, terutama sangat baik dalam Mendeskripsikan Model Data dan Hubungan Antar Entitas</v>
      </c>
      <c r="AA28" s="52"/>
      <c r="AB28" s="52"/>
      <c r="AC28" s="52"/>
      <c r="AD28" s="52"/>
      <c r="AE28" s="52"/>
      <c r="AF28" s="52"/>
      <c r="AG28" s="52"/>
      <c r="AH28" s="52"/>
      <c r="AI28" s="52"/>
    </row>
    <row r="29" ht="39.75" customHeight="1">
      <c r="A29" s="6">
        <v>19.0</v>
      </c>
      <c r="B29" s="162">
        <f>IF('Keterampilan (rincian)'!G30="","",'Keterampilan (rincian)'!G30)</f>
        <v>95</v>
      </c>
      <c r="C29" s="162">
        <f>IF('Keterampilan (rincian)'!J30="","",'Keterampilan (rincian)'!J30)</f>
        <v>90</v>
      </c>
      <c r="D29" s="162">
        <f>IF('Keterampilan (rincian)'!M30="","",'Keterampilan (rincian)'!M30)</f>
        <v>95</v>
      </c>
      <c r="E29" s="162" t="str">
        <f>IF('Keterampilan (rincian)'!P30="","",'Keterampilan (rincian)'!P30)</f>
        <v/>
      </c>
      <c r="F29" s="162" t="str">
        <f>IF('Keterampilan (rincian)'!S30="","",'Keterampilan (rincian)'!S30)</f>
        <v/>
      </c>
      <c r="G29" s="162" t="str">
        <f>IF('Keterampilan (rincian)'!V30="","",'Keterampilan (rincian)'!V30)</f>
        <v/>
      </c>
      <c r="H29" s="162" t="str">
        <f>IF('Keterampilan (rincian)'!Y30="","",'Keterampilan (rincian)'!Y30)</f>
        <v/>
      </c>
      <c r="I29" s="162" t="str">
        <f>IF('Keterampilan (rincian)'!AB30="","",'Keterampilan (rincian)'!AB30)</f>
        <v/>
      </c>
      <c r="J29" s="162" t="str">
        <f>IF('Keterampilan (rincian)'!AE30="","",'Keterampilan (rincian)'!AE30)</f>
        <v/>
      </c>
      <c r="K29" s="162" t="str">
        <f>IF('Keterampilan (rincian)'!AH30="","",'Keterampilan (rincian)'!AH30)</f>
        <v/>
      </c>
      <c r="L29" s="162" t="str">
        <f>IF('Keterampilan (rincian)'!AK30="","",'Keterampilan (rincian)'!AK30)</f>
        <v/>
      </c>
      <c r="M29" s="162" t="str">
        <f>IF('Keterampilan (rincian)'!AN30="","",'Keterampilan (rincian)'!AN30)</f>
        <v/>
      </c>
      <c r="N29" s="162" t="str">
        <f>IF('Keterampilan (rincian)'!AQ30="","",'Keterampilan (rincian)'!AQ30)</f>
        <v/>
      </c>
      <c r="O29" s="162" t="str">
        <f>IF('Keterampilan (rincian)'!AT30="","",'Keterampilan (rincian)'!AT30)</f>
        <v/>
      </c>
      <c r="P29" s="162">
        <f t="shared" si="1"/>
        <v>93</v>
      </c>
      <c r="Q29" s="162">
        <f>IF('Keterampilan (rincian)'!AV30="","",ROUND(MAX('Keterampilan (rincian)'!AV30:AW30),0))</f>
        <v>90</v>
      </c>
      <c r="R29" s="163">
        <f>IF('Keterampilan (rincian)'!AX30="","",ROUND(MAX('Keterampilan (rincian)'!AX30:AY30),0))</f>
        <v>95</v>
      </c>
      <c r="S29" s="163">
        <f t="shared" si="2"/>
        <v>93</v>
      </c>
      <c r="T29" s="164">
        <f t="shared" si="3"/>
        <v>3.66</v>
      </c>
      <c r="U29" s="165" t="str">
        <f t="shared" si="4"/>
        <v>A-</v>
      </c>
      <c r="V29" s="165">
        <f t="shared" si="5"/>
        <v>95</v>
      </c>
      <c r="W29" s="166" t="str">
        <f t="shared" si="6"/>
        <v>Memahami konsep dasar basis data</v>
      </c>
      <c r="X29" s="167">
        <f t="shared" si="7"/>
        <v>90</v>
      </c>
      <c r="Y29" s="166" t="str">
        <f t="shared" si="8"/>
        <v>Mendeskripsikan Model Data dan Hubungan Antar Entitas</v>
      </c>
      <c r="Z29" s="168" t="str">
        <f t="shared" si="9"/>
        <v>Sudah terampil mengerjakan seluruh kompetensi, terutama sangat baik dalam Memahami konsep dasar basis data</v>
      </c>
      <c r="AA29" s="52"/>
      <c r="AB29" s="52"/>
      <c r="AC29" s="52"/>
      <c r="AD29" s="52"/>
      <c r="AE29" s="52"/>
      <c r="AF29" s="52"/>
      <c r="AG29" s="52"/>
      <c r="AH29" s="52"/>
      <c r="AI29" s="52"/>
    </row>
    <row r="30" ht="39.75" customHeight="1">
      <c r="A30" s="6">
        <v>20.0</v>
      </c>
      <c r="B30" s="162">
        <f>IF('Keterampilan (rincian)'!G31="","",'Keterampilan (rincian)'!G31)</f>
        <v>95</v>
      </c>
      <c r="C30" s="162">
        <f>IF('Keterampilan (rincian)'!J31="","",'Keterampilan (rincian)'!J31)</f>
        <v>95</v>
      </c>
      <c r="D30" s="162">
        <f>IF('Keterampilan (rincian)'!M31="","",'Keterampilan (rincian)'!M31)</f>
        <v>95</v>
      </c>
      <c r="E30" s="162" t="str">
        <f>IF('Keterampilan (rincian)'!P31="","",'Keterampilan (rincian)'!P31)</f>
        <v/>
      </c>
      <c r="F30" s="162" t="str">
        <f>IF('Keterampilan (rincian)'!S31="","",'Keterampilan (rincian)'!S31)</f>
        <v/>
      </c>
      <c r="G30" s="162" t="str">
        <f>IF('Keterampilan (rincian)'!V31="","",'Keterampilan (rincian)'!V31)</f>
        <v/>
      </c>
      <c r="H30" s="162" t="str">
        <f>IF('Keterampilan (rincian)'!Y31="","",'Keterampilan (rincian)'!Y31)</f>
        <v/>
      </c>
      <c r="I30" s="162" t="str">
        <f>IF('Keterampilan (rincian)'!AB31="","",'Keterampilan (rincian)'!AB31)</f>
        <v/>
      </c>
      <c r="J30" s="162" t="str">
        <f>IF('Keterampilan (rincian)'!AE31="","",'Keterampilan (rincian)'!AE31)</f>
        <v/>
      </c>
      <c r="K30" s="162" t="str">
        <f>IF('Keterampilan (rincian)'!AH31="","",'Keterampilan (rincian)'!AH31)</f>
        <v/>
      </c>
      <c r="L30" s="162" t="str">
        <f>IF('Keterampilan (rincian)'!AK31="","",'Keterampilan (rincian)'!AK31)</f>
        <v/>
      </c>
      <c r="M30" s="162" t="str">
        <f>IF('Keterampilan (rincian)'!AN31="","",'Keterampilan (rincian)'!AN31)</f>
        <v/>
      </c>
      <c r="N30" s="162" t="str">
        <f>IF('Keterampilan (rincian)'!AQ31="","",'Keterampilan (rincian)'!AQ31)</f>
        <v/>
      </c>
      <c r="O30" s="162" t="str">
        <f>IF('Keterampilan (rincian)'!AT31="","",'Keterampilan (rincian)'!AT31)</f>
        <v/>
      </c>
      <c r="P30" s="162">
        <f t="shared" si="1"/>
        <v>95</v>
      </c>
      <c r="Q30" s="162">
        <f>IF('Keterampilan (rincian)'!AV31="","",ROUND(MAX('Keterampilan (rincian)'!AV31:AW31),0))</f>
        <v>95</v>
      </c>
      <c r="R30" s="163">
        <f>IF('Keterampilan (rincian)'!AX31="","",ROUND(MAX('Keterampilan (rincian)'!AX31:AY31),0))</f>
        <v>95</v>
      </c>
      <c r="S30" s="163">
        <f t="shared" si="2"/>
        <v>95</v>
      </c>
      <c r="T30" s="164">
        <f t="shared" si="3"/>
        <v>3.66</v>
      </c>
      <c r="U30" s="165" t="str">
        <f t="shared" si="4"/>
        <v>A-</v>
      </c>
      <c r="V30" s="165">
        <f t="shared" si="5"/>
        <v>95</v>
      </c>
      <c r="W30" s="166" t="str">
        <f t="shared" si="6"/>
        <v>Memahami konsep dasar basis data</v>
      </c>
      <c r="X30" s="167">
        <f t="shared" si="7"/>
        <v>95</v>
      </c>
      <c r="Y30" s="166" t="str">
        <f t="shared" si="8"/>
        <v>Memahami konsep dasar basis data</v>
      </c>
      <c r="Z30" s="168" t="str">
        <f t="shared" si="9"/>
        <v>Sudah terampil mengerjakan seluruh kompetensi, terutama sangat baik dalam Memahami konsep dasar basis data</v>
      </c>
      <c r="AA30" s="52"/>
      <c r="AB30" s="52"/>
      <c r="AC30" s="52"/>
      <c r="AD30" s="52"/>
      <c r="AE30" s="52"/>
      <c r="AF30" s="52"/>
      <c r="AG30" s="52"/>
      <c r="AH30" s="52"/>
      <c r="AI30" s="52"/>
    </row>
    <row r="31" ht="39.75" customHeight="1">
      <c r="A31" s="6">
        <v>21.0</v>
      </c>
      <c r="B31" s="162">
        <f>IF('Keterampilan (rincian)'!G32="","",'Keterampilan (rincian)'!G32)</f>
        <v>95</v>
      </c>
      <c r="C31" s="162">
        <f>IF('Keterampilan (rincian)'!J32="","",'Keterampilan (rincian)'!J32)</f>
        <v>90</v>
      </c>
      <c r="D31" s="162">
        <f>IF('Keterampilan (rincian)'!M32="","",'Keterampilan (rincian)'!M32)</f>
        <v>95</v>
      </c>
      <c r="E31" s="162" t="str">
        <f>IF('Keterampilan (rincian)'!P32="","",'Keterampilan (rincian)'!P32)</f>
        <v/>
      </c>
      <c r="F31" s="162" t="str">
        <f>IF('Keterampilan (rincian)'!S32="","",'Keterampilan (rincian)'!S32)</f>
        <v/>
      </c>
      <c r="G31" s="162" t="str">
        <f>IF('Keterampilan (rincian)'!V32="","",'Keterampilan (rincian)'!V32)</f>
        <v/>
      </c>
      <c r="H31" s="162" t="str">
        <f>IF('Keterampilan (rincian)'!Y32="","",'Keterampilan (rincian)'!Y32)</f>
        <v/>
      </c>
      <c r="I31" s="162" t="str">
        <f>IF('Keterampilan (rincian)'!AB32="","",'Keterampilan (rincian)'!AB32)</f>
        <v/>
      </c>
      <c r="J31" s="162" t="str">
        <f>IF('Keterampilan (rincian)'!AE32="","",'Keterampilan (rincian)'!AE32)</f>
        <v/>
      </c>
      <c r="K31" s="162" t="str">
        <f>IF('Keterampilan (rincian)'!AH32="","",'Keterampilan (rincian)'!AH32)</f>
        <v/>
      </c>
      <c r="L31" s="162" t="str">
        <f>IF('Keterampilan (rincian)'!AK32="","",'Keterampilan (rincian)'!AK32)</f>
        <v/>
      </c>
      <c r="M31" s="162" t="str">
        <f>IF('Keterampilan (rincian)'!AN32="","",'Keterampilan (rincian)'!AN32)</f>
        <v/>
      </c>
      <c r="N31" s="162" t="str">
        <f>IF('Keterampilan (rincian)'!AQ32="","",'Keterampilan (rincian)'!AQ32)</f>
        <v/>
      </c>
      <c r="O31" s="162" t="str">
        <f>IF('Keterampilan (rincian)'!AT32="","",'Keterampilan (rincian)'!AT32)</f>
        <v/>
      </c>
      <c r="P31" s="162">
        <f t="shared" si="1"/>
        <v>93</v>
      </c>
      <c r="Q31" s="162">
        <f>IF('Keterampilan (rincian)'!AV32="","",ROUND(MAX('Keterampilan (rincian)'!AV32:AW32),0))</f>
        <v>90</v>
      </c>
      <c r="R31" s="163">
        <f>IF('Keterampilan (rincian)'!AX32="","",ROUND(MAX('Keterampilan (rincian)'!AX32:AY32),0))</f>
        <v>95</v>
      </c>
      <c r="S31" s="163">
        <f t="shared" si="2"/>
        <v>93</v>
      </c>
      <c r="T31" s="164">
        <f t="shared" si="3"/>
        <v>3.66</v>
      </c>
      <c r="U31" s="165" t="str">
        <f t="shared" si="4"/>
        <v>A-</v>
      </c>
      <c r="V31" s="165">
        <f t="shared" si="5"/>
        <v>95</v>
      </c>
      <c r="W31" s="166" t="str">
        <f t="shared" si="6"/>
        <v>Memahami konsep dasar basis data</v>
      </c>
      <c r="X31" s="167">
        <f t="shared" si="7"/>
        <v>90</v>
      </c>
      <c r="Y31" s="166" t="str">
        <f t="shared" si="8"/>
        <v>Mendeskripsikan Model Data dan Hubungan Antar Entitas</v>
      </c>
      <c r="Z31" s="168" t="str">
        <f t="shared" si="9"/>
        <v>Sudah terampil mengerjakan seluruh kompetensi, terutama sangat baik dalam Memahami konsep dasar basis data</v>
      </c>
      <c r="AA31" s="52"/>
      <c r="AB31" s="52"/>
      <c r="AC31" s="52"/>
      <c r="AD31" s="52"/>
      <c r="AE31" s="52"/>
      <c r="AF31" s="52"/>
      <c r="AG31" s="52"/>
      <c r="AH31" s="52"/>
      <c r="AI31" s="52"/>
    </row>
    <row r="32" ht="39.75" customHeight="1">
      <c r="A32" s="6">
        <v>22.0</v>
      </c>
      <c r="B32" s="162">
        <f>IF('Keterampilan (rincian)'!G33="","",'Keterampilan (rincian)'!G33)</f>
        <v>95</v>
      </c>
      <c r="C32" s="162">
        <f>IF('Keterampilan (rincian)'!J33="","",'Keterampilan (rincian)'!J33)</f>
        <v>95</v>
      </c>
      <c r="D32" s="162">
        <f>IF('Keterampilan (rincian)'!M33="","",'Keterampilan (rincian)'!M33)</f>
        <v>95</v>
      </c>
      <c r="E32" s="162" t="str">
        <f>IF('Keterampilan (rincian)'!P33="","",'Keterampilan (rincian)'!P33)</f>
        <v/>
      </c>
      <c r="F32" s="162" t="str">
        <f>IF('Keterampilan (rincian)'!S33="","",'Keterampilan (rincian)'!S33)</f>
        <v/>
      </c>
      <c r="G32" s="162" t="str">
        <f>IF('Keterampilan (rincian)'!V33="","",'Keterampilan (rincian)'!V33)</f>
        <v/>
      </c>
      <c r="H32" s="162" t="str">
        <f>IF('Keterampilan (rincian)'!Y33="","",'Keterampilan (rincian)'!Y33)</f>
        <v/>
      </c>
      <c r="I32" s="162" t="str">
        <f>IF('Keterampilan (rincian)'!AB33="","",'Keterampilan (rincian)'!AB33)</f>
        <v/>
      </c>
      <c r="J32" s="162" t="str">
        <f>IF('Keterampilan (rincian)'!AE33="","",'Keterampilan (rincian)'!AE33)</f>
        <v/>
      </c>
      <c r="K32" s="162" t="str">
        <f>IF('Keterampilan (rincian)'!AH33="","",'Keterampilan (rincian)'!AH33)</f>
        <v/>
      </c>
      <c r="L32" s="162" t="str">
        <f>IF('Keterampilan (rincian)'!AK33="","",'Keterampilan (rincian)'!AK33)</f>
        <v/>
      </c>
      <c r="M32" s="162" t="str">
        <f>IF('Keterampilan (rincian)'!AN33="","",'Keterampilan (rincian)'!AN33)</f>
        <v/>
      </c>
      <c r="N32" s="162" t="str">
        <f>IF('Keterampilan (rincian)'!AQ33="","",'Keterampilan (rincian)'!AQ33)</f>
        <v/>
      </c>
      <c r="O32" s="162" t="str">
        <f>IF('Keterampilan (rincian)'!AT33="","",'Keterampilan (rincian)'!AT33)</f>
        <v/>
      </c>
      <c r="P32" s="162">
        <f t="shared" si="1"/>
        <v>95</v>
      </c>
      <c r="Q32" s="162">
        <f>IF('Keterampilan (rincian)'!AV33="","",ROUND(MAX('Keterampilan (rincian)'!AV33:AW33),0))</f>
        <v>95</v>
      </c>
      <c r="R32" s="163">
        <f>IF('Keterampilan (rincian)'!AX33="","",ROUND(MAX('Keterampilan (rincian)'!AX33:AY33),0))</f>
        <v>95</v>
      </c>
      <c r="S32" s="163">
        <f t="shared" si="2"/>
        <v>95</v>
      </c>
      <c r="T32" s="164">
        <f t="shared" si="3"/>
        <v>3.66</v>
      </c>
      <c r="U32" s="165" t="str">
        <f t="shared" si="4"/>
        <v>A-</v>
      </c>
      <c r="V32" s="165">
        <f t="shared" si="5"/>
        <v>95</v>
      </c>
      <c r="W32" s="166" t="str">
        <f t="shared" si="6"/>
        <v>Memahami konsep dasar basis data</v>
      </c>
      <c r="X32" s="167">
        <f t="shared" si="7"/>
        <v>95</v>
      </c>
      <c r="Y32" s="166" t="str">
        <f t="shared" si="8"/>
        <v>Memahami konsep dasar basis data</v>
      </c>
      <c r="Z32" s="168" t="str">
        <f t="shared" si="9"/>
        <v>Sudah terampil mengerjakan seluruh kompetensi, terutama sangat baik dalam Memahami konsep dasar basis data</v>
      </c>
      <c r="AA32" s="52"/>
      <c r="AB32" s="52"/>
      <c r="AC32" s="52"/>
      <c r="AD32" s="52"/>
      <c r="AE32" s="52"/>
      <c r="AF32" s="52"/>
      <c r="AG32" s="52"/>
      <c r="AH32" s="52"/>
      <c r="AI32" s="52"/>
    </row>
    <row r="33" ht="39.75" customHeight="1">
      <c r="A33" s="6">
        <v>23.0</v>
      </c>
      <c r="B33" s="162">
        <f>IF('Keterampilan (rincian)'!G34="","",'Keterampilan (rincian)'!G34)</f>
        <v>92</v>
      </c>
      <c r="C33" s="162">
        <f>IF('Keterampilan (rincian)'!J34="","",'Keterampilan (rincian)'!J34)</f>
        <v>92</v>
      </c>
      <c r="D33" s="162">
        <f>IF('Keterampilan (rincian)'!M34="","",'Keterampilan (rincian)'!M34)</f>
        <v>92</v>
      </c>
      <c r="E33" s="162" t="str">
        <f>IF('Keterampilan (rincian)'!P34="","",'Keterampilan (rincian)'!P34)</f>
        <v/>
      </c>
      <c r="F33" s="162" t="str">
        <f>IF('Keterampilan (rincian)'!S34="","",'Keterampilan (rincian)'!S34)</f>
        <v/>
      </c>
      <c r="G33" s="162" t="str">
        <f>IF('Keterampilan (rincian)'!V34="","",'Keterampilan (rincian)'!V34)</f>
        <v/>
      </c>
      <c r="H33" s="162" t="str">
        <f>IF('Keterampilan (rincian)'!Y34="","",'Keterampilan (rincian)'!Y34)</f>
        <v/>
      </c>
      <c r="I33" s="162" t="str">
        <f>IF('Keterampilan (rincian)'!AB34="","",'Keterampilan (rincian)'!AB34)</f>
        <v/>
      </c>
      <c r="J33" s="162" t="str">
        <f>IF('Keterampilan (rincian)'!AE34="","",'Keterampilan (rincian)'!AE34)</f>
        <v/>
      </c>
      <c r="K33" s="162" t="str">
        <f>IF('Keterampilan (rincian)'!AH34="","",'Keterampilan (rincian)'!AH34)</f>
        <v/>
      </c>
      <c r="L33" s="162" t="str">
        <f>IF('Keterampilan (rincian)'!AK34="","",'Keterampilan (rincian)'!AK34)</f>
        <v/>
      </c>
      <c r="M33" s="162" t="str">
        <f>IF('Keterampilan (rincian)'!AN34="","",'Keterampilan (rincian)'!AN34)</f>
        <v/>
      </c>
      <c r="N33" s="162" t="str">
        <f>IF('Keterampilan (rincian)'!AQ34="","",'Keterampilan (rincian)'!AQ34)</f>
        <v/>
      </c>
      <c r="O33" s="162" t="str">
        <f>IF('Keterampilan (rincian)'!AT34="","",'Keterampilan (rincian)'!AT34)</f>
        <v/>
      </c>
      <c r="P33" s="162">
        <f t="shared" si="1"/>
        <v>92</v>
      </c>
      <c r="Q33" s="162">
        <f>IF('Keterampilan (rincian)'!AV34="","",ROUND(MAX('Keterampilan (rincian)'!AV34:AW34),0))</f>
        <v>92</v>
      </c>
      <c r="R33" s="163">
        <f>IF('Keterampilan (rincian)'!AX34="","",ROUND(MAX('Keterampilan (rincian)'!AX34:AY34),0))</f>
        <v>92</v>
      </c>
      <c r="S33" s="163">
        <f t="shared" si="2"/>
        <v>92</v>
      </c>
      <c r="T33" s="164">
        <f t="shared" si="3"/>
        <v>3.66</v>
      </c>
      <c r="U33" s="165" t="str">
        <f t="shared" si="4"/>
        <v>A-</v>
      </c>
      <c r="V33" s="165">
        <f t="shared" si="5"/>
        <v>92</v>
      </c>
      <c r="W33" s="166" t="str">
        <f t="shared" si="6"/>
        <v>Memahami konsep dasar basis data</v>
      </c>
      <c r="X33" s="167">
        <f t="shared" si="7"/>
        <v>92</v>
      </c>
      <c r="Y33" s="166" t="str">
        <f t="shared" si="8"/>
        <v>Memahami konsep dasar basis data</v>
      </c>
      <c r="Z33" s="168" t="str">
        <f t="shared" si="9"/>
        <v>Sudah terampil mengerjakan seluruh kompetensi, terutama sangat baik dalam Memahami konsep dasar basis data</v>
      </c>
      <c r="AA33" s="52"/>
      <c r="AB33" s="52"/>
      <c r="AC33" s="52"/>
      <c r="AD33" s="52"/>
      <c r="AE33" s="52"/>
      <c r="AF33" s="52"/>
      <c r="AG33" s="52"/>
      <c r="AH33" s="52"/>
      <c r="AI33" s="52"/>
    </row>
    <row r="34" ht="39.75" customHeight="1">
      <c r="A34" s="6">
        <v>24.0</v>
      </c>
      <c r="B34" s="162">
        <f>IF('Keterampilan (rincian)'!G35="","",'Keterampilan (rincian)'!G35)</f>
        <v>90</v>
      </c>
      <c r="C34" s="162">
        <f>IF('Keterampilan (rincian)'!J35="","",'Keterampilan (rincian)'!J35)</f>
        <v>80</v>
      </c>
      <c r="D34" s="162">
        <f>IF('Keterampilan (rincian)'!M35="","",'Keterampilan (rincian)'!M35)</f>
        <v>90</v>
      </c>
      <c r="E34" s="162" t="str">
        <f>IF('Keterampilan (rincian)'!P35="","",'Keterampilan (rincian)'!P35)</f>
        <v/>
      </c>
      <c r="F34" s="162" t="str">
        <f>IF('Keterampilan (rincian)'!S35="","",'Keterampilan (rincian)'!S35)</f>
        <v/>
      </c>
      <c r="G34" s="162" t="str">
        <f>IF('Keterampilan (rincian)'!V35="","",'Keterampilan (rincian)'!V35)</f>
        <v/>
      </c>
      <c r="H34" s="162" t="str">
        <f>IF('Keterampilan (rincian)'!Y35="","",'Keterampilan (rincian)'!Y35)</f>
        <v/>
      </c>
      <c r="I34" s="162" t="str">
        <f>IF('Keterampilan (rincian)'!AB35="","",'Keterampilan (rincian)'!AB35)</f>
        <v/>
      </c>
      <c r="J34" s="162" t="str">
        <f>IF('Keterampilan (rincian)'!AE35="","",'Keterampilan (rincian)'!AE35)</f>
        <v/>
      </c>
      <c r="K34" s="162" t="str">
        <f>IF('Keterampilan (rincian)'!AH35="","",'Keterampilan (rincian)'!AH35)</f>
        <v/>
      </c>
      <c r="L34" s="162" t="str">
        <f>IF('Keterampilan (rincian)'!AK35="","",'Keterampilan (rincian)'!AK35)</f>
        <v/>
      </c>
      <c r="M34" s="162" t="str">
        <f>IF('Keterampilan (rincian)'!AN35="","",'Keterampilan (rincian)'!AN35)</f>
        <v/>
      </c>
      <c r="N34" s="162" t="str">
        <f>IF('Keterampilan (rincian)'!AQ35="","",'Keterampilan (rincian)'!AQ35)</f>
        <v/>
      </c>
      <c r="O34" s="162" t="str">
        <f>IF('Keterampilan (rincian)'!AT35="","",'Keterampilan (rincian)'!AT35)</f>
        <v/>
      </c>
      <c r="P34" s="162">
        <f t="shared" si="1"/>
        <v>87</v>
      </c>
      <c r="Q34" s="162">
        <f>IF('Keterampilan (rincian)'!AV35="","",ROUND(MAX('Keterampilan (rincian)'!AV35:AW35),0))</f>
        <v>80</v>
      </c>
      <c r="R34" s="163">
        <f>IF('Keterampilan (rincian)'!AX35="","",ROUND(MAX('Keterampilan (rincian)'!AX35:AY35),0))</f>
        <v>90</v>
      </c>
      <c r="S34" s="163">
        <f t="shared" si="2"/>
        <v>86</v>
      </c>
      <c r="T34" s="164">
        <f t="shared" si="3"/>
        <v>3.33</v>
      </c>
      <c r="U34" s="165" t="str">
        <f t="shared" si="4"/>
        <v>B+</v>
      </c>
      <c r="V34" s="165">
        <f t="shared" si="5"/>
        <v>90</v>
      </c>
      <c r="W34" s="166" t="str">
        <f t="shared" si="6"/>
        <v>Memahami konsep dasar basis data</v>
      </c>
      <c r="X34" s="167">
        <f t="shared" si="7"/>
        <v>80</v>
      </c>
      <c r="Y34" s="166" t="str">
        <f t="shared" si="8"/>
        <v>Mendeskripsikan Model Data dan Hubungan Antar Entitas</v>
      </c>
      <c r="Z34" s="168" t="str">
        <f t="shared" si="9"/>
        <v>Sudah terampil mengerjakan seluruh kompetensi, terutama dalam Memahami konsep dasar basis data</v>
      </c>
      <c r="AA34" s="52"/>
      <c r="AB34" s="52"/>
      <c r="AC34" s="52"/>
      <c r="AD34" s="52"/>
      <c r="AE34" s="52"/>
      <c r="AF34" s="52"/>
      <c r="AG34" s="52"/>
      <c r="AH34" s="52"/>
      <c r="AI34" s="52"/>
    </row>
    <row r="35" ht="39.75" customHeight="1">
      <c r="A35" s="6">
        <v>25.0</v>
      </c>
      <c r="B35" s="162">
        <f>IF('Keterampilan (rincian)'!G36="","",'Keterampilan (rincian)'!G36)</f>
        <v>95</v>
      </c>
      <c r="C35" s="162">
        <f>IF('Keterampilan (rincian)'!J36="","",'Keterampilan (rincian)'!J36)</f>
        <v>95</v>
      </c>
      <c r="D35" s="162">
        <f>IF('Keterampilan (rincian)'!M36="","",'Keterampilan (rincian)'!M36)</f>
        <v>95</v>
      </c>
      <c r="E35" s="162" t="str">
        <f>IF('Keterampilan (rincian)'!P36="","",'Keterampilan (rincian)'!P36)</f>
        <v/>
      </c>
      <c r="F35" s="162" t="str">
        <f>IF('Keterampilan (rincian)'!S36="","",'Keterampilan (rincian)'!S36)</f>
        <v/>
      </c>
      <c r="G35" s="162" t="str">
        <f>IF('Keterampilan (rincian)'!V36="","",'Keterampilan (rincian)'!V36)</f>
        <v/>
      </c>
      <c r="H35" s="162" t="str">
        <f>IF('Keterampilan (rincian)'!Y36="","",'Keterampilan (rincian)'!Y36)</f>
        <v/>
      </c>
      <c r="I35" s="162" t="str">
        <f>IF('Keterampilan (rincian)'!AB36="","",'Keterampilan (rincian)'!AB36)</f>
        <v/>
      </c>
      <c r="J35" s="162" t="str">
        <f>IF('Keterampilan (rincian)'!AE36="","",'Keterampilan (rincian)'!AE36)</f>
        <v/>
      </c>
      <c r="K35" s="162" t="str">
        <f>IF('Keterampilan (rincian)'!AH36="","",'Keterampilan (rincian)'!AH36)</f>
        <v/>
      </c>
      <c r="L35" s="162" t="str">
        <f>IF('Keterampilan (rincian)'!AK36="","",'Keterampilan (rincian)'!AK36)</f>
        <v/>
      </c>
      <c r="M35" s="162" t="str">
        <f>IF('Keterampilan (rincian)'!AN36="","",'Keterampilan (rincian)'!AN36)</f>
        <v/>
      </c>
      <c r="N35" s="162" t="str">
        <f>IF('Keterampilan (rincian)'!AQ36="","",'Keterampilan (rincian)'!AQ36)</f>
        <v/>
      </c>
      <c r="O35" s="162" t="str">
        <f>IF('Keterampilan (rincian)'!AT36="","",'Keterampilan (rincian)'!AT36)</f>
        <v/>
      </c>
      <c r="P35" s="162">
        <f t="shared" si="1"/>
        <v>95</v>
      </c>
      <c r="Q35" s="162">
        <f>IF('Keterampilan (rincian)'!AV36="","",ROUND(MAX('Keterampilan (rincian)'!AV36:AW36),0))</f>
        <v>95</v>
      </c>
      <c r="R35" s="163">
        <f>IF('Keterampilan (rincian)'!AX36="","",ROUND(MAX('Keterampilan (rincian)'!AX36:AY36),0))</f>
        <v>95</v>
      </c>
      <c r="S35" s="163">
        <f t="shared" si="2"/>
        <v>95</v>
      </c>
      <c r="T35" s="164">
        <f t="shared" si="3"/>
        <v>3.66</v>
      </c>
      <c r="U35" s="165" t="str">
        <f t="shared" si="4"/>
        <v>A-</v>
      </c>
      <c r="V35" s="165">
        <f t="shared" si="5"/>
        <v>95</v>
      </c>
      <c r="W35" s="166" t="str">
        <f t="shared" si="6"/>
        <v>Memahami konsep dasar basis data</v>
      </c>
      <c r="X35" s="167">
        <f t="shared" si="7"/>
        <v>95</v>
      </c>
      <c r="Y35" s="166" t="str">
        <f t="shared" si="8"/>
        <v>Memahami konsep dasar basis data</v>
      </c>
      <c r="Z35" s="168" t="str">
        <f t="shared" si="9"/>
        <v>Sudah terampil mengerjakan seluruh kompetensi, terutama sangat baik dalam Memahami konsep dasar basis data</v>
      </c>
      <c r="AA35" s="52"/>
      <c r="AB35" s="52"/>
      <c r="AC35" s="52"/>
      <c r="AD35" s="52"/>
      <c r="AE35" s="52"/>
      <c r="AF35" s="52"/>
      <c r="AG35" s="52"/>
      <c r="AH35" s="52"/>
      <c r="AI35" s="52"/>
    </row>
    <row r="36" ht="39.75" customHeight="1">
      <c r="A36" s="6">
        <v>26.0</v>
      </c>
      <c r="B36" s="162">
        <f>IF('Keterampilan (rincian)'!G37="","",'Keterampilan (rincian)'!G37)</f>
        <v>95</v>
      </c>
      <c r="C36" s="162">
        <f>IF('Keterampilan (rincian)'!J37="","",'Keterampilan (rincian)'!J37)</f>
        <v>93</v>
      </c>
      <c r="D36" s="162">
        <f>IF('Keterampilan (rincian)'!M37="","",'Keterampilan (rincian)'!M37)</f>
        <v>95</v>
      </c>
      <c r="E36" s="162" t="str">
        <f>IF('Keterampilan (rincian)'!P37="","",'Keterampilan (rincian)'!P37)</f>
        <v/>
      </c>
      <c r="F36" s="162" t="str">
        <f>IF('Keterampilan (rincian)'!S37="","",'Keterampilan (rincian)'!S37)</f>
        <v/>
      </c>
      <c r="G36" s="162" t="str">
        <f>IF('Keterampilan (rincian)'!V37="","",'Keterampilan (rincian)'!V37)</f>
        <v/>
      </c>
      <c r="H36" s="162" t="str">
        <f>IF('Keterampilan (rincian)'!Y37="","",'Keterampilan (rincian)'!Y37)</f>
        <v/>
      </c>
      <c r="I36" s="162" t="str">
        <f>IF('Keterampilan (rincian)'!AB37="","",'Keterampilan (rincian)'!AB37)</f>
        <v/>
      </c>
      <c r="J36" s="162" t="str">
        <f>IF('Keterampilan (rincian)'!AE37="","",'Keterampilan (rincian)'!AE37)</f>
        <v/>
      </c>
      <c r="K36" s="162" t="str">
        <f>IF('Keterampilan (rincian)'!AH37="","",'Keterampilan (rincian)'!AH37)</f>
        <v/>
      </c>
      <c r="L36" s="162" t="str">
        <f>IF('Keterampilan (rincian)'!AK37="","",'Keterampilan (rincian)'!AK37)</f>
        <v/>
      </c>
      <c r="M36" s="162" t="str">
        <f>IF('Keterampilan (rincian)'!AN37="","",'Keterampilan (rincian)'!AN37)</f>
        <v/>
      </c>
      <c r="N36" s="162" t="str">
        <f>IF('Keterampilan (rincian)'!AQ37="","",'Keterampilan (rincian)'!AQ37)</f>
        <v/>
      </c>
      <c r="O36" s="162" t="str">
        <f>IF('Keterampilan (rincian)'!AT37="","",'Keterampilan (rincian)'!AT37)</f>
        <v/>
      </c>
      <c r="P36" s="162">
        <f t="shared" si="1"/>
        <v>94</v>
      </c>
      <c r="Q36" s="162">
        <f>IF('Keterampilan (rincian)'!AV37="","",ROUND(MAX('Keterampilan (rincian)'!AV37:AW37),0))</f>
        <v>93</v>
      </c>
      <c r="R36" s="163">
        <f>IF('Keterampilan (rincian)'!AX37="","",ROUND(MAX('Keterampilan (rincian)'!AX37:AY37),0))</f>
        <v>95</v>
      </c>
      <c r="S36" s="163">
        <f t="shared" si="2"/>
        <v>94</v>
      </c>
      <c r="T36" s="164">
        <f t="shared" si="3"/>
        <v>3.66</v>
      </c>
      <c r="U36" s="165" t="str">
        <f t="shared" si="4"/>
        <v>A-</v>
      </c>
      <c r="V36" s="165">
        <f t="shared" si="5"/>
        <v>95</v>
      </c>
      <c r="W36" s="166" t="str">
        <f t="shared" si="6"/>
        <v>Memahami konsep dasar basis data</v>
      </c>
      <c r="X36" s="167">
        <f t="shared" si="7"/>
        <v>93</v>
      </c>
      <c r="Y36" s="166" t="str">
        <f t="shared" si="8"/>
        <v>Mendeskripsikan Model Data dan Hubungan Antar Entitas</v>
      </c>
      <c r="Z36" s="168" t="str">
        <f t="shared" si="9"/>
        <v>Sudah terampil mengerjakan seluruh kompetensi, terutama sangat baik dalam Memahami konsep dasar basis data</v>
      </c>
      <c r="AA36" s="52"/>
      <c r="AB36" s="52"/>
      <c r="AC36" s="52"/>
      <c r="AD36" s="52"/>
      <c r="AE36" s="52"/>
      <c r="AF36" s="52"/>
      <c r="AG36" s="52"/>
      <c r="AH36" s="52"/>
      <c r="AI36" s="52"/>
    </row>
    <row r="37" ht="39.75" customHeight="1">
      <c r="A37" s="6">
        <v>27.0</v>
      </c>
      <c r="B37" s="162">
        <f>IF('Keterampilan (rincian)'!G38="","",'Keterampilan (rincian)'!G38)</f>
        <v>90</v>
      </c>
      <c r="C37" s="162">
        <f>IF('Keterampilan (rincian)'!J38="","",'Keterampilan (rincian)'!J38)</f>
        <v>80</v>
      </c>
      <c r="D37" s="162">
        <f>IF('Keterampilan (rincian)'!M38="","",'Keterampilan (rincian)'!M38)</f>
        <v>90</v>
      </c>
      <c r="E37" s="162" t="str">
        <f>IF('Keterampilan (rincian)'!P38="","",'Keterampilan (rincian)'!P38)</f>
        <v/>
      </c>
      <c r="F37" s="162" t="str">
        <f>IF('Keterampilan (rincian)'!S38="","",'Keterampilan (rincian)'!S38)</f>
        <v/>
      </c>
      <c r="G37" s="162" t="str">
        <f>IF('Keterampilan (rincian)'!V38="","",'Keterampilan (rincian)'!V38)</f>
        <v/>
      </c>
      <c r="H37" s="162" t="str">
        <f>IF('Keterampilan (rincian)'!Y38="","",'Keterampilan (rincian)'!Y38)</f>
        <v/>
      </c>
      <c r="I37" s="162" t="str">
        <f>IF('Keterampilan (rincian)'!AB38="","",'Keterampilan (rincian)'!AB38)</f>
        <v/>
      </c>
      <c r="J37" s="162" t="str">
        <f>IF('Keterampilan (rincian)'!AE38="","",'Keterampilan (rincian)'!AE38)</f>
        <v/>
      </c>
      <c r="K37" s="162" t="str">
        <f>IF('Keterampilan (rincian)'!AH38="","",'Keterampilan (rincian)'!AH38)</f>
        <v/>
      </c>
      <c r="L37" s="162" t="str">
        <f>IF('Keterampilan (rincian)'!AK38="","",'Keterampilan (rincian)'!AK38)</f>
        <v/>
      </c>
      <c r="M37" s="162" t="str">
        <f>IF('Keterampilan (rincian)'!AN38="","",'Keterampilan (rincian)'!AN38)</f>
        <v/>
      </c>
      <c r="N37" s="162" t="str">
        <f>IF('Keterampilan (rincian)'!AQ38="","",'Keterampilan (rincian)'!AQ38)</f>
        <v/>
      </c>
      <c r="O37" s="162" t="str">
        <f>IF('Keterampilan (rincian)'!AT38="","",'Keterampilan (rincian)'!AT38)</f>
        <v/>
      </c>
      <c r="P37" s="162">
        <f t="shared" si="1"/>
        <v>87</v>
      </c>
      <c r="Q37" s="162">
        <f>IF('Keterampilan (rincian)'!AV38="","",ROUND(MAX('Keterampilan (rincian)'!AV38:AW38),0))</f>
        <v>80</v>
      </c>
      <c r="R37" s="163">
        <f>IF('Keterampilan (rincian)'!AX38="","",ROUND(MAX('Keterampilan (rincian)'!AX38:AY38),0))</f>
        <v>90</v>
      </c>
      <c r="S37" s="163">
        <f t="shared" si="2"/>
        <v>86</v>
      </c>
      <c r="T37" s="164">
        <f t="shared" si="3"/>
        <v>3.33</v>
      </c>
      <c r="U37" s="165" t="str">
        <f t="shared" si="4"/>
        <v>B+</v>
      </c>
      <c r="V37" s="165">
        <f t="shared" si="5"/>
        <v>90</v>
      </c>
      <c r="W37" s="166" t="str">
        <f t="shared" si="6"/>
        <v>Memahami konsep dasar basis data</v>
      </c>
      <c r="X37" s="167">
        <f t="shared" si="7"/>
        <v>80</v>
      </c>
      <c r="Y37" s="166" t="str">
        <f t="shared" si="8"/>
        <v>Mendeskripsikan Model Data dan Hubungan Antar Entitas</v>
      </c>
      <c r="Z37" s="168" t="str">
        <f t="shared" si="9"/>
        <v>Sudah terampil mengerjakan seluruh kompetensi, terutama dalam Memahami konsep dasar basis data</v>
      </c>
      <c r="AA37" s="52"/>
      <c r="AB37" s="52"/>
      <c r="AC37" s="52"/>
      <c r="AD37" s="52"/>
      <c r="AE37" s="52"/>
      <c r="AF37" s="52"/>
      <c r="AG37" s="52"/>
      <c r="AH37" s="52"/>
      <c r="AI37" s="52"/>
    </row>
    <row r="38" ht="39.75" customHeight="1">
      <c r="A38" s="6">
        <v>28.0</v>
      </c>
      <c r="B38" s="162">
        <f>IF('Keterampilan (rincian)'!G39="","",'Keterampilan (rincian)'!G39)</f>
        <v>95</v>
      </c>
      <c r="C38" s="162">
        <f>IF('Keterampilan (rincian)'!J39="","",'Keterampilan (rincian)'!J39)</f>
        <v>90</v>
      </c>
      <c r="D38" s="162">
        <f>IF('Keterampilan (rincian)'!M39="","",'Keterampilan (rincian)'!M39)</f>
        <v>95</v>
      </c>
      <c r="E38" s="162" t="str">
        <f>IF('Keterampilan (rincian)'!P39="","",'Keterampilan (rincian)'!P39)</f>
        <v/>
      </c>
      <c r="F38" s="162" t="str">
        <f>IF('Keterampilan (rincian)'!S39="","",'Keterampilan (rincian)'!S39)</f>
        <v/>
      </c>
      <c r="G38" s="162" t="str">
        <f>IF('Keterampilan (rincian)'!V39="","",'Keterampilan (rincian)'!V39)</f>
        <v/>
      </c>
      <c r="H38" s="162" t="str">
        <f>IF('Keterampilan (rincian)'!Y39="","",'Keterampilan (rincian)'!Y39)</f>
        <v/>
      </c>
      <c r="I38" s="162" t="str">
        <f>IF('Keterampilan (rincian)'!AB39="","",'Keterampilan (rincian)'!AB39)</f>
        <v/>
      </c>
      <c r="J38" s="162" t="str">
        <f>IF('Keterampilan (rincian)'!AE39="","",'Keterampilan (rincian)'!AE39)</f>
        <v/>
      </c>
      <c r="K38" s="162" t="str">
        <f>IF('Keterampilan (rincian)'!AH39="","",'Keterampilan (rincian)'!AH39)</f>
        <v/>
      </c>
      <c r="L38" s="162" t="str">
        <f>IF('Keterampilan (rincian)'!AK39="","",'Keterampilan (rincian)'!AK39)</f>
        <v/>
      </c>
      <c r="M38" s="162" t="str">
        <f>IF('Keterampilan (rincian)'!AN39="","",'Keterampilan (rincian)'!AN39)</f>
        <v/>
      </c>
      <c r="N38" s="162" t="str">
        <f>IF('Keterampilan (rincian)'!AQ39="","",'Keterampilan (rincian)'!AQ39)</f>
        <v/>
      </c>
      <c r="O38" s="162" t="str">
        <f>IF('Keterampilan (rincian)'!AT39="","",'Keterampilan (rincian)'!AT39)</f>
        <v/>
      </c>
      <c r="P38" s="162">
        <f t="shared" si="1"/>
        <v>93</v>
      </c>
      <c r="Q38" s="162">
        <f>IF('Keterampilan (rincian)'!AV39="","",ROUND(MAX('Keterampilan (rincian)'!AV39:AW39),0))</f>
        <v>90</v>
      </c>
      <c r="R38" s="163">
        <f>IF('Keterampilan (rincian)'!AX39="","",ROUND(MAX('Keterampilan (rincian)'!AX39:AY39),0))</f>
        <v>95</v>
      </c>
      <c r="S38" s="163">
        <f t="shared" si="2"/>
        <v>93</v>
      </c>
      <c r="T38" s="164">
        <f t="shared" si="3"/>
        <v>3.66</v>
      </c>
      <c r="U38" s="165" t="str">
        <f t="shared" si="4"/>
        <v>A-</v>
      </c>
      <c r="V38" s="165">
        <f t="shared" si="5"/>
        <v>95</v>
      </c>
      <c r="W38" s="166" t="str">
        <f t="shared" si="6"/>
        <v>Memahami konsep dasar basis data</v>
      </c>
      <c r="X38" s="167">
        <f t="shared" si="7"/>
        <v>90</v>
      </c>
      <c r="Y38" s="166" t="str">
        <f t="shared" si="8"/>
        <v>Mendeskripsikan Model Data dan Hubungan Antar Entitas</v>
      </c>
      <c r="Z38" s="168" t="str">
        <f t="shared" si="9"/>
        <v>Sudah terampil mengerjakan seluruh kompetensi, terutama sangat baik dalam Memahami konsep dasar basis data</v>
      </c>
      <c r="AA38" s="52"/>
      <c r="AB38" s="52"/>
      <c r="AC38" s="52"/>
      <c r="AD38" s="52"/>
      <c r="AE38" s="52"/>
      <c r="AF38" s="52"/>
      <c r="AG38" s="52"/>
      <c r="AH38" s="52"/>
      <c r="AI38" s="52"/>
    </row>
    <row r="39" ht="39.75" customHeight="1">
      <c r="A39" s="6">
        <v>29.0</v>
      </c>
      <c r="B39" s="162">
        <f>IF('Keterampilan (rincian)'!G40="","",'Keterampilan (rincian)'!G40)</f>
        <v>88</v>
      </c>
      <c r="C39" s="162">
        <f>IF('Keterampilan (rincian)'!J40="","",'Keterampilan (rincian)'!J40)</f>
        <v>95</v>
      </c>
      <c r="D39" s="162">
        <f>IF('Keterampilan (rincian)'!M40="","",'Keterampilan (rincian)'!M40)</f>
        <v>88</v>
      </c>
      <c r="E39" s="162" t="str">
        <f>IF('Keterampilan (rincian)'!P40="","",'Keterampilan (rincian)'!P40)</f>
        <v/>
      </c>
      <c r="F39" s="162" t="str">
        <f>IF('Keterampilan (rincian)'!S40="","",'Keterampilan (rincian)'!S40)</f>
        <v/>
      </c>
      <c r="G39" s="162" t="str">
        <f>IF('Keterampilan (rincian)'!V40="","",'Keterampilan (rincian)'!V40)</f>
        <v/>
      </c>
      <c r="H39" s="162" t="str">
        <f>IF('Keterampilan (rincian)'!Y40="","",'Keterampilan (rincian)'!Y40)</f>
        <v/>
      </c>
      <c r="I39" s="162" t="str">
        <f>IF('Keterampilan (rincian)'!AB40="","",'Keterampilan (rincian)'!AB40)</f>
        <v/>
      </c>
      <c r="J39" s="162" t="str">
        <f>IF('Keterampilan (rincian)'!AE40="","",'Keterampilan (rincian)'!AE40)</f>
        <v/>
      </c>
      <c r="K39" s="162" t="str">
        <f>IF('Keterampilan (rincian)'!AH40="","",'Keterampilan (rincian)'!AH40)</f>
        <v/>
      </c>
      <c r="L39" s="162" t="str">
        <f>IF('Keterampilan (rincian)'!AK40="","",'Keterampilan (rincian)'!AK40)</f>
        <v/>
      </c>
      <c r="M39" s="162" t="str">
        <f>IF('Keterampilan (rincian)'!AN40="","",'Keterampilan (rincian)'!AN40)</f>
        <v/>
      </c>
      <c r="N39" s="162" t="str">
        <f>IF('Keterampilan (rincian)'!AQ40="","",'Keterampilan (rincian)'!AQ40)</f>
        <v/>
      </c>
      <c r="O39" s="162" t="str">
        <f>IF('Keterampilan (rincian)'!AT40="","",'Keterampilan (rincian)'!AT40)</f>
        <v/>
      </c>
      <c r="P39" s="162">
        <f t="shared" si="1"/>
        <v>90</v>
      </c>
      <c r="Q39" s="162">
        <f>IF('Keterampilan (rincian)'!AV40="","",ROUND(MAX('Keterampilan (rincian)'!AV40:AW40),0))</f>
        <v>95</v>
      </c>
      <c r="R39" s="163">
        <f>IF('Keterampilan (rincian)'!AX40="","",ROUND(MAX('Keterampilan (rincian)'!AX40:AY40),0))</f>
        <v>88</v>
      </c>
      <c r="S39" s="163">
        <f t="shared" si="2"/>
        <v>91</v>
      </c>
      <c r="T39" s="164">
        <f t="shared" si="3"/>
        <v>3.66</v>
      </c>
      <c r="U39" s="165" t="str">
        <f t="shared" si="4"/>
        <v>A-</v>
      </c>
      <c r="V39" s="165">
        <f t="shared" si="5"/>
        <v>95</v>
      </c>
      <c r="W39" s="166" t="str">
        <f t="shared" si="6"/>
        <v>Mendeskripsikan Model Data dan Hubungan Antar Entitas</v>
      </c>
      <c r="X39" s="167">
        <f t="shared" si="7"/>
        <v>88</v>
      </c>
      <c r="Y39" s="166" t="str">
        <f t="shared" si="8"/>
        <v>Memahami konsep dasar basis data</v>
      </c>
      <c r="Z39" s="168" t="str">
        <f t="shared" si="9"/>
        <v>Sudah terampil mengerjakan seluruh kompetensi, terutama sangat baik dalam Mendeskripsikan Model Data dan Hubungan Antar Entitas</v>
      </c>
      <c r="AA39" s="52"/>
      <c r="AB39" s="52"/>
      <c r="AC39" s="52"/>
      <c r="AD39" s="52"/>
      <c r="AE39" s="52"/>
      <c r="AF39" s="52"/>
      <c r="AG39" s="52"/>
      <c r="AH39" s="52"/>
      <c r="AI39" s="52"/>
    </row>
    <row r="40" ht="39.75" customHeight="1">
      <c r="A40" s="6">
        <v>30.0</v>
      </c>
      <c r="B40" s="162">
        <f>IF('Keterampilan (rincian)'!G41="","",'Keterampilan (rincian)'!G41)</f>
        <v>88</v>
      </c>
      <c r="C40" s="162">
        <f>IF('Keterampilan (rincian)'!J41="","",'Keterampilan (rincian)'!J41)</f>
        <v>95</v>
      </c>
      <c r="D40" s="162">
        <f>IF('Keterampilan (rincian)'!M41="","",'Keterampilan (rincian)'!M41)</f>
        <v>88</v>
      </c>
      <c r="E40" s="162" t="str">
        <f>IF('Keterampilan (rincian)'!P41="","",'Keterampilan (rincian)'!P41)</f>
        <v/>
      </c>
      <c r="F40" s="162" t="str">
        <f>IF('Keterampilan (rincian)'!S41="","",'Keterampilan (rincian)'!S41)</f>
        <v/>
      </c>
      <c r="G40" s="162" t="str">
        <f>IF('Keterampilan (rincian)'!V41="","",'Keterampilan (rincian)'!V41)</f>
        <v/>
      </c>
      <c r="H40" s="162" t="str">
        <f>IF('Keterampilan (rincian)'!Y41="","",'Keterampilan (rincian)'!Y41)</f>
        <v/>
      </c>
      <c r="I40" s="162" t="str">
        <f>IF('Keterampilan (rincian)'!AB41="","",'Keterampilan (rincian)'!AB41)</f>
        <v/>
      </c>
      <c r="J40" s="162" t="str">
        <f>IF('Keterampilan (rincian)'!AE41="","",'Keterampilan (rincian)'!AE41)</f>
        <v/>
      </c>
      <c r="K40" s="162" t="str">
        <f>IF('Keterampilan (rincian)'!AH41="","",'Keterampilan (rincian)'!AH41)</f>
        <v/>
      </c>
      <c r="L40" s="162" t="str">
        <f>IF('Keterampilan (rincian)'!AK41="","",'Keterampilan (rincian)'!AK41)</f>
        <v/>
      </c>
      <c r="M40" s="162" t="str">
        <f>IF('Keterampilan (rincian)'!AN41="","",'Keterampilan (rincian)'!AN41)</f>
        <v/>
      </c>
      <c r="N40" s="162" t="str">
        <f>IF('Keterampilan (rincian)'!AQ41="","",'Keterampilan (rincian)'!AQ41)</f>
        <v/>
      </c>
      <c r="O40" s="162" t="str">
        <f>IF('Keterampilan (rincian)'!AT41="","",'Keterampilan (rincian)'!AT41)</f>
        <v/>
      </c>
      <c r="P40" s="162">
        <f t="shared" si="1"/>
        <v>90</v>
      </c>
      <c r="Q40" s="162">
        <f>IF('Keterampilan (rincian)'!AV41="","",ROUND(MAX('Keterampilan (rincian)'!AV41:AW41),0))</f>
        <v>95</v>
      </c>
      <c r="R40" s="163">
        <f>IF('Keterampilan (rincian)'!AX41="","",ROUND(MAX('Keterampilan (rincian)'!AX41:AY41),0))</f>
        <v>88</v>
      </c>
      <c r="S40" s="163">
        <f t="shared" si="2"/>
        <v>91</v>
      </c>
      <c r="T40" s="164">
        <f t="shared" si="3"/>
        <v>3.66</v>
      </c>
      <c r="U40" s="165" t="str">
        <f t="shared" si="4"/>
        <v>A-</v>
      </c>
      <c r="V40" s="165">
        <f t="shared" si="5"/>
        <v>95</v>
      </c>
      <c r="W40" s="166" t="str">
        <f t="shared" si="6"/>
        <v>Mendeskripsikan Model Data dan Hubungan Antar Entitas</v>
      </c>
      <c r="X40" s="167">
        <f t="shared" si="7"/>
        <v>88</v>
      </c>
      <c r="Y40" s="166" t="str">
        <f t="shared" si="8"/>
        <v>Memahami konsep dasar basis data</v>
      </c>
      <c r="Z40" s="168" t="str">
        <f t="shared" si="9"/>
        <v>Sudah terampil mengerjakan seluruh kompetensi, terutama sangat baik dalam Mendeskripsikan Model Data dan Hubungan Antar Entitas</v>
      </c>
      <c r="AA40" s="52"/>
      <c r="AB40" s="52"/>
      <c r="AC40" s="52"/>
      <c r="AD40" s="52"/>
      <c r="AE40" s="52"/>
      <c r="AF40" s="52"/>
      <c r="AG40" s="52"/>
      <c r="AH40" s="52"/>
      <c r="AI40" s="52"/>
    </row>
    <row r="41" ht="39.75" customHeight="1">
      <c r="A41" s="6">
        <v>31.0</v>
      </c>
      <c r="B41" s="162">
        <f>IF('Keterampilan (rincian)'!G42="","",'Keterampilan (rincian)'!G42)</f>
        <v>95</v>
      </c>
      <c r="C41" s="162">
        <f>IF('Keterampilan (rincian)'!J42="","",'Keterampilan (rincian)'!J42)</f>
        <v>93</v>
      </c>
      <c r="D41" s="162">
        <f>IF('Keterampilan (rincian)'!M42="","",'Keterampilan (rincian)'!M42)</f>
        <v>95</v>
      </c>
      <c r="E41" s="162" t="str">
        <f>IF('Keterampilan (rincian)'!P42="","",'Keterampilan (rincian)'!P42)</f>
        <v/>
      </c>
      <c r="F41" s="162" t="str">
        <f>IF('Keterampilan (rincian)'!S42="","",'Keterampilan (rincian)'!S42)</f>
        <v/>
      </c>
      <c r="G41" s="162" t="str">
        <f>IF('Keterampilan (rincian)'!V42="","",'Keterampilan (rincian)'!V42)</f>
        <v/>
      </c>
      <c r="H41" s="162" t="str">
        <f>IF('Keterampilan (rincian)'!Y42="","",'Keterampilan (rincian)'!Y42)</f>
        <v/>
      </c>
      <c r="I41" s="162" t="str">
        <f>IF('Keterampilan (rincian)'!AB42="","",'Keterampilan (rincian)'!AB42)</f>
        <v/>
      </c>
      <c r="J41" s="162" t="str">
        <f>IF('Keterampilan (rincian)'!AE42="","",'Keterampilan (rincian)'!AE42)</f>
        <v/>
      </c>
      <c r="K41" s="162" t="str">
        <f>IF('Keterampilan (rincian)'!AH42="","",'Keterampilan (rincian)'!AH42)</f>
        <v/>
      </c>
      <c r="L41" s="162" t="str">
        <f>IF('Keterampilan (rincian)'!AK42="","",'Keterampilan (rincian)'!AK42)</f>
        <v/>
      </c>
      <c r="M41" s="162" t="str">
        <f>IF('Keterampilan (rincian)'!AN42="","",'Keterampilan (rincian)'!AN42)</f>
        <v/>
      </c>
      <c r="N41" s="162" t="str">
        <f>IF('Keterampilan (rincian)'!AQ42="","",'Keterampilan (rincian)'!AQ42)</f>
        <v/>
      </c>
      <c r="O41" s="162" t="str">
        <f>IF('Keterampilan (rincian)'!AT42="","",'Keterampilan (rincian)'!AT42)</f>
        <v/>
      </c>
      <c r="P41" s="162">
        <f t="shared" si="1"/>
        <v>94</v>
      </c>
      <c r="Q41" s="162">
        <f>IF('Keterampilan (rincian)'!AV42="","",ROUND(MAX('Keterampilan (rincian)'!AV42:AW42),0))</f>
        <v>93</v>
      </c>
      <c r="R41" s="163">
        <f>IF('Keterampilan (rincian)'!AX42="","",ROUND(MAX('Keterampilan (rincian)'!AX42:AY42),0))</f>
        <v>95</v>
      </c>
      <c r="S41" s="163">
        <f t="shared" si="2"/>
        <v>94</v>
      </c>
      <c r="T41" s="164">
        <f t="shared" si="3"/>
        <v>3.66</v>
      </c>
      <c r="U41" s="165" t="str">
        <f t="shared" si="4"/>
        <v>A-</v>
      </c>
      <c r="V41" s="165">
        <f t="shared" si="5"/>
        <v>95</v>
      </c>
      <c r="W41" s="166" t="str">
        <f t="shared" si="6"/>
        <v>Memahami konsep dasar basis data</v>
      </c>
      <c r="X41" s="167">
        <f t="shared" si="7"/>
        <v>93</v>
      </c>
      <c r="Y41" s="166" t="str">
        <f t="shared" si="8"/>
        <v>Mendeskripsikan Model Data dan Hubungan Antar Entitas</v>
      </c>
      <c r="Z41" s="168" t="str">
        <f t="shared" si="9"/>
        <v>Sudah terampil mengerjakan seluruh kompetensi, terutama sangat baik dalam Memahami konsep dasar basis data</v>
      </c>
      <c r="AA41" s="52"/>
      <c r="AB41" s="52"/>
      <c r="AC41" s="52"/>
      <c r="AD41" s="52"/>
      <c r="AE41" s="52"/>
      <c r="AF41" s="52"/>
      <c r="AG41" s="52"/>
      <c r="AH41" s="52"/>
      <c r="AI41" s="52"/>
    </row>
    <row r="42" ht="39.75" customHeight="1">
      <c r="A42" s="6">
        <v>32.0</v>
      </c>
      <c r="B42" s="162">
        <f>IF('Keterampilan (rincian)'!G43="","",'Keterampilan (rincian)'!G43)</f>
        <v>95</v>
      </c>
      <c r="C42" s="162">
        <f>IF('Keterampilan (rincian)'!J43="","",'Keterampilan (rincian)'!J43)</f>
        <v>93</v>
      </c>
      <c r="D42" s="162">
        <f>IF('Keterampilan (rincian)'!M43="","",'Keterampilan (rincian)'!M43)</f>
        <v>95</v>
      </c>
      <c r="E42" s="162" t="str">
        <f>IF('Keterampilan (rincian)'!P43="","",'Keterampilan (rincian)'!P43)</f>
        <v/>
      </c>
      <c r="F42" s="162" t="str">
        <f>IF('Keterampilan (rincian)'!S43="","",'Keterampilan (rincian)'!S43)</f>
        <v/>
      </c>
      <c r="G42" s="162" t="str">
        <f>IF('Keterampilan (rincian)'!V43="","",'Keterampilan (rincian)'!V43)</f>
        <v/>
      </c>
      <c r="H42" s="162" t="str">
        <f>IF('Keterampilan (rincian)'!Y43="","",'Keterampilan (rincian)'!Y43)</f>
        <v/>
      </c>
      <c r="I42" s="162" t="str">
        <f>IF('Keterampilan (rincian)'!AB43="","",'Keterampilan (rincian)'!AB43)</f>
        <v/>
      </c>
      <c r="J42" s="162" t="str">
        <f>IF('Keterampilan (rincian)'!AE43="","",'Keterampilan (rincian)'!AE43)</f>
        <v/>
      </c>
      <c r="K42" s="162" t="str">
        <f>IF('Keterampilan (rincian)'!AH43="","",'Keterampilan (rincian)'!AH43)</f>
        <v/>
      </c>
      <c r="L42" s="162" t="str">
        <f>IF('Keterampilan (rincian)'!AK43="","",'Keterampilan (rincian)'!AK43)</f>
        <v/>
      </c>
      <c r="M42" s="162" t="str">
        <f>IF('Keterampilan (rincian)'!AN43="","",'Keterampilan (rincian)'!AN43)</f>
        <v/>
      </c>
      <c r="N42" s="162" t="str">
        <f>IF('Keterampilan (rincian)'!AQ43="","",'Keterampilan (rincian)'!AQ43)</f>
        <v/>
      </c>
      <c r="O42" s="162" t="str">
        <f>IF('Keterampilan (rincian)'!AT43="","",'Keterampilan (rincian)'!AT43)</f>
        <v/>
      </c>
      <c r="P42" s="162">
        <f t="shared" si="1"/>
        <v>94</v>
      </c>
      <c r="Q42" s="162">
        <f>IF('Keterampilan (rincian)'!AV43="","",ROUND(MAX('Keterampilan (rincian)'!AV43:AW43),0))</f>
        <v>93</v>
      </c>
      <c r="R42" s="163">
        <f>IF('Keterampilan (rincian)'!AX43="","",ROUND(MAX('Keterampilan (rincian)'!AX43:AY43),0))</f>
        <v>95</v>
      </c>
      <c r="S42" s="163">
        <f t="shared" si="2"/>
        <v>94</v>
      </c>
      <c r="T42" s="164">
        <f t="shared" si="3"/>
        <v>3.66</v>
      </c>
      <c r="U42" s="165" t="str">
        <f t="shared" si="4"/>
        <v>A-</v>
      </c>
      <c r="V42" s="165">
        <f t="shared" si="5"/>
        <v>95</v>
      </c>
      <c r="W42" s="166" t="str">
        <f t="shared" si="6"/>
        <v>Memahami konsep dasar basis data</v>
      </c>
      <c r="X42" s="167">
        <f t="shared" si="7"/>
        <v>93</v>
      </c>
      <c r="Y42" s="166" t="str">
        <f t="shared" si="8"/>
        <v>Mendeskripsikan Model Data dan Hubungan Antar Entitas</v>
      </c>
      <c r="Z42" s="168" t="str">
        <f t="shared" si="9"/>
        <v>Sudah terampil mengerjakan seluruh kompetensi, terutama sangat baik dalam Memahami konsep dasar basis data</v>
      </c>
      <c r="AA42" s="52"/>
      <c r="AB42" s="52"/>
      <c r="AC42" s="52"/>
      <c r="AD42" s="52"/>
      <c r="AE42" s="52"/>
      <c r="AF42" s="52"/>
      <c r="AG42" s="52"/>
      <c r="AH42" s="52"/>
      <c r="AI42" s="52"/>
    </row>
    <row r="43" ht="39.75" customHeight="1">
      <c r="A43" s="6">
        <v>33.0</v>
      </c>
      <c r="B43" s="162">
        <f>IF('Keterampilan (rincian)'!G44="","",'Keterampilan (rincian)'!G44)</f>
        <v>90</v>
      </c>
      <c r="C43" s="162">
        <f>IF('Keterampilan (rincian)'!J44="","",'Keterampilan (rincian)'!J44)</f>
        <v>95</v>
      </c>
      <c r="D43" s="162">
        <f>IF('Keterampilan (rincian)'!M44="","",'Keterampilan (rincian)'!M44)</f>
        <v>90</v>
      </c>
      <c r="E43" s="162" t="str">
        <f>IF('Keterampilan (rincian)'!P44="","",'Keterampilan (rincian)'!P44)</f>
        <v/>
      </c>
      <c r="F43" s="162" t="str">
        <f>IF('Keterampilan (rincian)'!S44="","",'Keterampilan (rincian)'!S44)</f>
        <v/>
      </c>
      <c r="G43" s="162" t="str">
        <f>IF('Keterampilan (rincian)'!V44="","",'Keterampilan (rincian)'!V44)</f>
        <v/>
      </c>
      <c r="H43" s="162" t="str">
        <f>IF('Keterampilan (rincian)'!Y44="","",'Keterampilan (rincian)'!Y44)</f>
        <v/>
      </c>
      <c r="I43" s="162" t="str">
        <f>IF('Keterampilan (rincian)'!AB44="","",'Keterampilan (rincian)'!AB44)</f>
        <v/>
      </c>
      <c r="J43" s="162" t="str">
        <f>IF('Keterampilan (rincian)'!AE44="","",'Keterampilan (rincian)'!AE44)</f>
        <v/>
      </c>
      <c r="K43" s="162" t="str">
        <f>IF('Keterampilan (rincian)'!AH44="","",'Keterampilan (rincian)'!AH44)</f>
        <v/>
      </c>
      <c r="L43" s="162" t="str">
        <f>IF('Keterampilan (rincian)'!AK44="","",'Keterampilan (rincian)'!AK44)</f>
        <v/>
      </c>
      <c r="M43" s="162" t="str">
        <f>IF('Keterampilan (rincian)'!AN44="","",'Keterampilan (rincian)'!AN44)</f>
        <v/>
      </c>
      <c r="N43" s="162" t="str">
        <f>IF('Keterampilan (rincian)'!AQ44="","",'Keterampilan (rincian)'!AQ44)</f>
        <v/>
      </c>
      <c r="O43" s="162" t="str">
        <f>IF('Keterampilan (rincian)'!AT44="","",'Keterampilan (rincian)'!AT44)</f>
        <v/>
      </c>
      <c r="P43" s="162">
        <f t="shared" si="1"/>
        <v>92</v>
      </c>
      <c r="Q43" s="162">
        <f>IF('Keterampilan (rincian)'!AV44="","",ROUND(MAX('Keterampilan (rincian)'!AV44:AW44),0))</f>
        <v>95</v>
      </c>
      <c r="R43" s="163">
        <f>IF('Keterampilan (rincian)'!AX44="","",ROUND(MAX('Keterampilan (rincian)'!AX44:AY44),0))</f>
        <v>90</v>
      </c>
      <c r="S43" s="163">
        <f t="shared" si="2"/>
        <v>92</v>
      </c>
      <c r="T43" s="164">
        <f t="shared" si="3"/>
        <v>3.66</v>
      </c>
      <c r="U43" s="165" t="str">
        <f t="shared" si="4"/>
        <v>A-</v>
      </c>
      <c r="V43" s="165">
        <f t="shared" si="5"/>
        <v>95</v>
      </c>
      <c r="W43" s="166" t="str">
        <f t="shared" si="6"/>
        <v>Mendeskripsikan Model Data dan Hubungan Antar Entitas</v>
      </c>
      <c r="X43" s="167">
        <f t="shared" si="7"/>
        <v>90</v>
      </c>
      <c r="Y43" s="166" t="str">
        <f t="shared" si="8"/>
        <v>Memahami konsep dasar basis data</v>
      </c>
      <c r="Z43" s="168" t="str">
        <f t="shared" si="9"/>
        <v>Sudah terampil mengerjakan seluruh kompetensi, terutama sangat baik dalam Mendeskripsikan Model Data dan Hubungan Antar Entitas</v>
      </c>
      <c r="AA43" s="52"/>
      <c r="AB43" s="52"/>
      <c r="AC43" s="52"/>
      <c r="AD43" s="52"/>
      <c r="AE43" s="52"/>
      <c r="AF43" s="52"/>
      <c r="AG43" s="52"/>
      <c r="AH43" s="52"/>
      <c r="AI43" s="52"/>
    </row>
    <row r="44" ht="39.75" customHeight="1">
      <c r="A44" s="6">
        <v>34.0</v>
      </c>
      <c r="B44" s="162">
        <f>IF('Keterampilan (rincian)'!G45="","",'Keterampilan (rincian)'!G45)</f>
        <v>90</v>
      </c>
      <c r="C44" s="162">
        <f>IF('Keterampilan (rincian)'!J45="","",'Keterampilan (rincian)'!J45)</f>
        <v>80</v>
      </c>
      <c r="D44" s="162">
        <f>IF('Keterampilan (rincian)'!M45="","",'Keterampilan (rincian)'!M45)</f>
        <v>90</v>
      </c>
      <c r="E44" s="162" t="str">
        <f>IF('Keterampilan (rincian)'!P45="","",'Keterampilan (rincian)'!P45)</f>
        <v/>
      </c>
      <c r="F44" s="162" t="str">
        <f>IF('Keterampilan (rincian)'!S45="","",'Keterampilan (rincian)'!S45)</f>
        <v/>
      </c>
      <c r="G44" s="162" t="str">
        <f>IF('Keterampilan (rincian)'!V45="","",'Keterampilan (rincian)'!V45)</f>
        <v/>
      </c>
      <c r="H44" s="162" t="str">
        <f>IF('Keterampilan (rincian)'!Y45="","",'Keterampilan (rincian)'!Y45)</f>
        <v/>
      </c>
      <c r="I44" s="162" t="str">
        <f>IF('Keterampilan (rincian)'!AB45="","",'Keterampilan (rincian)'!AB45)</f>
        <v/>
      </c>
      <c r="J44" s="162" t="str">
        <f>IF('Keterampilan (rincian)'!AE45="","",'Keterampilan (rincian)'!AE45)</f>
        <v/>
      </c>
      <c r="K44" s="162" t="str">
        <f>IF('Keterampilan (rincian)'!AH45="","",'Keterampilan (rincian)'!AH45)</f>
        <v/>
      </c>
      <c r="L44" s="162" t="str">
        <f>IF('Keterampilan (rincian)'!AK45="","",'Keterampilan (rincian)'!AK45)</f>
        <v/>
      </c>
      <c r="M44" s="162" t="str">
        <f>IF('Keterampilan (rincian)'!AN45="","",'Keterampilan (rincian)'!AN45)</f>
        <v/>
      </c>
      <c r="N44" s="162" t="str">
        <f>IF('Keterampilan (rincian)'!AQ45="","",'Keterampilan (rincian)'!AQ45)</f>
        <v/>
      </c>
      <c r="O44" s="162" t="str">
        <f>IF('Keterampilan (rincian)'!AT45="","",'Keterampilan (rincian)'!AT45)</f>
        <v/>
      </c>
      <c r="P44" s="162">
        <f t="shared" si="1"/>
        <v>87</v>
      </c>
      <c r="Q44" s="162">
        <f>IF('Keterampilan (rincian)'!AV45="","",ROUND(MAX('Keterampilan (rincian)'!AV45:AW45),0))</f>
        <v>80</v>
      </c>
      <c r="R44" s="163">
        <f>IF('Keterampilan (rincian)'!AX45="","",ROUND(MAX('Keterampilan (rincian)'!AX45:AY45),0))</f>
        <v>90</v>
      </c>
      <c r="S44" s="163">
        <f t="shared" si="2"/>
        <v>86</v>
      </c>
      <c r="T44" s="164">
        <f t="shared" si="3"/>
        <v>3.33</v>
      </c>
      <c r="U44" s="165" t="str">
        <f t="shared" si="4"/>
        <v>B+</v>
      </c>
      <c r="V44" s="165">
        <f t="shared" si="5"/>
        <v>90</v>
      </c>
      <c r="W44" s="166" t="str">
        <f t="shared" si="6"/>
        <v>Memahami konsep dasar basis data</v>
      </c>
      <c r="X44" s="167">
        <f t="shared" si="7"/>
        <v>80</v>
      </c>
      <c r="Y44" s="166" t="str">
        <f t="shared" si="8"/>
        <v>Mendeskripsikan Model Data dan Hubungan Antar Entitas</v>
      </c>
      <c r="Z44" s="168" t="str">
        <f t="shared" si="9"/>
        <v>Sudah terampil mengerjakan seluruh kompetensi, terutama dalam Memahami konsep dasar basis data</v>
      </c>
      <c r="AA44" s="52"/>
      <c r="AB44" s="52"/>
      <c r="AC44" s="52"/>
      <c r="AD44" s="52"/>
      <c r="AE44" s="52"/>
      <c r="AF44" s="52"/>
      <c r="AG44" s="52"/>
      <c r="AH44" s="52"/>
      <c r="AI44" s="52"/>
    </row>
    <row r="45" ht="39.75" customHeight="1">
      <c r="A45" s="6">
        <v>35.0</v>
      </c>
      <c r="B45" s="162">
        <f>IF('Keterampilan (rincian)'!G46="","",'Keterampilan (rincian)'!G46)</f>
        <v>95</v>
      </c>
      <c r="C45" s="162">
        <f>IF('Keterampilan (rincian)'!J46="","",'Keterampilan (rincian)'!J46)</f>
        <v>95</v>
      </c>
      <c r="D45" s="162">
        <f>IF('Keterampilan (rincian)'!M46="","",'Keterampilan (rincian)'!M46)</f>
        <v>95</v>
      </c>
      <c r="E45" s="162" t="str">
        <f>IF('Keterampilan (rincian)'!P46="","",'Keterampilan (rincian)'!P46)</f>
        <v/>
      </c>
      <c r="F45" s="162" t="str">
        <f>IF('Keterampilan (rincian)'!S46="","",'Keterampilan (rincian)'!S46)</f>
        <v/>
      </c>
      <c r="G45" s="162" t="str">
        <f>IF('Keterampilan (rincian)'!V46="","",'Keterampilan (rincian)'!V46)</f>
        <v/>
      </c>
      <c r="H45" s="162" t="str">
        <f>IF('Keterampilan (rincian)'!Y46="","",'Keterampilan (rincian)'!Y46)</f>
        <v/>
      </c>
      <c r="I45" s="162" t="str">
        <f>IF('Keterampilan (rincian)'!AB46="","",'Keterampilan (rincian)'!AB46)</f>
        <v/>
      </c>
      <c r="J45" s="162" t="str">
        <f>IF('Keterampilan (rincian)'!AE46="","",'Keterampilan (rincian)'!AE46)</f>
        <v/>
      </c>
      <c r="K45" s="162" t="str">
        <f>IF('Keterampilan (rincian)'!AH46="","",'Keterampilan (rincian)'!AH46)</f>
        <v/>
      </c>
      <c r="L45" s="162" t="str">
        <f>IF('Keterampilan (rincian)'!AK46="","",'Keterampilan (rincian)'!AK46)</f>
        <v/>
      </c>
      <c r="M45" s="162" t="str">
        <f>IF('Keterampilan (rincian)'!AN46="","",'Keterampilan (rincian)'!AN46)</f>
        <v/>
      </c>
      <c r="N45" s="162" t="str">
        <f>IF('Keterampilan (rincian)'!AQ46="","",'Keterampilan (rincian)'!AQ46)</f>
        <v/>
      </c>
      <c r="O45" s="162" t="str">
        <f>IF('Keterampilan (rincian)'!AT46="","",'Keterampilan (rincian)'!AT46)</f>
        <v/>
      </c>
      <c r="P45" s="162">
        <f t="shared" si="1"/>
        <v>95</v>
      </c>
      <c r="Q45" s="162">
        <f>IF('Keterampilan (rincian)'!AV46="","",ROUND(MAX('Keterampilan (rincian)'!AV46:AW46),0))</f>
        <v>95</v>
      </c>
      <c r="R45" s="163">
        <f>IF('Keterampilan (rincian)'!AX46="","",ROUND(MAX('Keterampilan (rincian)'!AX46:AY46),0))</f>
        <v>95</v>
      </c>
      <c r="S45" s="163">
        <f t="shared" si="2"/>
        <v>95</v>
      </c>
      <c r="T45" s="164">
        <f t="shared" si="3"/>
        <v>3.66</v>
      </c>
      <c r="U45" s="165" t="str">
        <f t="shared" si="4"/>
        <v>A-</v>
      </c>
      <c r="V45" s="165">
        <f t="shared" si="5"/>
        <v>95</v>
      </c>
      <c r="W45" s="166" t="str">
        <f t="shared" si="6"/>
        <v>Memahami konsep dasar basis data</v>
      </c>
      <c r="X45" s="167">
        <f t="shared" si="7"/>
        <v>95</v>
      </c>
      <c r="Y45" s="166" t="str">
        <f t="shared" si="8"/>
        <v>Memahami konsep dasar basis data</v>
      </c>
      <c r="Z45" s="168" t="str">
        <f t="shared" si="9"/>
        <v>Sudah terampil mengerjakan seluruh kompetensi, terutama sangat baik dalam Memahami konsep dasar basis data</v>
      </c>
      <c r="AA45" s="52"/>
      <c r="AB45" s="52"/>
      <c r="AC45" s="52"/>
      <c r="AD45" s="52"/>
      <c r="AE45" s="52"/>
      <c r="AF45" s="52"/>
      <c r="AG45" s="52"/>
      <c r="AH45" s="52"/>
      <c r="AI45" s="52"/>
    </row>
    <row r="46" ht="39.75" customHeight="1">
      <c r="A46" s="6">
        <v>36.0</v>
      </c>
      <c r="B46" s="162">
        <f>IF('Keterampilan (rincian)'!G47="","",'Keterampilan (rincian)'!G47)</f>
        <v>90</v>
      </c>
      <c r="C46" s="162">
        <f>IF('Keterampilan (rincian)'!J47="","",'Keterampilan (rincian)'!J47)</f>
        <v>93</v>
      </c>
      <c r="D46" s="162">
        <f>IF('Keterampilan (rincian)'!M47="","",'Keterampilan (rincian)'!M47)</f>
        <v>90</v>
      </c>
      <c r="E46" s="162" t="str">
        <f>IF('Keterampilan (rincian)'!P47="","",'Keterampilan (rincian)'!P47)</f>
        <v/>
      </c>
      <c r="F46" s="162" t="str">
        <f>IF('Keterampilan (rincian)'!S47="","",'Keterampilan (rincian)'!S47)</f>
        <v/>
      </c>
      <c r="G46" s="162" t="str">
        <f>IF('Keterampilan (rincian)'!V47="","",'Keterampilan (rincian)'!V47)</f>
        <v/>
      </c>
      <c r="H46" s="162" t="str">
        <f>IF('Keterampilan (rincian)'!Y47="","",'Keterampilan (rincian)'!Y47)</f>
        <v/>
      </c>
      <c r="I46" s="162" t="str">
        <f>IF('Keterampilan (rincian)'!AB47="","",'Keterampilan (rincian)'!AB47)</f>
        <v/>
      </c>
      <c r="J46" s="162" t="str">
        <f>IF('Keterampilan (rincian)'!AE47="","",'Keterampilan (rincian)'!AE47)</f>
        <v/>
      </c>
      <c r="K46" s="162" t="str">
        <f>IF('Keterampilan (rincian)'!AH47="","",'Keterampilan (rincian)'!AH47)</f>
        <v/>
      </c>
      <c r="L46" s="162" t="str">
        <f>IF('Keterampilan (rincian)'!AK47="","",'Keterampilan (rincian)'!AK47)</f>
        <v/>
      </c>
      <c r="M46" s="162" t="str">
        <f>IF('Keterampilan (rincian)'!AN47="","",'Keterampilan (rincian)'!AN47)</f>
        <v/>
      </c>
      <c r="N46" s="162" t="str">
        <f>IF('Keterampilan (rincian)'!AQ47="","",'Keterampilan (rincian)'!AQ47)</f>
        <v/>
      </c>
      <c r="O46" s="162" t="str">
        <f>IF('Keterampilan (rincian)'!AT47="","",'Keterampilan (rincian)'!AT47)</f>
        <v/>
      </c>
      <c r="P46" s="162">
        <f t="shared" si="1"/>
        <v>91</v>
      </c>
      <c r="Q46" s="162">
        <f>IF('Keterampilan (rincian)'!AV47="","",ROUND(MAX('Keterampilan (rincian)'!AV47:AW47),0))</f>
        <v>93</v>
      </c>
      <c r="R46" s="163">
        <f>IF('Keterampilan (rincian)'!AX47="","",ROUND(MAX('Keterampilan (rincian)'!AX47:AY47),0))</f>
        <v>90</v>
      </c>
      <c r="S46" s="163">
        <f t="shared" si="2"/>
        <v>91</v>
      </c>
      <c r="T46" s="164">
        <f t="shared" si="3"/>
        <v>3.66</v>
      </c>
      <c r="U46" s="165" t="str">
        <f t="shared" si="4"/>
        <v>A-</v>
      </c>
      <c r="V46" s="165">
        <f t="shared" si="5"/>
        <v>93</v>
      </c>
      <c r="W46" s="166" t="str">
        <f t="shared" si="6"/>
        <v>Mendeskripsikan Model Data dan Hubungan Antar Entitas</v>
      </c>
      <c r="X46" s="167">
        <f t="shared" si="7"/>
        <v>90</v>
      </c>
      <c r="Y46" s="166" t="str">
        <f t="shared" si="8"/>
        <v>Memahami konsep dasar basis data</v>
      </c>
      <c r="Z46" s="168" t="str">
        <f t="shared" si="9"/>
        <v>Sudah terampil mengerjakan seluruh kompetensi, terutama sangat baik dalam Mendeskripsikan Model Data dan Hubungan Antar Entitas</v>
      </c>
      <c r="AA46" s="52"/>
      <c r="AB46" s="52"/>
      <c r="AC46" s="52"/>
      <c r="AD46" s="52"/>
      <c r="AE46" s="52"/>
      <c r="AF46" s="52"/>
      <c r="AG46" s="52"/>
      <c r="AH46" s="52"/>
      <c r="AI46" s="52"/>
    </row>
    <row r="47" ht="39.75" customHeight="1">
      <c r="A47" s="6">
        <v>37.0</v>
      </c>
      <c r="B47" s="162">
        <f>IF('Keterampilan (rincian)'!G48="","",'Keterampilan (rincian)'!G48)</f>
        <v>88</v>
      </c>
      <c r="C47" s="162">
        <f>IF('Keterampilan (rincian)'!J48="","",'Keterampilan (rincian)'!J48)</f>
        <v>93</v>
      </c>
      <c r="D47" s="162">
        <f>IF('Keterampilan (rincian)'!M48="","",'Keterampilan (rincian)'!M48)</f>
        <v>88</v>
      </c>
      <c r="E47" s="162" t="str">
        <f>IF('Keterampilan (rincian)'!P48="","",'Keterampilan (rincian)'!P48)</f>
        <v/>
      </c>
      <c r="F47" s="162" t="str">
        <f>IF('Keterampilan (rincian)'!S48="","",'Keterampilan (rincian)'!S48)</f>
        <v/>
      </c>
      <c r="G47" s="162" t="str">
        <f>IF('Keterampilan (rincian)'!V48="","",'Keterampilan (rincian)'!V48)</f>
        <v/>
      </c>
      <c r="H47" s="162" t="str">
        <f>IF('Keterampilan (rincian)'!Y48="","",'Keterampilan (rincian)'!Y48)</f>
        <v/>
      </c>
      <c r="I47" s="162" t="str">
        <f>IF('Keterampilan (rincian)'!AB48="","",'Keterampilan (rincian)'!AB48)</f>
        <v/>
      </c>
      <c r="J47" s="162" t="str">
        <f>IF('Keterampilan (rincian)'!AE48="","",'Keterampilan (rincian)'!AE48)</f>
        <v/>
      </c>
      <c r="K47" s="162" t="str">
        <f>IF('Keterampilan (rincian)'!AH48="","",'Keterampilan (rincian)'!AH48)</f>
        <v/>
      </c>
      <c r="L47" s="162" t="str">
        <f>IF('Keterampilan (rincian)'!AK48="","",'Keterampilan (rincian)'!AK48)</f>
        <v/>
      </c>
      <c r="M47" s="162" t="str">
        <f>IF('Keterampilan (rincian)'!AN48="","",'Keterampilan (rincian)'!AN48)</f>
        <v/>
      </c>
      <c r="N47" s="162" t="str">
        <f>IF('Keterampilan (rincian)'!AQ48="","",'Keterampilan (rincian)'!AQ48)</f>
        <v/>
      </c>
      <c r="O47" s="162" t="str">
        <f>IF('Keterampilan (rincian)'!AT48="","",'Keterampilan (rincian)'!AT48)</f>
        <v/>
      </c>
      <c r="P47" s="162">
        <f t="shared" si="1"/>
        <v>90</v>
      </c>
      <c r="Q47" s="162">
        <f>IF('Keterampilan (rincian)'!AV48="","",ROUND(MAX('Keterampilan (rincian)'!AV48:AW48),0))</f>
        <v>93</v>
      </c>
      <c r="R47" s="163">
        <f>IF('Keterampilan (rincian)'!AX48="","",ROUND(MAX('Keterampilan (rincian)'!AX48:AY48),0))</f>
        <v>88</v>
      </c>
      <c r="S47" s="163">
        <f t="shared" si="2"/>
        <v>90</v>
      </c>
      <c r="T47" s="164">
        <f t="shared" si="3"/>
        <v>3.33</v>
      </c>
      <c r="U47" s="165" t="str">
        <f t="shared" si="4"/>
        <v>B+</v>
      </c>
      <c r="V47" s="165">
        <f t="shared" si="5"/>
        <v>93</v>
      </c>
      <c r="W47" s="166" t="str">
        <f t="shared" si="6"/>
        <v>Mendeskripsikan Model Data dan Hubungan Antar Entitas</v>
      </c>
      <c r="X47" s="167">
        <f t="shared" si="7"/>
        <v>88</v>
      </c>
      <c r="Y47" s="166" t="str">
        <f t="shared" si="8"/>
        <v>Memahami konsep dasar basis data</v>
      </c>
      <c r="Z47" s="168" t="str">
        <f t="shared" si="9"/>
        <v>Sudah terampil mengerjakan seluruh kompetensi, terutama dalam Mendeskripsikan Model Data dan Hubungan Antar Entitas</v>
      </c>
      <c r="AA47" s="52"/>
      <c r="AB47" s="52"/>
      <c r="AC47" s="52"/>
      <c r="AD47" s="52"/>
      <c r="AE47" s="52"/>
      <c r="AF47" s="52"/>
      <c r="AG47" s="52"/>
      <c r="AH47" s="52"/>
      <c r="AI47" s="52"/>
    </row>
    <row r="48" ht="39.75" customHeight="1">
      <c r="A48" s="6">
        <v>38.0</v>
      </c>
      <c r="B48" s="162">
        <f>IF('Keterampilan (rincian)'!G49="","",'Keterampilan (rincian)'!G49)</f>
        <v>88</v>
      </c>
      <c r="C48" s="162">
        <f>IF('Keterampilan (rincian)'!J49="","",'Keterampilan (rincian)'!J49)</f>
        <v>93</v>
      </c>
      <c r="D48" s="162">
        <f>IF('Keterampilan (rincian)'!M49="","",'Keterampilan (rincian)'!M49)</f>
        <v>88</v>
      </c>
      <c r="E48" s="162" t="str">
        <f>IF('Keterampilan (rincian)'!P49="","",'Keterampilan (rincian)'!P49)</f>
        <v/>
      </c>
      <c r="F48" s="162" t="str">
        <f>IF('Keterampilan (rincian)'!S49="","",'Keterampilan (rincian)'!S49)</f>
        <v/>
      </c>
      <c r="G48" s="162" t="str">
        <f>IF('Keterampilan (rincian)'!V49="","",'Keterampilan (rincian)'!V49)</f>
        <v/>
      </c>
      <c r="H48" s="162" t="str">
        <f>IF('Keterampilan (rincian)'!Y49="","",'Keterampilan (rincian)'!Y49)</f>
        <v/>
      </c>
      <c r="I48" s="162" t="str">
        <f>IF('Keterampilan (rincian)'!AB49="","",'Keterampilan (rincian)'!AB49)</f>
        <v/>
      </c>
      <c r="J48" s="162" t="str">
        <f>IF('Keterampilan (rincian)'!AE49="","",'Keterampilan (rincian)'!AE49)</f>
        <v/>
      </c>
      <c r="K48" s="162" t="str">
        <f>IF('Keterampilan (rincian)'!AH49="","",'Keterampilan (rincian)'!AH49)</f>
        <v/>
      </c>
      <c r="L48" s="162" t="str">
        <f>IF('Keterampilan (rincian)'!AK49="","",'Keterampilan (rincian)'!AK49)</f>
        <v/>
      </c>
      <c r="M48" s="162" t="str">
        <f>IF('Keterampilan (rincian)'!AN49="","",'Keterampilan (rincian)'!AN49)</f>
        <v/>
      </c>
      <c r="N48" s="162" t="str">
        <f>IF('Keterampilan (rincian)'!AQ49="","",'Keterampilan (rincian)'!AQ49)</f>
        <v/>
      </c>
      <c r="O48" s="162" t="str">
        <f>IF('Keterampilan (rincian)'!AT49="","",'Keterampilan (rincian)'!AT49)</f>
        <v/>
      </c>
      <c r="P48" s="162">
        <f t="shared" si="1"/>
        <v>90</v>
      </c>
      <c r="Q48" s="162">
        <f>IF('Keterampilan (rincian)'!AV49="","",ROUND(MAX('Keterampilan (rincian)'!AV49:AW49),0))</f>
        <v>93</v>
      </c>
      <c r="R48" s="163">
        <f>IF('Keterampilan (rincian)'!AX49="","",ROUND(MAX('Keterampilan (rincian)'!AX49:AY49),0))</f>
        <v>88</v>
      </c>
      <c r="S48" s="163">
        <f t="shared" si="2"/>
        <v>90</v>
      </c>
      <c r="T48" s="164">
        <f t="shared" si="3"/>
        <v>3.33</v>
      </c>
      <c r="U48" s="165" t="str">
        <f t="shared" si="4"/>
        <v>B+</v>
      </c>
      <c r="V48" s="165">
        <f t="shared" si="5"/>
        <v>93</v>
      </c>
      <c r="W48" s="166" t="str">
        <f t="shared" si="6"/>
        <v>Mendeskripsikan Model Data dan Hubungan Antar Entitas</v>
      </c>
      <c r="X48" s="167">
        <f t="shared" si="7"/>
        <v>88</v>
      </c>
      <c r="Y48" s="166" t="str">
        <f t="shared" si="8"/>
        <v>Memahami konsep dasar basis data</v>
      </c>
      <c r="Z48" s="168" t="str">
        <f t="shared" si="9"/>
        <v>Sudah terampil mengerjakan seluruh kompetensi, terutama dalam Mendeskripsikan Model Data dan Hubungan Antar Entitas</v>
      </c>
      <c r="AA48" s="52"/>
      <c r="AB48" s="52"/>
      <c r="AC48" s="52"/>
      <c r="AD48" s="52"/>
      <c r="AE48" s="52"/>
      <c r="AF48" s="52"/>
      <c r="AG48" s="52"/>
      <c r="AH48" s="52"/>
      <c r="AI48" s="52"/>
    </row>
    <row r="49" ht="16.5" customHeight="1">
      <c r="A49" s="6">
        <v>39.0</v>
      </c>
      <c r="B49" s="162" t="str">
        <f>IF('Keterampilan (rincian)'!G50="","",'Keterampilan (rincian)'!G50)</f>
        <v/>
      </c>
      <c r="C49" s="162" t="str">
        <f>IF('Keterampilan (rincian)'!J50="","",'Keterampilan (rincian)'!J50)</f>
        <v/>
      </c>
      <c r="D49" s="162" t="str">
        <f>IF('Keterampilan (rincian)'!M50="","",'Keterampilan (rincian)'!M50)</f>
        <v/>
      </c>
      <c r="E49" s="162" t="str">
        <f>IF('Keterampilan (rincian)'!P50="","",'Keterampilan (rincian)'!P50)</f>
        <v/>
      </c>
      <c r="F49" s="162" t="str">
        <f>IF('Keterampilan (rincian)'!S50="","",'Keterampilan (rincian)'!S50)</f>
        <v/>
      </c>
      <c r="G49" s="162" t="str">
        <f>IF('Keterampilan (rincian)'!V50="","",'Keterampilan (rincian)'!V50)</f>
        <v/>
      </c>
      <c r="H49" s="162" t="str">
        <f>IF('Keterampilan (rincian)'!Y50="","",'Keterampilan (rincian)'!Y50)</f>
        <v/>
      </c>
      <c r="I49" s="162" t="str">
        <f>IF('Keterampilan (rincian)'!AB50="","",'Keterampilan (rincian)'!AB50)</f>
        <v/>
      </c>
      <c r="J49" s="162" t="str">
        <f>IF('Keterampilan (rincian)'!AE50="","",'Keterampilan (rincian)'!AE50)</f>
        <v/>
      </c>
      <c r="K49" s="162" t="str">
        <f>IF('Keterampilan (rincian)'!AH50="","",'Keterampilan (rincian)'!AH50)</f>
        <v/>
      </c>
      <c r="L49" s="162" t="str">
        <f>IF('Keterampilan (rincian)'!AK50="","",'Keterampilan (rincian)'!AK50)</f>
        <v/>
      </c>
      <c r="M49" s="162" t="str">
        <f>IF('Keterampilan (rincian)'!AN50="","",'Keterampilan (rincian)'!AN50)</f>
        <v/>
      </c>
      <c r="N49" s="162" t="str">
        <f>IF('Keterampilan (rincian)'!AQ50="","",'Keterampilan (rincian)'!AQ50)</f>
        <v/>
      </c>
      <c r="O49" s="162" t="str">
        <f>IF('Keterampilan (rincian)'!AT50="","",'Keterampilan (rincian)'!AT50)</f>
        <v/>
      </c>
      <c r="P49" s="162" t="str">
        <f t="shared" si="1"/>
        <v/>
      </c>
      <c r="Q49" s="162" t="str">
        <f>IF('Keterampilan (rincian)'!AV50="","",ROUND(MAX('Keterampilan (rincian)'!AV50:AW50),0))</f>
        <v/>
      </c>
      <c r="R49" s="163" t="str">
        <f>IF('Keterampilan (rincian)'!AX50="","",ROUND(MAX('Keterampilan (rincian)'!AX50:AY50),0))</f>
        <v/>
      </c>
      <c r="S49" s="163" t="str">
        <f t="shared" si="2"/>
        <v/>
      </c>
      <c r="T49" s="164" t="str">
        <f t="shared" si="3"/>
        <v/>
      </c>
      <c r="U49" s="165" t="str">
        <f t="shared" si="4"/>
        <v/>
      </c>
      <c r="V49" s="165">
        <f t="shared" si="5"/>
        <v>0</v>
      </c>
      <c r="W49" s="166" t="str">
        <f t="shared" si="6"/>
        <v>#N/A</v>
      </c>
      <c r="X49" s="167">
        <f t="shared" si="7"/>
        <v>0</v>
      </c>
      <c r="Y49" s="166" t="str">
        <f t="shared" si="8"/>
        <v>#N/A</v>
      </c>
      <c r="Z49" s="168" t="b">
        <f t="shared" si="9"/>
        <v>0</v>
      </c>
      <c r="AA49" s="52"/>
      <c r="AB49" s="52"/>
      <c r="AC49" s="52"/>
      <c r="AD49" s="52"/>
      <c r="AE49" s="52"/>
      <c r="AF49" s="52"/>
      <c r="AG49" s="52"/>
      <c r="AH49" s="52"/>
      <c r="AI49" s="52"/>
    </row>
    <row r="50" ht="16.5" customHeight="1">
      <c r="A50" s="6">
        <v>40.0</v>
      </c>
      <c r="B50" s="162" t="str">
        <f>IF('Keterampilan (rincian)'!G51="","",'Keterampilan (rincian)'!G51)</f>
        <v/>
      </c>
      <c r="C50" s="162" t="str">
        <f>IF('Keterampilan (rincian)'!J51="","",'Keterampilan (rincian)'!J51)</f>
        <v/>
      </c>
      <c r="D50" s="162" t="str">
        <f>IF('Keterampilan (rincian)'!M51="","",'Keterampilan (rincian)'!M51)</f>
        <v/>
      </c>
      <c r="E50" s="162" t="str">
        <f>IF('Keterampilan (rincian)'!P51="","",'Keterampilan (rincian)'!P51)</f>
        <v/>
      </c>
      <c r="F50" s="162" t="str">
        <f>IF('Keterampilan (rincian)'!S51="","",'Keterampilan (rincian)'!S51)</f>
        <v/>
      </c>
      <c r="G50" s="162" t="str">
        <f>IF('Keterampilan (rincian)'!V51="","",'Keterampilan (rincian)'!V51)</f>
        <v/>
      </c>
      <c r="H50" s="162" t="str">
        <f>IF('Keterampilan (rincian)'!Y51="","",'Keterampilan (rincian)'!Y51)</f>
        <v/>
      </c>
      <c r="I50" s="162" t="str">
        <f>IF('Keterampilan (rincian)'!AB51="","",'Keterampilan (rincian)'!AB51)</f>
        <v/>
      </c>
      <c r="J50" s="162" t="str">
        <f>IF('Keterampilan (rincian)'!AE51="","",'Keterampilan (rincian)'!AE51)</f>
        <v/>
      </c>
      <c r="K50" s="162" t="str">
        <f>IF('Keterampilan (rincian)'!AH51="","",'Keterampilan (rincian)'!AH51)</f>
        <v/>
      </c>
      <c r="L50" s="162" t="str">
        <f>IF('Keterampilan (rincian)'!AK51="","",'Keterampilan (rincian)'!AK51)</f>
        <v/>
      </c>
      <c r="M50" s="162" t="str">
        <f>IF('Keterampilan (rincian)'!AN51="","",'Keterampilan (rincian)'!AN51)</f>
        <v/>
      </c>
      <c r="N50" s="162" t="str">
        <f>IF('Keterampilan (rincian)'!AQ51="","",'Keterampilan (rincian)'!AQ51)</f>
        <v/>
      </c>
      <c r="O50" s="162" t="str">
        <f>IF('Keterampilan (rincian)'!AT51="","",'Keterampilan (rincian)'!AT51)</f>
        <v/>
      </c>
      <c r="P50" s="162" t="str">
        <f t="shared" si="1"/>
        <v/>
      </c>
      <c r="Q50" s="162" t="str">
        <f>IF('Keterampilan (rincian)'!AV51="","",ROUND(MAX('Keterampilan (rincian)'!AV51:AW51),0))</f>
        <v/>
      </c>
      <c r="R50" s="163" t="str">
        <f>IF('Keterampilan (rincian)'!AX51="","",ROUND(MAX('Keterampilan (rincian)'!AX51:AY51),0))</f>
        <v/>
      </c>
      <c r="S50" s="163" t="str">
        <f t="shared" si="2"/>
        <v/>
      </c>
      <c r="T50" s="164" t="str">
        <f t="shared" si="3"/>
        <v/>
      </c>
      <c r="U50" s="165" t="str">
        <f t="shared" si="4"/>
        <v/>
      </c>
      <c r="V50" s="165">
        <f t="shared" si="5"/>
        <v>0</v>
      </c>
      <c r="W50" s="166" t="str">
        <f t="shared" si="6"/>
        <v>#N/A</v>
      </c>
      <c r="X50" s="167">
        <f t="shared" si="7"/>
        <v>0</v>
      </c>
      <c r="Y50" s="166" t="str">
        <f t="shared" si="8"/>
        <v>#N/A</v>
      </c>
      <c r="Z50" s="168" t="b">
        <f t="shared" si="9"/>
        <v>0</v>
      </c>
      <c r="AA50" s="52"/>
      <c r="AB50" s="52"/>
      <c r="AC50" s="52"/>
      <c r="AD50" s="52"/>
      <c r="AE50" s="52"/>
      <c r="AF50" s="52"/>
      <c r="AG50" s="52"/>
      <c r="AH50" s="52"/>
      <c r="AI50" s="52"/>
    </row>
    <row r="51" ht="16.5" customHeight="1">
      <c r="AA51" s="52"/>
      <c r="AB51" s="52"/>
      <c r="AC51" s="52"/>
      <c r="AD51" s="52"/>
      <c r="AE51" s="52"/>
      <c r="AF51" s="52"/>
      <c r="AG51" s="52"/>
      <c r="AH51" s="52"/>
      <c r="AI51" s="52"/>
    </row>
    <row r="52" ht="16.5" customHeight="1">
      <c r="AA52" s="52"/>
      <c r="AB52" s="52"/>
      <c r="AC52" s="52"/>
      <c r="AD52" s="52"/>
      <c r="AE52" s="52"/>
      <c r="AF52" s="52"/>
      <c r="AG52" s="52"/>
      <c r="AH52" s="52"/>
      <c r="AI52" s="52"/>
    </row>
    <row r="53" ht="16.5" customHeight="1">
      <c r="AA53" s="52"/>
      <c r="AB53" s="52"/>
      <c r="AC53" s="52"/>
      <c r="AD53" s="52"/>
      <c r="AE53" s="52"/>
      <c r="AF53" s="52"/>
      <c r="AG53" s="52"/>
      <c r="AH53" s="52"/>
      <c r="AI53" s="52"/>
    </row>
    <row r="54" ht="16.5" customHeight="1">
      <c r="AA54" s="52"/>
      <c r="AB54" s="52"/>
      <c r="AC54" s="52"/>
      <c r="AD54" s="52"/>
      <c r="AE54" s="52"/>
      <c r="AF54" s="52"/>
      <c r="AG54" s="52"/>
      <c r="AH54" s="52"/>
      <c r="AI54" s="52"/>
    </row>
    <row r="55" ht="16.5" customHeight="1">
      <c r="AA55" s="52"/>
      <c r="AB55" s="52"/>
      <c r="AC55" s="52"/>
      <c r="AD55" s="52"/>
      <c r="AE55" s="52"/>
      <c r="AF55" s="52"/>
      <c r="AG55" s="52"/>
      <c r="AH55" s="52"/>
      <c r="AI55" s="52"/>
    </row>
    <row r="56" ht="16.5" customHeight="1">
      <c r="AA56" s="52"/>
      <c r="AB56" s="52"/>
      <c r="AC56" s="52"/>
      <c r="AD56" s="52"/>
      <c r="AE56" s="52"/>
      <c r="AF56" s="52"/>
      <c r="AG56" s="52"/>
      <c r="AH56" s="52"/>
      <c r="AI56" s="52"/>
    </row>
    <row r="57" ht="16.5" customHeight="1">
      <c r="AA57" s="52"/>
      <c r="AB57" s="52"/>
      <c r="AC57" s="52"/>
      <c r="AD57" s="52"/>
      <c r="AE57" s="52"/>
      <c r="AF57" s="52"/>
      <c r="AG57" s="52"/>
      <c r="AH57" s="52"/>
      <c r="AI57" s="52"/>
    </row>
    <row r="58" ht="13.5" customHeight="1">
      <c r="A58" s="144"/>
      <c r="B58" s="152"/>
      <c r="C58" s="152"/>
      <c r="D58" s="16"/>
      <c r="E58" s="15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ht="13.5" customHeight="1">
      <c r="A59" s="14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ht="13.5" customHeight="1">
      <c r="A60" s="14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ht="13.5" customHeight="1">
      <c r="A61" s="14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ht="13.5" customHeight="1">
      <c r="A62" s="14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ht="13.5" customHeight="1">
      <c r="A63" s="14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ht="13.5" customHeight="1">
      <c r="A64" s="14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ht="13.5" customHeight="1">
      <c r="A65" s="14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ht="13.5" customHeight="1">
      <c r="A66" s="14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ht="13.5" customHeight="1">
      <c r="A67" s="14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ht="13.5" customHeight="1">
      <c r="A68" s="14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ht="13.5" customHeight="1">
      <c r="A69" s="14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ht="13.5" customHeight="1">
      <c r="A70" s="14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ht="13.5" customHeight="1">
      <c r="A71" s="14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ht="13.5" customHeight="1">
      <c r="A72" s="1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ht="13.5" customHeight="1">
      <c r="A73" s="1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 ht="13.5" customHeight="1">
      <c r="A74" s="1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 ht="13.5" customHeight="1">
      <c r="A75" s="1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 ht="13.5" customHeight="1">
      <c r="A76" s="1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 ht="13.5" customHeight="1">
      <c r="A77" s="1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 ht="13.5" customHeight="1">
      <c r="A78" s="1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 ht="13.5" customHeight="1">
      <c r="A79" s="14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 ht="13.5" customHeight="1">
      <c r="A80" s="14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 ht="13.5" customHeight="1">
      <c r="A81" s="14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 ht="13.5" customHeight="1">
      <c r="A82" s="14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 ht="13.5" customHeight="1">
      <c r="A83" s="14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 ht="13.5" customHeight="1">
      <c r="A84" s="14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 ht="13.5" customHeight="1">
      <c r="A85" s="14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 ht="13.5" customHeight="1">
      <c r="A86" s="14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 ht="13.5" customHeight="1">
      <c r="A87" s="14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 ht="13.5" customHeight="1">
      <c r="A88" s="14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 ht="13.5" customHeight="1">
      <c r="A89" s="14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 ht="13.5" customHeight="1">
      <c r="A90" s="14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 ht="13.5" customHeight="1">
      <c r="A91" s="14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 ht="13.5" customHeight="1">
      <c r="A92" s="14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 ht="13.5" customHeight="1">
      <c r="A93" s="14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 ht="13.5" customHeight="1">
      <c r="A94" s="14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 ht="13.5" customHeight="1">
      <c r="A95" s="1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 ht="13.5" customHeight="1">
      <c r="A96" s="14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 ht="13.5" customHeight="1">
      <c r="A97" s="14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 ht="13.5" customHeight="1">
      <c r="A98" s="1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 ht="13.5" customHeight="1">
      <c r="A99" s="14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ht="13.5" customHeight="1">
      <c r="A100" s="14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 ht="13.5" customHeight="1">
      <c r="A101" s="14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 ht="13.5" customHeight="1">
      <c r="A102" s="14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 ht="13.5" customHeight="1">
      <c r="A103" s="14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 ht="13.5" customHeight="1">
      <c r="A104" s="14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 ht="13.5" customHeight="1">
      <c r="A105" s="14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 ht="13.5" customHeight="1">
      <c r="A106" s="14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 ht="13.5" customHeight="1">
      <c r="A107" s="14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 ht="13.5" customHeight="1">
      <c r="A108" s="1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 ht="13.5" customHeight="1">
      <c r="A109" s="14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 ht="13.5" customHeight="1">
      <c r="A110" s="14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 ht="13.5" customHeight="1">
      <c r="A111" s="1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 ht="13.5" customHeight="1">
      <c r="A112" s="14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 ht="13.5" customHeight="1">
      <c r="A113" s="1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 ht="13.5" customHeight="1">
      <c r="A114" s="1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 ht="13.5" customHeight="1">
      <c r="A115" s="14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 ht="13.5" customHeight="1">
      <c r="A116" s="14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 ht="13.5" customHeight="1">
      <c r="A117" s="14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 ht="13.5" customHeight="1">
      <c r="A118" s="14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 ht="13.5" customHeight="1">
      <c r="A119" s="14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 ht="13.5" customHeight="1">
      <c r="A120" s="14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 ht="13.5" customHeight="1">
      <c r="A121" s="14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 ht="13.5" customHeight="1">
      <c r="A122" s="1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 ht="13.5" customHeight="1">
      <c r="A123" s="14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 ht="13.5" customHeight="1">
      <c r="A124" s="14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 ht="13.5" customHeight="1">
      <c r="A125" s="14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 ht="13.5" customHeight="1">
      <c r="A126" s="14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 ht="13.5" customHeight="1">
      <c r="A127" s="14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 ht="13.5" customHeight="1">
      <c r="A128" s="14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 ht="13.5" customHeight="1">
      <c r="A129" s="14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 ht="13.5" customHeight="1">
      <c r="A130" s="14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 ht="13.5" customHeight="1">
      <c r="A131" s="14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 ht="13.5" customHeight="1">
      <c r="A132" s="14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 ht="13.5" customHeight="1">
      <c r="A133" s="14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 ht="13.5" customHeight="1">
      <c r="A134" s="14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 ht="13.5" customHeight="1">
      <c r="A135" s="14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 ht="13.5" customHeight="1">
      <c r="A136" s="14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 ht="13.5" customHeight="1">
      <c r="A137" s="1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 ht="13.5" customHeight="1">
      <c r="A138" s="14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 ht="13.5" customHeight="1">
      <c r="A139" s="14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 ht="13.5" customHeight="1">
      <c r="A140" s="14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 ht="13.5" customHeight="1">
      <c r="A141" s="14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 ht="13.5" customHeight="1">
      <c r="A142" s="14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 ht="13.5" customHeight="1">
      <c r="A143" s="14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 ht="13.5" customHeight="1">
      <c r="A144" s="14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 ht="13.5" customHeight="1">
      <c r="A145" s="14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 ht="13.5" customHeight="1">
      <c r="A146" s="14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 ht="13.5" customHeight="1">
      <c r="A147" s="14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 ht="13.5" customHeight="1">
      <c r="A148" s="14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 ht="13.5" customHeight="1">
      <c r="A149" s="14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 ht="13.5" customHeight="1">
      <c r="A150" s="14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 ht="13.5" customHeight="1">
      <c r="A151" s="14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 ht="13.5" customHeight="1">
      <c r="A152" s="14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 ht="13.5" customHeight="1">
      <c r="A153" s="14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 ht="13.5" customHeight="1">
      <c r="A154" s="14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 ht="13.5" customHeight="1">
      <c r="A155" s="14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 ht="13.5" customHeight="1">
      <c r="A156" s="14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 ht="13.5" customHeight="1">
      <c r="A157" s="14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 ht="13.5" customHeight="1">
      <c r="A158" s="14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 ht="13.5" customHeight="1">
      <c r="A159" s="14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 ht="13.5" customHeight="1">
      <c r="A160" s="14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 ht="13.5" customHeight="1">
      <c r="A161" s="14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 ht="13.5" customHeight="1">
      <c r="A162" s="1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 ht="13.5" customHeight="1">
      <c r="A163" s="14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 ht="13.5" customHeight="1">
      <c r="A164" s="14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 ht="13.5" customHeight="1">
      <c r="A165" s="14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 ht="13.5" customHeight="1">
      <c r="A166" s="14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 ht="13.5" customHeight="1">
      <c r="A167" s="14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 ht="13.5" customHeight="1">
      <c r="A168" s="14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 ht="13.5" customHeight="1">
      <c r="A169" s="14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 ht="13.5" customHeight="1">
      <c r="A170" s="14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 ht="13.5" customHeight="1">
      <c r="A171" s="14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 ht="13.5" customHeight="1">
      <c r="A172" s="14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 ht="13.5" customHeight="1">
      <c r="A173" s="14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 ht="13.5" customHeight="1">
      <c r="A174" s="14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 ht="13.5" customHeight="1">
      <c r="A175" s="14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 ht="13.5" customHeight="1">
      <c r="A176" s="14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 ht="13.5" customHeight="1">
      <c r="A177" s="14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 ht="13.5" customHeight="1">
      <c r="A178" s="14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 ht="13.5" customHeight="1">
      <c r="A179" s="14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 ht="13.5" customHeight="1">
      <c r="A180" s="14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 ht="13.5" customHeight="1">
      <c r="A181" s="14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 ht="13.5" customHeight="1">
      <c r="A182" s="14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 ht="13.5" customHeight="1">
      <c r="A183" s="14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 ht="13.5" customHeight="1">
      <c r="A184" s="14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 ht="13.5" customHeight="1">
      <c r="A185" s="14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 ht="13.5" customHeight="1">
      <c r="A186" s="14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 ht="13.5" customHeight="1">
      <c r="A187" s="14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 ht="13.5" customHeight="1">
      <c r="A188" s="14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 ht="13.5" customHeight="1">
      <c r="A189" s="14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 ht="13.5" customHeight="1">
      <c r="A190" s="14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 ht="13.5" customHeight="1">
      <c r="A191" s="14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 ht="13.5" customHeight="1">
      <c r="A192" s="14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 ht="13.5" customHeight="1">
      <c r="A193" s="14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 ht="13.5" customHeight="1">
      <c r="A194" s="14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 ht="13.5" customHeight="1">
      <c r="A195" s="14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 ht="13.5" customHeight="1">
      <c r="A196" s="14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 ht="13.5" customHeight="1">
      <c r="A197" s="14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 ht="13.5" customHeight="1">
      <c r="A198" s="14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 ht="13.5" customHeight="1">
      <c r="A199" s="14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 ht="13.5" customHeight="1">
      <c r="A200" s="14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 ht="13.5" customHeight="1">
      <c r="A201" s="14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 ht="13.5" customHeight="1">
      <c r="A202" s="14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 ht="13.5" customHeight="1">
      <c r="A203" s="14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 ht="13.5" customHeight="1">
      <c r="A204" s="14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 ht="13.5" customHeight="1">
      <c r="A205" s="14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 ht="13.5" customHeight="1">
      <c r="A206" s="14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 ht="13.5" customHeight="1">
      <c r="A207" s="14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 ht="13.5" customHeight="1">
      <c r="A208" s="14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 ht="13.5" customHeight="1">
      <c r="A209" s="14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 ht="13.5" customHeight="1">
      <c r="A210" s="14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 ht="13.5" customHeight="1">
      <c r="A211" s="14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 ht="13.5" customHeight="1">
      <c r="A212" s="14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 ht="13.5" customHeight="1">
      <c r="A213" s="14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 ht="13.5" customHeight="1">
      <c r="A214" s="14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 ht="13.5" customHeight="1">
      <c r="A215" s="14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 ht="13.5" customHeight="1">
      <c r="A216" s="14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 ht="13.5" customHeight="1">
      <c r="A217" s="14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 ht="13.5" customHeight="1">
      <c r="A218" s="14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 ht="13.5" customHeight="1">
      <c r="A219" s="14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 ht="13.5" customHeight="1">
      <c r="A220" s="14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 ht="13.5" customHeight="1">
      <c r="A221" s="14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 ht="13.5" customHeight="1">
      <c r="A222" s="14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 ht="13.5" customHeight="1">
      <c r="A223" s="14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 ht="13.5" customHeight="1">
      <c r="A224" s="14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 ht="13.5" customHeight="1">
      <c r="A225" s="14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 ht="13.5" customHeight="1">
      <c r="A226" s="14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 ht="13.5" customHeight="1">
      <c r="A227" s="14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 ht="13.5" customHeight="1">
      <c r="A228" s="14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 ht="13.5" customHeight="1">
      <c r="A229" s="14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 ht="13.5" customHeight="1">
      <c r="A230" s="14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 ht="13.5" customHeight="1">
      <c r="A231" s="14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 ht="13.5" customHeight="1">
      <c r="A232" s="14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 ht="13.5" customHeight="1">
      <c r="A233" s="14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 ht="13.5" customHeight="1">
      <c r="A234" s="14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 ht="13.5" customHeight="1">
      <c r="A235" s="14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 ht="13.5" customHeight="1">
      <c r="A236" s="14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 ht="13.5" customHeight="1">
      <c r="A237" s="14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 ht="13.5" customHeight="1">
      <c r="A238" s="14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 ht="13.5" customHeight="1">
      <c r="A239" s="14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 ht="13.5" customHeight="1">
      <c r="A240" s="14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 ht="13.5" customHeight="1">
      <c r="A241" s="14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 ht="13.5" customHeight="1">
      <c r="A242" s="14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 ht="13.5" customHeight="1">
      <c r="A243" s="14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 ht="13.5" customHeight="1">
      <c r="A244" s="14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 ht="13.5" customHeight="1">
      <c r="A245" s="14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 ht="13.5" customHeight="1">
      <c r="A246" s="14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 ht="13.5" customHeight="1">
      <c r="A247" s="14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 ht="13.5" customHeight="1">
      <c r="A248" s="14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 ht="13.5" customHeight="1">
      <c r="A249" s="14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 ht="13.5" customHeight="1">
      <c r="A250" s="14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 ht="13.5" customHeight="1">
      <c r="A251" s="14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 ht="13.5" customHeight="1">
      <c r="A252" s="14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 ht="13.5" customHeight="1">
      <c r="A253" s="14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 ht="13.5" customHeight="1">
      <c r="A254" s="14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 ht="13.5" customHeight="1">
      <c r="A255" s="14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 ht="13.5" customHeight="1">
      <c r="A256" s="14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 ht="13.5" customHeight="1">
      <c r="A257" s="14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 ht="13.5" customHeight="1">
      <c r="A258" s="14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 ht="13.5" customHeight="1">
      <c r="A259" s="14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 ht="13.5" customHeight="1">
      <c r="A260" s="14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 ht="13.5" customHeight="1">
      <c r="A261" s="14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 ht="13.5" customHeight="1">
      <c r="A262" s="14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 ht="13.5" customHeight="1">
      <c r="A263" s="14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 ht="13.5" customHeight="1">
      <c r="A264" s="14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 ht="13.5" customHeight="1">
      <c r="A265" s="14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 ht="13.5" customHeight="1">
      <c r="A266" s="14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 ht="13.5" customHeight="1">
      <c r="A267" s="14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 ht="13.5" customHeight="1">
      <c r="A268" s="14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 ht="13.5" customHeight="1">
      <c r="A269" s="14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 ht="13.5" customHeight="1">
      <c r="A270" s="14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 ht="13.5" customHeight="1">
      <c r="A271" s="14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 ht="13.5" customHeight="1">
      <c r="A272" s="14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 ht="13.5" customHeight="1">
      <c r="A273" s="14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 ht="13.5" customHeight="1">
      <c r="A274" s="14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 ht="13.5" customHeight="1">
      <c r="A275" s="14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 ht="13.5" customHeight="1">
      <c r="A276" s="14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 ht="13.5" customHeight="1">
      <c r="A277" s="14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 ht="13.5" customHeight="1">
      <c r="A278" s="14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 ht="13.5" customHeight="1">
      <c r="A279" s="14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 ht="13.5" customHeight="1">
      <c r="A280" s="14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 ht="13.5" customHeight="1">
      <c r="A281" s="14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 ht="13.5" customHeight="1">
      <c r="A282" s="14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 ht="13.5" customHeight="1">
      <c r="A283" s="14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 ht="13.5" customHeight="1">
      <c r="A284" s="14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 ht="13.5" customHeight="1">
      <c r="A285" s="14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 ht="13.5" customHeight="1">
      <c r="A286" s="14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 ht="13.5" customHeight="1">
      <c r="A287" s="14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 ht="13.5" customHeight="1">
      <c r="A288" s="14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 ht="13.5" customHeight="1">
      <c r="A289" s="14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 ht="13.5" customHeight="1">
      <c r="A290" s="14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 ht="13.5" customHeight="1">
      <c r="A291" s="14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 ht="13.5" customHeight="1">
      <c r="A292" s="14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 ht="13.5" customHeight="1">
      <c r="A293" s="14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 ht="13.5" customHeight="1">
      <c r="A294" s="14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 ht="13.5" customHeight="1">
      <c r="A295" s="14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 ht="13.5" customHeight="1">
      <c r="A296" s="14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 ht="13.5" customHeight="1">
      <c r="A297" s="14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 ht="13.5" customHeight="1">
      <c r="A298" s="14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 ht="13.5" customHeight="1">
      <c r="A299" s="14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 ht="13.5" customHeight="1">
      <c r="A300" s="14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 ht="13.5" customHeight="1">
      <c r="A301" s="14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 ht="13.5" customHeight="1">
      <c r="A302" s="14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 ht="13.5" customHeight="1">
      <c r="A303" s="14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 ht="13.5" customHeight="1">
      <c r="A304" s="14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 ht="13.5" customHeight="1">
      <c r="A305" s="14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 ht="13.5" customHeight="1">
      <c r="A306" s="14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 ht="13.5" customHeight="1">
      <c r="A307" s="14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 ht="13.5" customHeight="1">
      <c r="A308" s="14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 ht="13.5" customHeight="1">
      <c r="A309" s="14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 ht="13.5" customHeight="1">
      <c r="A310" s="14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 ht="13.5" customHeight="1">
      <c r="A311" s="14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 ht="13.5" customHeight="1">
      <c r="A312" s="14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 ht="13.5" customHeight="1">
      <c r="A313" s="14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 ht="13.5" customHeight="1">
      <c r="A314" s="14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 ht="13.5" customHeight="1">
      <c r="A315" s="14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 ht="13.5" customHeight="1">
      <c r="A316" s="14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 ht="13.5" customHeight="1">
      <c r="A317" s="14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 ht="13.5" customHeight="1">
      <c r="A318" s="14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 ht="13.5" customHeight="1">
      <c r="A319" s="14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 ht="13.5" customHeight="1">
      <c r="A320" s="14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 ht="13.5" customHeight="1">
      <c r="A321" s="14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 ht="13.5" customHeight="1">
      <c r="A322" s="14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 ht="13.5" customHeight="1">
      <c r="A323" s="14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 ht="13.5" customHeight="1">
      <c r="A324" s="14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 ht="13.5" customHeight="1">
      <c r="A325" s="14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 ht="13.5" customHeight="1">
      <c r="A326" s="14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 ht="13.5" customHeight="1">
      <c r="A327" s="14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 ht="13.5" customHeight="1">
      <c r="A328" s="14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 ht="13.5" customHeight="1">
      <c r="A329" s="14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 ht="13.5" customHeight="1">
      <c r="A330" s="14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 ht="13.5" customHeight="1">
      <c r="A331" s="14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 ht="13.5" customHeight="1">
      <c r="A332" s="14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 ht="13.5" customHeight="1">
      <c r="A333" s="14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 ht="13.5" customHeight="1">
      <c r="A334" s="14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 ht="13.5" customHeight="1">
      <c r="A335" s="14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 ht="13.5" customHeight="1">
      <c r="A336" s="14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 ht="13.5" customHeight="1">
      <c r="A337" s="14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 ht="13.5" customHeight="1">
      <c r="A338" s="14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 ht="13.5" customHeight="1">
      <c r="A339" s="14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 ht="13.5" customHeight="1">
      <c r="A340" s="14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 ht="13.5" customHeight="1">
      <c r="A341" s="14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 ht="13.5" customHeight="1">
      <c r="A342" s="14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 ht="13.5" customHeight="1">
      <c r="A343" s="14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 ht="13.5" customHeight="1">
      <c r="A344" s="14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 ht="13.5" customHeight="1">
      <c r="A345" s="14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 ht="13.5" customHeight="1">
      <c r="A346" s="14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 ht="13.5" customHeight="1">
      <c r="A347" s="14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 ht="13.5" customHeight="1">
      <c r="A348" s="14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 ht="13.5" customHeight="1">
      <c r="A349" s="14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 ht="13.5" customHeight="1">
      <c r="A350" s="14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 ht="13.5" customHeight="1">
      <c r="A351" s="14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 ht="13.5" customHeight="1">
      <c r="A352" s="14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 ht="13.5" customHeight="1">
      <c r="A353" s="14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 ht="13.5" customHeight="1">
      <c r="A354" s="14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 ht="13.5" customHeight="1">
      <c r="A355" s="14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 ht="13.5" customHeight="1">
      <c r="A356" s="14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 ht="13.5" customHeight="1">
      <c r="A357" s="14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 ht="13.5" customHeight="1">
      <c r="A358" s="14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 ht="13.5" customHeight="1">
      <c r="A359" s="14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 ht="13.5" customHeight="1">
      <c r="A360" s="14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 ht="13.5" customHeight="1">
      <c r="A361" s="14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 ht="13.5" customHeight="1">
      <c r="A362" s="14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 ht="13.5" customHeight="1">
      <c r="A363" s="14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 ht="13.5" customHeight="1">
      <c r="A364" s="14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 ht="13.5" customHeight="1">
      <c r="A365" s="14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 ht="13.5" customHeight="1">
      <c r="A366" s="14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 ht="13.5" customHeight="1">
      <c r="A367" s="14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 ht="13.5" customHeight="1">
      <c r="A368" s="14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 ht="13.5" customHeight="1">
      <c r="A369" s="14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 ht="13.5" customHeight="1">
      <c r="A370" s="14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 ht="13.5" customHeight="1">
      <c r="A371" s="14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 ht="13.5" customHeight="1">
      <c r="A372" s="14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 ht="13.5" customHeight="1">
      <c r="A373" s="14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 ht="13.5" customHeight="1">
      <c r="A374" s="14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 ht="13.5" customHeight="1">
      <c r="A375" s="14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 ht="13.5" customHeight="1">
      <c r="A376" s="14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 ht="13.5" customHeight="1">
      <c r="A377" s="14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 ht="13.5" customHeight="1">
      <c r="A378" s="14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 ht="13.5" customHeight="1">
      <c r="A379" s="14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 ht="13.5" customHeight="1">
      <c r="A380" s="14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 ht="13.5" customHeight="1">
      <c r="A381" s="14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 ht="13.5" customHeight="1">
      <c r="A382" s="14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 ht="13.5" customHeight="1">
      <c r="A383" s="14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 ht="13.5" customHeight="1">
      <c r="A384" s="14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 ht="13.5" customHeight="1">
      <c r="A385" s="14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 ht="13.5" customHeight="1">
      <c r="A386" s="14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 ht="13.5" customHeight="1">
      <c r="A387" s="14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 ht="13.5" customHeight="1">
      <c r="A388" s="14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 ht="13.5" customHeight="1">
      <c r="A389" s="14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 ht="13.5" customHeight="1">
      <c r="A390" s="14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 ht="13.5" customHeight="1">
      <c r="A391" s="14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 ht="13.5" customHeight="1">
      <c r="A392" s="14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 ht="13.5" customHeight="1">
      <c r="A393" s="14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 ht="13.5" customHeight="1">
      <c r="A394" s="14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 ht="13.5" customHeight="1">
      <c r="A395" s="14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 ht="13.5" customHeight="1">
      <c r="A396" s="14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 ht="13.5" customHeight="1">
      <c r="A397" s="14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 ht="13.5" customHeight="1">
      <c r="A398" s="14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 ht="13.5" customHeight="1">
      <c r="A399" s="14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 ht="13.5" customHeight="1">
      <c r="A400" s="14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 ht="13.5" customHeight="1">
      <c r="A401" s="14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 ht="13.5" customHeight="1">
      <c r="A402" s="14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 ht="13.5" customHeight="1">
      <c r="A403" s="14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 ht="13.5" customHeight="1">
      <c r="A404" s="14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 ht="13.5" customHeight="1">
      <c r="A405" s="14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 ht="13.5" customHeight="1">
      <c r="A406" s="14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 ht="13.5" customHeight="1">
      <c r="A407" s="14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 ht="13.5" customHeight="1">
      <c r="A408" s="14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 ht="13.5" customHeight="1">
      <c r="A409" s="14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 ht="13.5" customHeight="1">
      <c r="A410" s="14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 ht="13.5" customHeight="1">
      <c r="A411" s="14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 ht="13.5" customHeight="1">
      <c r="A412" s="14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 ht="13.5" customHeight="1">
      <c r="A413" s="14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 ht="13.5" customHeight="1">
      <c r="A414" s="14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 ht="13.5" customHeight="1">
      <c r="A415" s="14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 ht="13.5" customHeight="1">
      <c r="A416" s="14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 ht="13.5" customHeight="1">
      <c r="A417" s="14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 ht="13.5" customHeight="1">
      <c r="A418" s="14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 ht="13.5" customHeight="1">
      <c r="A419" s="14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 ht="13.5" customHeight="1">
      <c r="A420" s="14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 ht="13.5" customHeight="1">
      <c r="A421" s="14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 ht="13.5" customHeight="1">
      <c r="A422" s="14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 ht="13.5" customHeight="1">
      <c r="A423" s="14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 ht="13.5" customHeight="1">
      <c r="A424" s="14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 ht="13.5" customHeight="1">
      <c r="A425" s="14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 ht="13.5" customHeight="1">
      <c r="A426" s="14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 ht="13.5" customHeight="1">
      <c r="A427" s="14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 ht="13.5" customHeight="1">
      <c r="A428" s="14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 ht="13.5" customHeight="1">
      <c r="A429" s="14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 ht="13.5" customHeight="1">
      <c r="A430" s="14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 ht="13.5" customHeight="1">
      <c r="A431" s="14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 ht="13.5" customHeight="1">
      <c r="A432" s="14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 ht="13.5" customHeight="1">
      <c r="A433" s="14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 ht="13.5" customHeight="1">
      <c r="A434" s="14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 ht="13.5" customHeight="1">
      <c r="A435" s="14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 ht="13.5" customHeight="1">
      <c r="A436" s="14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 ht="13.5" customHeight="1">
      <c r="A437" s="14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 ht="13.5" customHeight="1">
      <c r="A438" s="14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 ht="13.5" customHeight="1">
      <c r="A439" s="14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 ht="13.5" customHeight="1">
      <c r="A440" s="14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 ht="13.5" customHeight="1">
      <c r="A441" s="14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 ht="13.5" customHeight="1">
      <c r="A442" s="14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 ht="13.5" customHeight="1">
      <c r="A443" s="14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 ht="13.5" customHeight="1">
      <c r="A444" s="14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 ht="13.5" customHeight="1">
      <c r="A445" s="14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 ht="13.5" customHeight="1">
      <c r="A446" s="14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 ht="13.5" customHeight="1">
      <c r="A447" s="14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 ht="13.5" customHeight="1">
      <c r="A448" s="14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 ht="13.5" customHeight="1">
      <c r="A449" s="14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 ht="13.5" customHeight="1">
      <c r="A450" s="14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 ht="13.5" customHeight="1">
      <c r="A451" s="14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 ht="13.5" customHeight="1">
      <c r="A452" s="14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 ht="13.5" customHeight="1">
      <c r="A453" s="14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 ht="13.5" customHeight="1">
      <c r="A454" s="14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 ht="13.5" customHeight="1">
      <c r="A455" s="14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 ht="13.5" customHeight="1">
      <c r="A456" s="14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 ht="13.5" customHeight="1">
      <c r="A457" s="14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 ht="13.5" customHeight="1">
      <c r="A458" s="14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 ht="13.5" customHeight="1">
      <c r="A459" s="14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 ht="13.5" customHeight="1">
      <c r="A460" s="14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 ht="13.5" customHeight="1">
      <c r="A461" s="14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 ht="13.5" customHeight="1">
      <c r="A462" s="14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 ht="13.5" customHeight="1">
      <c r="A463" s="14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 ht="13.5" customHeight="1">
      <c r="A464" s="14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 ht="13.5" customHeight="1">
      <c r="A465" s="14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 ht="13.5" customHeight="1">
      <c r="A466" s="14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 ht="13.5" customHeight="1">
      <c r="A467" s="14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 ht="13.5" customHeight="1">
      <c r="A468" s="14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 ht="13.5" customHeight="1">
      <c r="A469" s="14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 ht="13.5" customHeight="1">
      <c r="A470" s="14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 ht="13.5" customHeight="1">
      <c r="A471" s="14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 ht="13.5" customHeight="1">
      <c r="A472" s="14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 ht="13.5" customHeight="1">
      <c r="A473" s="14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 ht="13.5" customHeight="1">
      <c r="A474" s="14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 ht="13.5" customHeight="1">
      <c r="A475" s="14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 ht="13.5" customHeight="1">
      <c r="A476" s="14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 ht="13.5" customHeight="1">
      <c r="A477" s="14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 ht="13.5" customHeight="1">
      <c r="A478" s="14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 ht="13.5" customHeight="1">
      <c r="A479" s="14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 ht="13.5" customHeight="1">
      <c r="A480" s="14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 ht="13.5" customHeight="1">
      <c r="A481" s="14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 ht="13.5" customHeight="1">
      <c r="A482" s="14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 ht="13.5" customHeight="1">
      <c r="A483" s="14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 ht="13.5" customHeight="1">
      <c r="A484" s="14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 ht="13.5" customHeight="1">
      <c r="A485" s="14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 ht="13.5" customHeight="1">
      <c r="A486" s="14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 ht="13.5" customHeight="1">
      <c r="A487" s="14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 ht="13.5" customHeight="1">
      <c r="A488" s="14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 ht="13.5" customHeight="1">
      <c r="A489" s="14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 ht="13.5" customHeight="1">
      <c r="A490" s="14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 ht="13.5" customHeight="1">
      <c r="A491" s="14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 ht="13.5" customHeight="1">
      <c r="A492" s="14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 ht="13.5" customHeight="1">
      <c r="A493" s="14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 ht="13.5" customHeight="1">
      <c r="A494" s="14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 ht="13.5" customHeight="1">
      <c r="A495" s="14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 ht="13.5" customHeight="1">
      <c r="A496" s="14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 ht="13.5" customHeight="1">
      <c r="A497" s="14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 ht="13.5" customHeight="1">
      <c r="A498" s="14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 ht="13.5" customHeight="1">
      <c r="A499" s="14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 ht="13.5" customHeight="1">
      <c r="A500" s="14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 ht="13.5" customHeight="1">
      <c r="A501" s="14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 ht="13.5" customHeight="1">
      <c r="A502" s="14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 ht="13.5" customHeight="1">
      <c r="A503" s="14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 ht="13.5" customHeight="1">
      <c r="A504" s="14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 ht="13.5" customHeight="1">
      <c r="A505" s="14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 ht="13.5" customHeight="1">
      <c r="A506" s="14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 ht="13.5" customHeight="1">
      <c r="A507" s="14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 ht="13.5" customHeight="1">
      <c r="A508" s="14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 ht="13.5" customHeight="1">
      <c r="A509" s="14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 ht="13.5" customHeight="1">
      <c r="A510" s="14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 ht="13.5" customHeight="1">
      <c r="A511" s="14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 ht="13.5" customHeight="1">
      <c r="A512" s="14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 ht="13.5" customHeight="1">
      <c r="A513" s="14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 ht="13.5" customHeight="1">
      <c r="A514" s="14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 ht="13.5" customHeight="1">
      <c r="A515" s="14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 ht="13.5" customHeight="1">
      <c r="A516" s="14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 ht="13.5" customHeight="1">
      <c r="A517" s="14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 ht="13.5" customHeight="1">
      <c r="A518" s="14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 ht="13.5" customHeight="1">
      <c r="A519" s="14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 ht="13.5" customHeight="1">
      <c r="A520" s="14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 ht="13.5" customHeight="1">
      <c r="A521" s="14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 ht="13.5" customHeight="1">
      <c r="A522" s="14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 ht="13.5" customHeight="1">
      <c r="A523" s="14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 ht="13.5" customHeight="1">
      <c r="A524" s="14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 ht="13.5" customHeight="1">
      <c r="A525" s="14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 ht="13.5" customHeight="1">
      <c r="A526" s="14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 ht="13.5" customHeight="1">
      <c r="A527" s="14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 ht="13.5" customHeight="1">
      <c r="A528" s="14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 ht="13.5" customHeight="1">
      <c r="A529" s="14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 ht="13.5" customHeight="1">
      <c r="A530" s="14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 ht="13.5" customHeight="1">
      <c r="A531" s="14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 ht="13.5" customHeight="1">
      <c r="A532" s="14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 ht="13.5" customHeight="1">
      <c r="A533" s="14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 ht="13.5" customHeight="1">
      <c r="A534" s="14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 ht="13.5" customHeight="1">
      <c r="A535" s="14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 ht="13.5" customHeight="1">
      <c r="A536" s="14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 ht="13.5" customHeight="1">
      <c r="A537" s="14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 ht="13.5" customHeight="1">
      <c r="A538" s="14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 ht="13.5" customHeight="1">
      <c r="A539" s="14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 ht="13.5" customHeight="1">
      <c r="A540" s="14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 ht="13.5" customHeight="1">
      <c r="A541" s="14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 ht="13.5" customHeight="1">
      <c r="A542" s="14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 ht="13.5" customHeight="1">
      <c r="A543" s="14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 ht="13.5" customHeight="1">
      <c r="A544" s="14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 ht="13.5" customHeight="1">
      <c r="A545" s="14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 ht="13.5" customHeight="1">
      <c r="A546" s="14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 ht="13.5" customHeight="1">
      <c r="A547" s="14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 ht="13.5" customHeight="1">
      <c r="A548" s="14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 ht="13.5" customHeight="1">
      <c r="A549" s="14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 ht="13.5" customHeight="1">
      <c r="A550" s="14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 ht="13.5" customHeight="1">
      <c r="A551" s="14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 ht="13.5" customHeight="1">
      <c r="A552" s="14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 ht="13.5" customHeight="1">
      <c r="A553" s="14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 ht="13.5" customHeight="1">
      <c r="A554" s="14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 ht="13.5" customHeight="1">
      <c r="A555" s="14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 ht="13.5" customHeight="1">
      <c r="A556" s="14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 ht="13.5" customHeight="1">
      <c r="A557" s="14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 ht="13.5" customHeight="1">
      <c r="A558" s="14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 ht="13.5" customHeight="1">
      <c r="A559" s="14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 ht="13.5" customHeight="1">
      <c r="A560" s="14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 ht="13.5" customHeight="1">
      <c r="A561" s="14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 ht="13.5" customHeight="1">
      <c r="A562" s="14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 ht="13.5" customHeight="1">
      <c r="A563" s="14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 ht="13.5" customHeight="1">
      <c r="A564" s="14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 ht="13.5" customHeight="1">
      <c r="A565" s="14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 ht="13.5" customHeight="1">
      <c r="A566" s="14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 ht="13.5" customHeight="1">
      <c r="A567" s="14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 ht="13.5" customHeight="1">
      <c r="A568" s="14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 ht="13.5" customHeight="1">
      <c r="A569" s="14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 ht="13.5" customHeight="1">
      <c r="A570" s="14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 ht="13.5" customHeight="1">
      <c r="A571" s="14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 ht="13.5" customHeight="1">
      <c r="A572" s="14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 ht="13.5" customHeight="1">
      <c r="A573" s="14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 ht="13.5" customHeight="1">
      <c r="A574" s="14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 ht="13.5" customHeight="1">
      <c r="A575" s="14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 ht="13.5" customHeight="1">
      <c r="A576" s="14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 ht="13.5" customHeight="1">
      <c r="A577" s="14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 ht="13.5" customHeight="1">
      <c r="A578" s="14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 ht="13.5" customHeight="1">
      <c r="A579" s="14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 ht="13.5" customHeight="1">
      <c r="A580" s="14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 ht="13.5" customHeight="1">
      <c r="A581" s="14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 ht="13.5" customHeight="1">
      <c r="A582" s="14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 ht="13.5" customHeight="1">
      <c r="A583" s="14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 ht="13.5" customHeight="1">
      <c r="A584" s="14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 ht="13.5" customHeight="1">
      <c r="A585" s="14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 ht="13.5" customHeight="1">
      <c r="A586" s="14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 ht="13.5" customHeight="1">
      <c r="A587" s="14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 ht="13.5" customHeight="1">
      <c r="A588" s="14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 ht="13.5" customHeight="1">
      <c r="A589" s="14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 ht="13.5" customHeight="1">
      <c r="A590" s="14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 ht="13.5" customHeight="1">
      <c r="A591" s="14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 ht="13.5" customHeight="1">
      <c r="A592" s="14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 ht="13.5" customHeight="1">
      <c r="A593" s="14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 ht="13.5" customHeight="1">
      <c r="A594" s="14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 ht="13.5" customHeight="1">
      <c r="A595" s="14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 ht="13.5" customHeight="1">
      <c r="A596" s="14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 ht="13.5" customHeight="1">
      <c r="A597" s="14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 ht="13.5" customHeight="1">
      <c r="A598" s="14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 ht="13.5" customHeight="1">
      <c r="A599" s="14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 ht="13.5" customHeight="1">
      <c r="A600" s="14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 ht="13.5" customHeight="1">
      <c r="A601" s="14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 ht="13.5" customHeight="1">
      <c r="A602" s="14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 ht="13.5" customHeight="1">
      <c r="A603" s="14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 ht="13.5" customHeight="1">
      <c r="A604" s="14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 ht="13.5" customHeight="1">
      <c r="A605" s="14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 ht="13.5" customHeight="1">
      <c r="A606" s="14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 ht="13.5" customHeight="1">
      <c r="A607" s="14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 ht="13.5" customHeight="1">
      <c r="A608" s="14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 ht="13.5" customHeight="1">
      <c r="A609" s="14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 ht="13.5" customHeight="1">
      <c r="A610" s="14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 ht="13.5" customHeight="1">
      <c r="A611" s="14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 ht="13.5" customHeight="1">
      <c r="A612" s="14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 ht="13.5" customHeight="1">
      <c r="A613" s="14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 ht="13.5" customHeight="1">
      <c r="A614" s="14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 ht="13.5" customHeight="1">
      <c r="A615" s="14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 ht="13.5" customHeight="1">
      <c r="A616" s="14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 ht="13.5" customHeight="1">
      <c r="A617" s="14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 ht="13.5" customHeight="1">
      <c r="A618" s="14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 ht="13.5" customHeight="1">
      <c r="A619" s="14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 ht="13.5" customHeight="1">
      <c r="A620" s="14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 ht="13.5" customHeight="1">
      <c r="A621" s="14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 ht="13.5" customHeight="1">
      <c r="A622" s="14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 ht="13.5" customHeight="1">
      <c r="A623" s="14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 ht="13.5" customHeight="1">
      <c r="A624" s="14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 ht="13.5" customHeight="1">
      <c r="A625" s="14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 ht="13.5" customHeight="1">
      <c r="A626" s="14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 ht="13.5" customHeight="1">
      <c r="A627" s="14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 ht="13.5" customHeight="1">
      <c r="A628" s="14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 ht="13.5" customHeight="1">
      <c r="A629" s="14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 ht="13.5" customHeight="1">
      <c r="A630" s="14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 ht="13.5" customHeight="1">
      <c r="A631" s="14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 ht="13.5" customHeight="1">
      <c r="A632" s="14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 ht="13.5" customHeight="1">
      <c r="A633" s="14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 ht="13.5" customHeight="1">
      <c r="A634" s="14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 ht="13.5" customHeight="1">
      <c r="A635" s="14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 ht="13.5" customHeight="1">
      <c r="A636" s="14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 ht="13.5" customHeight="1">
      <c r="A637" s="14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 ht="13.5" customHeight="1">
      <c r="A638" s="14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 ht="13.5" customHeight="1">
      <c r="A639" s="14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 ht="13.5" customHeight="1">
      <c r="A640" s="14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 ht="13.5" customHeight="1">
      <c r="A641" s="14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 ht="13.5" customHeight="1">
      <c r="A642" s="14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 ht="13.5" customHeight="1">
      <c r="A643" s="14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 ht="13.5" customHeight="1">
      <c r="A644" s="14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 ht="13.5" customHeight="1">
      <c r="A645" s="14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 ht="13.5" customHeight="1">
      <c r="A646" s="14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 ht="13.5" customHeight="1">
      <c r="A647" s="14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 ht="13.5" customHeight="1">
      <c r="A648" s="14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 ht="13.5" customHeight="1">
      <c r="A649" s="14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 ht="13.5" customHeight="1">
      <c r="A650" s="14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 ht="13.5" customHeight="1">
      <c r="A651" s="14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 ht="13.5" customHeight="1">
      <c r="A652" s="14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 ht="13.5" customHeight="1">
      <c r="A653" s="14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 ht="13.5" customHeight="1">
      <c r="A654" s="14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 ht="13.5" customHeight="1">
      <c r="A655" s="14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 ht="13.5" customHeight="1">
      <c r="A656" s="14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 ht="13.5" customHeight="1">
      <c r="A657" s="14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 ht="13.5" customHeight="1">
      <c r="A658" s="14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 ht="13.5" customHeight="1">
      <c r="A659" s="14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 ht="13.5" customHeight="1">
      <c r="A660" s="14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 ht="13.5" customHeight="1">
      <c r="A661" s="14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 ht="13.5" customHeight="1">
      <c r="A662" s="14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 ht="13.5" customHeight="1">
      <c r="A663" s="14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 ht="13.5" customHeight="1">
      <c r="A664" s="14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 ht="13.5" customHeight="1">
      <c r="A665" s="14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 ht="13.5" customHeight="1">
      <c r="A666" s="14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 ht="13.5" customHeight="1">
      <c r="A667" s="14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 ht="13.5" customHeight="1">
      <c r="A668" s="14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 ht="13.5" customHeight="1">
      <c r="A669" s="14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 ht="13.5" customHeight="1">
      <c r="A670" s="14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 ht="13.5" customHeight="1">
      <c r="A671" s="14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 ht="13.5" customHeight="1">
      <c r="A672" s="14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 ht="13.5" customHeight="1">
      <c r="A673" s="14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 ht="13.5" customHeight="1">
      <c r="A674" s="14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 ht="13.5" customHeight="1">
      <c r="A675" s="14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 ht="13.5" customHeight="1">
      <c r="A676" s="14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 ht="13.5" customHeight="1">
      <c r="A677" s="14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 ht="13.5" customHeight="1">
      <c r="A678" s="14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 ht="13.5" customHeight="1">
      <c r="A679" s="14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 ht="13.5" customHeight="1">
      <c r="A680" s="14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 ht="13.5" customHeight="1">
      <c r="A681" s="14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 ht="13.5" customHeight="1">
      <c r="A682" s="14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 ht="13.5" customHeight="1">
      <c r="A683" s="14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 ht="13.5" customHeight="1">
      <c r="A684" s="14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 ht="13.5" customHeight="1">
      <c r="A685" s="14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 ht="13.5" customHeight="1">
      <c r="A686" s="14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 ht="13.5" customHeight="1">
      <c r="A687" s="14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 ht="13.5" customHeight="1">
      <c r="A688" s="14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 ht="13.5" customHeight="1">
      <c r="A689" s="14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 ht="13.5" customHeight="1">
      <c r="A690" s="14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 ht="13.5" customHeight="1">
      <c r="A691" s="14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 ht="13.5" customHeight="1">
      <c r="A692" s="14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 ht="13.5" customHeight="1">
      <c r="A693" s="14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 ht="13.5" customHeight="1">
      <c r="A694" s="14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 ht="13.5" customHeight="1">
      <c r="A695" s="14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 ht="13.5" customHeight="1">
      <c r="A696" s="14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 ht="13.5" customHeight="1">
      <c r="A697" s="14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 ht="13.5" customHeight="1">
      <c r="A698" s="14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 ht="13.5" customHeight="1">
      <c r="A699" s="14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 ht="13.5" customHeight="1">
      <c r="A700" s="14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 ht="13.5" customHeight="1">
      <c r="A701" s="14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 ht="13.5" customHeight="1">
      <c r="A702" s="14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 ht="13.5" customHeight="1">
      <c r="A703" s="14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 ht="13.5" customHeight="1">
      <c r="A704" s="14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 ht="13.5" customHeight="1">
      <c r="A705" s="14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 ht="13.5" customHeight="1">
      <c r="A706" s="14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 ht="13.5" customHeight="1">
      <c r="A707" s="14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 ht="13.5" customHeight="1">
      <c r="A708" s="14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 ht="13.5" customHeight="1">
      <c r="A709" s="14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 ht="13.5" customHeight="1">
      <c r="A710" s="14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 ht="13.5" customHeight="1">
      <c r="A711" s="14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 ht="13.5" customHeight="1">
      <c r="A712" s="14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 ht="13.5" customHeight="1">
      <c r="A713" s="14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 ht="13.5" customHeight="1">
      <c r="A714" s="14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 ht="13.5" customHeight="1">
      <c r="A715" s="14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 ht="13.5" customHeight="1">
      <c r="A716" s="14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 ht="13.5" customHeight="1">
      <c r="A717" s="14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 ht="13.5" customHeight="1">
      <c r="A718" s="14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 ht="13.5" customHeight="1">
      <c r="A719" s="14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 ht="13.5" customHeight="1">
      <c r="A720" s="14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 ht="13.5" customHeight="1">
      <c r="A721" s="14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 ht="13.5" customHeight="1">
      <c r="A722" s="14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 ht="13.5" customHeight="1">
      <c r="A723" s="14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 ht="13.5" customHeight="1">
      <c r="A724" s="14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 ht="13.5" customHeight="1">
      <c r="A725" s="14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 ht="13.5" customHeight="1">
      <c r="A726" s="14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 ht="13.5" customHeight="1">
      <c r="A727" s="14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 ht="13.5" customHeight="1">
      <c r="A728" s="14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 ht="13.5" customHeight="1">
      <c r="A729" s="14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 ht="13.5" customHeight="1">
      <c r="A730" s="14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 ht="13.5" customHeight="1">
      <c r="A731" s="14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 ht="13.5" customHeight="1">
      <c r="A732" s="14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 ht="13.5" customHeight="1">
      <c r="A733" s="14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 ht="13.5" customHeight="1">
      <c r="A734" s="14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 ht="13.5" customHeight="1">
      <c r="A735" s="14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 ht="13.5" customHeight="1">
      <c r="A736" s="14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 ht="13.5" customHeight="1">
      <c r="A737" s="14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 ht="13.5" customHeight="1">
      <c r="A738" s="14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 ht="13.5" customHeight="1">
      <c r="A739" s="14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 ht="13.5" customHeight="1">
      <c r="A740" s="14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 ht="13.5" customHeight="1">
      <c r="A741" s="14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 ht="13.5" customHeight="1">
      <c r="A742" s="14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 ht="13.5" customHeight="1">
      <c r="A743" s="14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 ht="13.5" customHeight="1">
      <c r="A744" s="14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 ht="13.5" customHeight="1">
      <c r="A745" s="14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 ht="13.5" customHeight="1">
      <c r="A746" s="14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 ht="13.5" customHeight="1">
      <c r="A747" s="14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 ht="13.5" customHeight="1">
      <c r="A748" s="14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 ht="13.5" customHeight="1">
      <c r="A749" s="14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 ht="13.5" customHeight="1">
      <c r="A750" s="14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 ht="13.5" customHeight="1">
      <c r="A751" s="14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 ht="13.5" customHeight="1">
      <c r="A752" s="14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 ht="13.5" customHeight="1">
      <c r="A753" s="14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 ht="13.5" customHeight="1">
      <c r="A754" s="14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 ht="13.5" customHeight="1">
      <c r="A755" s="14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 ht="13.5" customHeight="1">
      <c r="A756" s="14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 ht="13.5" customHeight="1">
      <c r="A757" s="14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 ht="13.5" customHeight="1">
      <c r="A758" s="14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 ht="13.5" customHeight="1">
      <c r="A759" s="14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 ht="13.5" customHeight="1">
      <c r="A760" s="14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 ht="13.5" customHeight="1">
      <c r="A761" s="14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 ht="13.5" customHeight="1">
      <c r="A762" s="14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 ht="13.5" customHeight="1">
      <c r="A763" s="14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 ht="13.5" customHeight="1">
      <c r="A764" s="14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 ht="13.5" customHeight="1">
      <c r="A765" s="14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 ht="13.5" customHeight="1">
      <c r="A766" s="14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 ht="13.5" customHeight="1">
      <c r="A767" s="14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 ht="13.5" customHeight="1">
      <c r="A768" s="14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 ht="13.5" customHeight="1">
      <c r="A769" s="14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 ht="13.5" customHeight="1">
      <c r="A770" s="14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 ht="13.5" customHeight="1">
      <c r="A771" s="14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 ht="13.5" customHeight="1">
      <c r="A772" s="14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 ht="13.5" customHeight="1">
      <c r="A773" s="14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 ht="13.5" customHeight="1">
      <c r="A774" s="14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 ht="13.5" customHeight="1">
      <c r="A775" s="14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 ht="13.5" customHeight="1">
      <c r="A776" s="14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 ht="13.5" customHeight="1">
      <c r="A777" s="14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 ht="13.5" customHeight="1">
      <c r="A778" s="14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 ht="13.5" customHeight="1">
      <c r="A779" s="14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 ht="13.5" customHeight="1">
      <c r="A780" s="14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 ht="13.5" customHeight="1">
      <c r="A781" s="14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 ht="13.5" customHeight="1">
      <c r="A782" s="14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 ht="13.5" customHeight="1">
      <c r="A783" s="14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 ht="13.5" customHeight="1">
      <c r="A784" s="14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 ht="13.5" customHeight="1">
      <c r="A785" s="14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 ht="13.5" customHeight="1">
      <c r="A786" s="14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 ht="13.5" customHeight="1">
      <c r="A787" s="14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 ht="13.5" customHeight="1">
      <c r="A788" s="14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 ht="13.5" customHeight="1">
      <c r="A789" s="14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 ht="13.5" customHeight="1">
      <c r="A790" s="14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 ht="13.5" customHeight="1">
      <c r="A791" s="14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 ht="13.5" customHeight="1">
      <c r="A792" s="14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 ht="13.5" customHeight="1">
      <c r="A793" s="14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 ht="13.5" customHeight="1">
      <c r="A794" s="14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 ht="13.5" customHeight="1">
      <c r="A795" s="14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 ht="13.5" customHeight="1">
      <c r="A796" s="14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 ht="13.5" customHeight="1">
      <c r="A797" s="14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 ht="13.5" customHeight="1">
      <c r="A798" s="14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 ht="13.5" customHeight="1">
      <c r="A799" s="14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 ht="13.5" customHeight="1">
      <c r="A800" s="14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 ht="13.5" customHeight="1">
      <c r="A801" s="14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 ht="13.5" customHeight="1">
      <c r="A802" s="14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 ht="13.5" customHeight="1">
      <c r="A803" s="14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 ht="13.5" customHeight="1">
      <c r="A804" s="14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 ht="13.5" customHeight="1">
      <c r="A805" s="14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 ht="13.5" customHeight="1">
      <c r="A806" s="14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 ht="13.5" customHeight="1">
      <c r="A807" s="14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 ht="13.5" customHeight="1">
      <c r="A808" s="14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 ht="13.5" customHeight="1">
      <c r="A809" s="14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 ht="13.5" customHeight="1">
      <c r="A810" s="14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 ht="13.5" customHeight="1">
      <c r="A811" s="14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 ht="13.5" customHeight="1">
      <c r="A812" s="14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 ht="13.5" customHeight="1">
      <c r="A813" s="14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 ht="13.5" customHeight="1">
      <c r="A814" s="14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 ht="13.5" customHeight="1">
      <c r="A815" s="14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 ht="13.5" customHeight="1">
      <c r="A816" s="14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 ht="13.5" customHeight="1">
      <c r="A817" s="14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 ht="13.5" customHeight="1">
      <c r="A818" s="14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 ht="13.5" customHeight="1">
      <c r="A819" s="14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 ht="13.5" customHeight="1">
      <c r="A820" s="14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 ht="13.5" customHeight="1">
      <c r="A821" s="14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 ht="13.5" customHeight="1">
      <c r="A822" s="14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 ht="13.5" customHeight="1">
      <c r="A823" s="14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 ht="13.5" customHeight="1">
      <c r="A824" s="14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 ht="13.5" customHeight="1">
      <c r="A825" s="14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 ht="13.5" customHeight="1">
      <c r="A826" s="14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 ht="13.5" customHeight="1">
      <c r="A827" s="14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 ht="13.5" customHeight="1">
      <c r="A828" s="14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 ht="13.5" customHeight="1">
      <c r="A829" s="14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 ht="13.5" customHeight="1">
      <c r="A830" s="14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 ht="13.5" customHeight="1">
      <c r="A831" s="14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 ht="13.5" customHeight="1">
      <c r="A832" s="14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 ht="13.5" customHeight="1">
      <c r="A833" s="14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 ht="13.5" customHeight="1">
      <c r="A834" s="14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 ht="13.5" customHeight="1">
      <c r="A835" s="14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 ht="13.5" customHeight="1">
      <c r="A836" s="14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 ht="13.5" customHeight="1">
      <c r="A837" s="14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 ht="13.5" customHeight="1">
      <c r="A838" s="14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 ht="13.5" customHeight="1">
      <c r="A839" s="14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 ht="13.5" customHeight="1">
      <c r="A840" s="14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 ht="13.5" customHeight="1">
      <c r="A841" s="14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 ht="13.5" customHeight="1">
      <c r="A842" s="14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 ht="13.5" customHeight="1">
      <c r="A843" s="14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 ht="13.5" customHeight="1">
      <c r="A844" s="14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 ht="13.5" customHeight="1">
      <c r="A845" s="14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 ht="13.5" customHeight="1">
      <c r="A846" s="14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 ht="13.5" customHeight="1">
      <c r="A847" s="14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 ht="13.5" customHeight="1">
      <c r="A848" s="14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 ht="13.5" customHeight="1">
      <c r="A849" s="14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 ht="13.5" customHeight="1">
      <c r="A850" s="14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 ht="13.5" customHeight="1">
      <c r="A851" s="14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 ht="13.5" customHeight="1">
      <c r="A852" s="14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 ht="13.5" customHeight="1">
      <c r="A853" s="14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 ht="13.5" customHeight="1">
      <c r="A854" s="14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 ht="13.5" customHeight="1">
      <c r="A855" s="14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 ht="13.5" customHeight="1">
      <c r="A856" s="14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 ht="13.5" customHeight="1">
      <c r="A857" s="14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 ht="13.5" customHeight="1">
      <c r="A858" s="14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 ht="13.5" customHeight="1">
      <c r="A859" s="14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 ht="13.5" customHeight="1">
      <c r="A860" s="14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 ht="13.5" customHeight="1">
      <c r="A861" s="14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 ht="13.5" customHeight="1">
      <c r="A862" s="14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 ht="13.5" customHeight="1">
      <c r="A863" s="14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 ht="13.5" customHeight="1">
      <c r="A864" s="14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 ht="13.5" customHeight="1">
      <c r="A865" s="14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 ht="13.5" customHeight="1">
      <c r="A866" s="14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 ht="13.5" customHeight="1">
      <c r="A867" s="14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 ht="13.5" customHeight="1">
      <c r="A868" s="14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 ht="13.5" customHeight="1">
      <c r="A869" s="14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 ht="13.5" customHeight="1">
      <c r="A870" s="14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 ht="13.5" customHeight="1">
      <c r="A871" s="14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 ht="13.5" customHeight="1">
      <c r="A872" s="14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 ht="13.5" customHeight="1">
      <c r="A873" s="14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 ht="13.5" customHeight="1">
      <c r="A874" s="14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 ht="13.5" customHeight="1">
      <c r="A875" s="14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 ht="13.5" customHeight="1">
      <c r="A876" s="14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 ht="13.5" customHeight="1">
      <c r="A877" s="14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 ht="13.5" customHeight="1">
      <c r="A878" s="14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 ht="13.5" customHeight="1">
      <c r="A879" s="14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 ht="13.5" customHeight="1">
      <c r="A880" s="14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 ht="13.5" customHeight="1">
      <c r="A881" s="14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 ht="13.5" customHeight="1">
      <c r="A882" s="14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 ht="13.5" customHeight="1">
      <c r="A883" s="14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 ht="13.5" customHeight="1">
      <c r="A884" s="14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 ht="13.5" customHeight="1">
      <c r="A885" s="14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 ht="13.5" customHeight="1">
      <c r="A886" s="14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 ht="13.5" customHeight="1">
      <c r="A887" s="14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 ht="13.5" customHeight="1">
      <c r="A888" s="14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 ht="13.5" customHeight="1">
      <c r="A889" s="14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 ht="13.5" customHeight="1">
      <c r="A890" s="14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 ht="13.5" customHeight="1">
      <c r="A891" s="14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 ht="13.5" customHeight="1">
      <c r="A892" s="14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 ht="13.5" customHeight="1">
      <c r="A893" s="14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 ht="13.5" customHeight="1">
      <c r="A894" s="14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 ht="13.5" customHeight="1">
      <c r="A895" s="14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 ht="13.5" customHeight="1">
      <c r="A896" s="14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 ht="13.5" customHeight="1">
      <c r="A897" s="14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 ht="13.5" customHeight="1">
      <c r="A898" s="14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 ht="13.5" customHeight="1">
      <c r="A899" s="14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 ht="13.5" customHeight="1">
      <c r="A900" s="14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 ht="13.5" customHeight="1">
      <c r="A901" s="14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 ht="13.5" customHeight="1">
      <c r="A902" s="14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 ht="13.5" customHeight="1">
      <c r="A903" s="14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 ht="13.5" customHeight="1">
      <c r="A904" s="14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 ht="13.5" customHeight="1">
      <c r="A905" s="14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 ht="13.5" customHeight="1">
      <c r="A906" s="14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 ht="13.5" customHeight="1">
      <c r="A907" s="14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 ht="13.5" customHeight="1">
      <c r="A908" s="14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 ht="13.5" customHeight="1">
      <c r="A909" s="14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 ht="13.5" customHeight="1">
      <c r="A910" s="14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 ht="13.5" customHeight="1">
      <c r="A911" s="14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 ht="13.5" customHeight="1">
      <c r="A912" s="14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 ht="13.5" customHeight="1">
      <c r="A913" s="14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 ht="13.5" customHeight="1">
      <c r="A914" s="14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 ht="13.5" customHeight="1">
      <c r="A915" s="14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 ht="13.5" customHeight="1">
      <c r="A916" s="14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 ht="13.5" customHeight="1">
      <c r="A917" s="14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 ht="13.5" customHeight="1">
      <c r="A918" s="14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 ht="13.5" customHeight="1">
      <c r="A919" s="14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 ht="13.5" customHeight="1">
      <c r="A920" s="14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 ht="13.5" customHeight="1">
      <c r="A921" s="14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 ht="13.5" customHeight="1">
      <c r="A922" s="14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 ht="13.5" customHeight="1">
      <c r="A923" s="14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 ht="13.5" customHeight="1">
      <c r="A924" s="14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 ht="13.5" customHeight="1">
      <c r="A925" s="14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 ht="13.5" customHeight="1">
      <c r="A926" s="14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 ht="13.5" customHeight="1">
      <c r="A927" s="14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 ht="13.5" customHeight="1">
      <c r="A928" s="14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 ht="13.5" customHeight="1">
      <c r="A929" s="14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 ht="13.5" customHeight="1">
      <c r="A930" s="14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 ht="13.5" customHeight="1">
      <c r="A931" s="14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 ht="13.5" customHeight="1">
      <c r="A932" s="14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 ht="13.5" customHeight="1">
      <c r="A933" s="14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 ht="13.5" customHeight="1">
      <c r="A934" s="14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 ht="13.5" customHeight="1">
      <c r="A935" s="14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 ht="13.5" customHeight="1">
      <c r="A936" s="14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 ht="13.5" customHeight="1">
      <c r="A937" s="14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 ht="13.5" customHeight="1">
      <c r="A938" s="14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 ht="13.5" customHeight="1">
      <c r="A939" s="14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 ht="13.5" customHeight="1">
      <c r="A940" s="14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 ht="13.5" customHeight="1">
      <c r="A941" s="14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 ht="13.5" customHeight="1">
      <c r="A942" s="14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 ht="13.5" customHeight="1">
      <c r="A943" s="14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 ht="13.5" customHeight="1">
      <c r="A944" s="14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 ht="13.5" customHeight="1">
      <c r="A945" s="14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 ht="13.5" customHeight="1">
      <c r="A946" s="14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 ht="13.5" customHeight="1">
      <c r="A947" s="14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 ht="13.5" customHeight="1">
      <c r="A948" s="14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 ht="13.5" customHeight="1">
      <c r="A949" s="14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 ht="13.5" customHeight="1">
      <c r="A950" s="14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 ht="13.5" customHeight="1">
      <c r="A951" s="14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 ht="13.5" customHeight="1">
      <c r="A952" s="14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 ht="13.5" customHeight="1">
      <c r="A953" s="14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 ht="13.5" customHeight="1">
      <c r="A954" s="14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 ht="13.5" customHeight="1">
      <c r="A955" s="14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 ht="13.5" customHeight="1">
      <c r="A956" s="14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 ht="13.5" customHeight="1">
      <c r="A957" s="14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 ht="13.5" customHeight="1">
      <c r="A958" s="14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 ht="13.5" customHeight="1">
      <c r="A959" s="14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 ht="13.5" customHeight="1">
      <c r="A960" s="14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 ht="13.5" customHeight="1">
      <c r="A961" s="14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 ht="13.5" customHeight="1">
      <c r="A962" s="14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 ht="13.5" customHeight="1">
      <c r="A963" s="14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 ht="13.5" customHeight="1">
      <c r="A964" s="14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 ht="13.5" customHeight="1">
      <c r="A965" s="14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 ht="13.5" customHeight="1">
      <c r="A966" s="14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 ht="13.5" customHeight="1">
      <c r="A967" s="14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 ht="13.5" customHeight="1">
      <c r="A968" s="14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 ht="13.5" customHeight="1">
      <c r="A969" s="14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 ht="13.5" customHeight="1">
      <c r="A970" s="14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 ht="13.5" customHeight="1">
      <c r="A971" s="14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 ht="13.5" customHeight="1">
      <c r="A972" s="14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 ht="13.5" customHeight="1">
      <c r="A973" s="14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 ht="13.5" customHeight="1">
      <c r="A974" s="14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 ht="13.5" customHeight="1">
      <c r="A975" s="14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 ht="13.5" customHeight="1">
      <c r="A976" s="14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 ht="13.5" customHeight="1">
      <c r="A977" s="14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 ht="13.5" customHeight="1">
      <c r="A978" s="14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 ht="13.5" customHeight="1">
      <c r="A979" s="14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 ht="13.5" customHeight="1">
      <c r="A980" s="14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 ht="13.5" customHeight="1">
      <c r="A981" s="14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 ht="13.5" customHeight="1">
      <c r="A982" s="14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 ht="13.5" customHeight="1">
      <c r="A983" s="14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 ht="13.5" customHeight="1">
      <c r="A984" s="14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 ht="13.5" customHeight="1">
      <c r="A985" s="14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 ht="13.5" customHeight="1">
      <c r="A986" s="14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 ht="13.5" customHeight="1">
      <c r="A987" s="14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  <row r="988" ht="13.5" customHeight="1">
      <c r="A988" s="14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</row>
    <row r="989" ht="13.5" customHeight="1">
      <c r="A989" s="14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</row>
    <row r="990" ht="13.5" customHeight="1">
      <c r="A990" s="14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 ht="13.5" customHeight="1">
      <c r="A991" s="14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 ht="13.5" customHeight="1">
      <c r="A992" s="14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</row>
    <row r="993" ht="13.5" customHeight="1">
      <c r="A993" s="14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</row>
    <row r="994" ht="13.5" customHeight="1">
      <c r="A994" s="14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</row>
    <row r="995" ht="13.5" customHeight="1">
      <c r="A995" s="14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</row>
    <row r="996" ht="13.5" customHeight="1">
      <c r="A996" s="14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</row>
    <row r="997" ht="13.5" customHeight="1">
      <c r="A997" s="14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</row>
    <row r="998" ht="13.5" customHeight="1">
      <c r="A998" s="14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</row>
    <row r="999" ht="13.5" customHeight="1">
      <c r="A999" s="14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</row>
    <row r="1000" ht="13.5" customHeight="1">
      <c r="A1000" s="14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</row>
  </sheetData>
  <mergeCells count="9">
    <mergeCell ref="X8:Y10"/>
    <mergeCell ref="Z8:Z10"/>
    <mergeCell ref="A8:A10"/>
    <mergeCell ref="B8:P8"/>
    <mergeCell ref="Q8:R8"/>
    <mergeCell ref="S8:S10"/>
    <mergeCell ref="T8:T10"/>
    <mergeCell ref="U8:U10"/>
    <mergeCell ref="V8:W10"/>
  </mergeCells>
  <printOptions horizontalCentered="1"/>
  <pageMargins bottom="0.4724409448818898" footer="0.0" header="0.0" left="0.4724409448818898" right="0.4724409448818898" top="0.4724409448818898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3" width="6.5"/>
    <col customWidth="1" min="4" max="4" width="25.13"/>
    <col customWidth="1" min="5" max="24" width="3.63"/>
    <col customWidth="1" min="25" max="34" width="8.0"/>
  </cols>
  <sheetData>
    <row r="1" ht="19.5" customHeight="1">
      <c r="A1" s="14"/>
      <c r="B1" s="14"/>
      <c r="C1" s="14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7" t="s">
        <v>7</v>
      </c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ht="19.5" customHeight="1">
      <c r="A2" s="20"/>
      <c r="B2" s="21"/>
      <c r="C2" s="169" t="str">
        <f>CONCATENATE("DAFTAR NILAI SIKAP PESERTA DIDIK KELAS ",RIGHT('Pengetahuan (rincian)'!C2,7))</f>
        <v>DAFTAR NILAI SIKAP PESERTA DIDIK KELAS XIE RPL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3"/>
      <c r="S2" s="21"/>
      <c r="T2" s="21"/>
      <c r="U2" s="21"/>
      <c r="V2" s="21"/>
      <c r="W2" s="21"/>
      <c r="X2" s="2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ht="19.5" customHeight="1">
      <c r="A3" s="25"/>
      <c r="C3" s="170" t="str">
        <f>'Pengetahuan (rincian)'!C3:U3</f>
        <v>SMK TELKOM BANJARBARU</v>
      </c>
      <c r="R3" s="27"/>
      <c r="X3" s="28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ht="19.5" customHeight="1">
      <c r="A4" s="29"/>
      <c r="B4" s="30"/>
      <c r="C4" s="171" t="str">
        <f>'Pengetahuan (rincian)'!C4:U4</f>
        <v>TAHUN PELAJARAN 2025-2026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2"/>
      <c r="S4" s="30"/>
      <c r="T4" s="30"/>
      <c r="U4" s="30"/>
      <c r="V4" s="30"/>
      <c r="W4" s="30"/>
      <c r="X4" s="33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ht="9.0" customHeight="1">
      <c r="A5" s="16"/>
      <c r="B5" s="16"/>
      <c r="C5" s="34"/>
      <c r="D5" s="35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ht="19.5" customHeight="1">
      <c r="A6" s="42" t="str">
        <f>'Pengetahuan (rincian)'!A6</f>
        <v>MATA PELAJARAN : </v>
      </c>
      <c r="B6" s="37"/>
      <c r="C6" s="38"/>
      <c r="D6" s="43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34"/>
      <c r="T6" s="34"/>
      <c r="U6" s="34"/>
      <c r="V6" s="34"/>
      <c r="W6" s="34"/>
      <c r="X6" s="44" t="str">
        <f>'Pengetahuan (rincian)'!AV6</f>
        <v>SEMESTER : GANJIL</v>
      </c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ht="3.75" customHeight="1">
      <c r="A7" s="42"/>
      <c r="B7" s="37"/>
      <c r="C7" s="38"/>
      <c r="D7" s="43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34"/>
      <c r="T7" s="34"/>
      <c r="U7" s="34"/>
      <c r="V7" s="34"/>
      <c r="W7" s="34"/>
      <c r="X7" s="4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ht="3.75" customHeight="1">
      <c r="A8" s="173"/>
      <c r="B8" s="173"/>
      <c r="C8" s="174"/>
      <c r="D8" s="175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ht="19.5" customHeight="1">
      <c r="A9" s="234" t="s">
        <v>13</v>
      </c>
      <c r="B9" s="235" t="s">
        <v>14</v>
      </c>
      <c r="C9" s="178"/>
      <c r="D9" s="236" t="s">
        <v>15</v>
      </c>
      <c r="E9" s="237" t="s">
        <v>96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4"/>
      <c r="Y9" s="52"/>
      <c r="Z9" s="52"/>
      <c r="AA9" s="52"/>
      <c r="AB9" s="52"/>
      <c r="AC9" s="52"/>
      <c r="AD9" s="52"/>
      <c r="AE9" s="52"/>
      <c r="AF9" s="52"/>
      <c r="AG9" s="52"/>
      <c r="AH9" s="52"/>
    </row>
    <row r="10" ht="19.5" customHeight="1">
      <c r="A10" s="185"/>
      <c r="B10" s="55"/>
      <c r="C10" s="56"/>
      <c r="D10" s="54"/>
      <c r="E10" s="156" t="s">
        <v>97</v>
      </c>
      <c r="F10" s="50"/>
      <c r="G10" s="50"/>
      <c r="H10" s="50"/>
      <c r="I10" s="50"/>
      <c r="J10" s="50"/>
      <c r="K10" s="50"/>
      <c r="L10" s="50"/>
      <c r="M10" s="50"/>
      <c r="N10" s="2"/>
      <c r="O10" s="156" t="s">
        <v>98</v>
      </c>
      <c r="P10" s="50"/>
      <c r="Q10" s="50"/>
      <c r="R10" s="50"/>
      <c r="S10" s="50"/>
      <c r="T10" s="50"/>
      <c r="U10" s="50"/>
      <c r="V10" s="50"/>
      <c r="W10" s="50"/>
      <c r="X10" s="187"/>
      <c r="Y10" s="52"/>
      <c r="Z10" s="52"/>
      <c r="AA10" s="52"/>
      <c r="AB10" s="52"/>
      <c r="AC10" s="52"/>
      <c r="AD10" s="52"/>
      <c r="AE10" s="52"/>
      <c r="AF10" s="52"/>
      <c r="AG10" s="52"/>
      <c r="AH10" s="52"/>
    </row>
    <row r="11" ht="69.75" customHeight="1">
      <c r="A11" s="188"/>
      <c r="B11" s="189"/>
      <c r="C11" s="190"/>
      <c r="D11" s="191"/>
      <c r="E11" s="238" t="s">
        <v>99</v>
      </c>
      <c r="F11" s="238" t="s">
        <v>100</v>
      </c>
      <c r="G11" s="238" t="s">
        <v>101</v>
      </c>
      <c r="H11" s="238" t="s">
        <v>102</v>
      </c>
      <c r="I11" s="238" t="s">
        <v>103</v>
      </c>
      <c r="J11" s="238" t="s">
        <v>104</v>
      </c>
      <c r="K11" s="238" t="s">
        <v>105</v>
      </c>
      <c r="L11" s="238" t="s">
        <v>106</v>
      </c>
      <c r="M11" s="238" t="s">
        <v>107</v>
      </c>
      <c r="N11" s="238" t="s">
        <v>108</v>
      </c>
      <c r="O11" s="238" t="s">
        <v>99</v>
      </c>
      <c r="P11" s="238" t="s">
        <v>100</v>
      </c>
      <c r="Q11" s="238" t="s">
        <v>101</v>
      </c>
      <c r="R11" s="238" t="s">
        <v>102</v>
      </c>
      <c r="S11" s="239" t="s">
        <v>103</v>
      </c>
      <c r="T11" s="238" t="s">
        <v>104</v>
      </c>
      <c r="U11" s="238" t="s">
        <v>105</v>
      </c>
      <c r="V11" s="238" t="s">
        <v>106</v>
      </c>
      <c r="W11" s="238" t="s">
        <v>107</v>
      </c>
      <c r="X11" s="240" t="s">
        <v>108</v>
      </c>
      <c r="Y11" s="52"/>
      <c r="Z11" s="52"/>
      <c r="AA11" s="52"/>
      <c r="AB11" s="52"/>
      <c r="AC11" s="52"/>
      <c r="AD11" s="52"/>
      <c r="AE11" s="52"/>
      <c r="AF11" s="52"/>
      <c r="AG11" s="52"/>
      <c r="AH11" s="52"/>
    </row>
    <row r="12" ht="24.0" customHeight="1">
      <c r="A12" s="241">
        <f>IF('Pengetahuan (rincian)'!A12="","",'Pengetahuan (rincian)'!A12)</f>
        <v>1</v>
      </c>
      <c r="B12" s="242">
        <f>IF('Pengetahuan (rincian)'!B12="","",'Pengetahuan (rincian)'!B12)</f>
        <v>543241108</v>
      </c>
      <c r="C12" s="2"/>
      <c r="D12" s="220" t="str">
        <f>IF('Pengetahuan (rincian)'!D12="","",'Pengetahuan (rincian)'!D12)</f>
        <v>AHMAD FAIZH GIFFARY SYA'BANA</v>
      </c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80"/>
      <c r="Z12" s="52"/>
      <c r="AA12" s="52"/>
      <c r="AB12" s="52"/>
      <c r="AC12" s="52"/>
      <c r="AD12" s="52"/>
      <c r="AE12" s="52"/>
      <c r="AF12" s="52"/>
      <c r="AG12" s="52"/>
      <c r="AH12" s="52"/>
    </row>
    <row r="13" ht="24.0" customHeight="1">
      <c r="A13" s="244">
        <f>IF('Pengetahuan (rincian)'!A13="","",'Pengetahuan (rincian)'!A13)</f>
        <v>2</v>
      </c>
      <c r="B13" s="242">
        <f>IF('Pengetahuan (rincian)'!B13="","",'Pengetahuan (rincian)'!B13)</f>
        <v>543241071</v>
      </c>
      <c r="C13" s="2"/>
      <c r="D13" s="220" t="str">
        <f>IF('Pengetahuan (rincian)'!D13="","",'Pengetahuan (rincian)'!D13)</f>
        <v>AHMAD SAJIDAN ATHAILLAH</v>
      </c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80"/>
      <c r="Z13" s="245"/>
      <c r="AA13" s="52"/>
      <c r="AB13" s="52"/>
      <c r="AC13" s="52"/>
      <c r="AD13" s="52"/>
      <c r="AE13" s="52"/>
      <c r="AF13" s="52"/>
      <c r="AG13" s="52"/>
      <c r="AH13" s="52"/>
    </row>
    <row r="14" ht="24.0" customHeight="1">
      <c r="A14" s="244">
        <f>IF('Pengetahuan (rincian)'!A14="","",'Pengetahuan (rincian)'!A14)</f>
        <v>3</v>
      </c>
      <c r="B14" s="242">
        <f>IF('Pengetahuan (rincian)'!B14="","",'Pengetahuan (rincian)'!B14)</f>
        <v>543241110</v>
      </c>
      <c r="C14" s="2"/>
      <c r="D14" s="220" t="str">
        <f>IF('Pengetahuan (rincian)'!D14="","",'Pengetahuan (rincian)'!D14)</f>
        <v>AKHMAD SUPRIYADI</v>
      </c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80"/>
      <c r="Z14" s="52"/>
      <c r="AA14" s="52"/>
      <c r="AB14" s="52"/>
      <c r="AC14" s="52"/>
      <c r="AD14" s="52"/>
      <c r="AE14" s="52"/>
      <c r="AF14" s="52"/>
      <c r="AG14" s="52"/>
      <c r="AH14" s="52"/>
    </row>
    <row r="15" ht="24.0" customHeight="1">
      <c r="A15" s="244">
        <f>IF('Pengetahuan (rincian)'!A15="","",'Pengetahuan (rincian)'!A15)</f>
        <v>4</v>
      </c>
      <c r="B15" s="242">
        <f>IF('Pengetahuan (rincian)'!B15="","",'Pengetahuan (rincian)'!B15)</f>
        <v>543241112</v>
      </c>
      <c r="C15" s="2"/>
      <c r="D15" s="220" t="str">
        <f>IF('Pengetahuan (rincian)'!D15="","",'Pengetahuan (rincian)'!D15)</f>
        <v>ALFIAH RAHMAWATI PUTRI</v>
      </c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80"/>
      <c r="Z15" s="52"/>
      <c r="AA15" s="52"/>
      <c r="AB15" s="52"/>
      <c r="AC15" s="52"/>
      <c r="AD15" s="52"/>
      <c r="AE15" s="52"/>
      <c r="AF15" s="52"/>
      <c r="AG15" s="52"/>
      <c r="AH15" s="52"/>
    </row>
    <row r="16" ht="24.0" customHeight="1">
      <c r="A16" s="244">
        <f>IF('Pengetahuan (rincian)'!A16="","",'Pengetahuan (rincian)'!A16)</f>
        <v>5</v>
      </c>
      <c r="B16" s="242">
        <f>IF('Pengetahuan (rincian)'!B16="","",'Pengetahuan (rincian)'!B16)</f>
        <v>543241113</v>
      </c>
      <c r="C16" s="2"/>
      <c r="D16" s="220" t="str">
        <f>IF('Pengetahuan (rincian)'!D16="","",'Pengetahuan (rincian)'!D16)</f>
        <v>ARMAN DUARTE</v>
      </c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80"/>
      <c r="Z16" s="52"/>
      <c r="AA16" s="52"/>
      <c r="AB16" s="52"/>
      <c r="AC16" s="52"/>
      <c r="AD16" s="52"/>
      <c r="AE16" s="52"/>
      <c r="AF16" s="52"/>
      <c r="AG16" s="52"/>
      <c r="AH16" s="52"/>
    </row>
    <row r="17" ht="24.0" customHeight="1">
      <c r="A17" s="244">
        <f>IF('Pengetahuan (rincian)'!A17="","",'Pengetahuan (rincian)'!A17)</f>
        <v>6</v>
      </c>
      <c r="B17" s="242">
        <f>IF('Pengetahuan (rincian)'!B17="","",'Pengetahuan (rincian)'!B17)</f>
        <v>543241114</v>
      </c>
      <c r="C17" s="2"/>
      <c r="D17" s="220" t="str">
        <f>IF('Pengetahuan (rincian)'!D17="","",'Pengetahuan (rincian)'!D17)</f>
        <v>AULIA AGUSTIANTI RAMADHANI</v>
      </c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80"/>
      <c r="Z17" s="52"/>
      <c r="AA17" s="52"/>
      <c r="AB17" s="52"/>
      <c r="AC17" s="52"/>
      <c r="AD17" s="52"/>
      <c r="AE17" s="52"/>
      <c r="AF17" s="52"/>
      <c r="AG17" s="52"/>
      <c r="AH17" s="52"/>
    </row>
    <row r="18" ht="24.0" customHeight="1">
      <c r="A18" s="244">
        <f>IF('Pengetahuan (rincian)'!A18="","",'Pengetahuan (rincian)'!A18)</f>
        <v>7</v>
      </c>
      <c r="B18" s="242">
        <f>IF('Pengetahuan (rincian)'!B18="","",'Pengetahuan (rincian)'!B18)</f>
        <v>543241025</v>
      </c>
      <c r="C18" s="2"/>
      <c r="D18" s="220" t="str">
        <f>IF('Pengetahuan (rincian)'!D18="","",'Pengetahuan (rincian)'!D18)</f>
        <v>BETARUS MARCHIANO BOANERGES</v>
      </c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80"/>
      <c r="Z18" s="52"/>
      <c r="AA18" s="52"/>
      <c r="AB18" s="52"/>
      <c r="AC18" s="52"/>
      <c r="AD18" s="52"/>
      <c r="AE18" s="52"/>
      <c r="AF18" s="52"/>
      <c r="AG18" s="52"/>
      <c r="AH18" s="52"/>
    </row>
    <row r="19" ht="24.0" customHeight="1">
      <c r="A19" s="244">
        <f>IF('Pengetahuan (rincian)'!A19="","",'Pengetahuan (rincian)'!A19)</f>
        <v>8</v>
      </c>
      <c r="B19" s="242">
        <f>IF('Pengetahuan (rincian)'!B19="","",'Pengetahuan (rincian)'!B19)</f>
        <v>543241078</v>
      </c>
      <c r="C19" s="2"/>
      <c r="D19" s="220" t="str">
        <f>IF('Pengetahuan (rincian)'!D19="","",'Pengetahuan (rincian)'!D19)</f>
        <v>DANIEL DIMAS NUGROHO</v>
      </c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80"/>
      <c r="Z19" s="52"/>
      <c r="AA19" s="52"/>
      <c r="AB19" s="52"/>
      <c r="AC19" s="52"/>
      <c r="AD19" s="52"/>
      <c r="AE19" s="52"/>
      <c r="AF19" s="52"/>
      <c r="AG19" s="52"/>
      <c r="AH19" s="52"/>
    </row>
    <row r="20" ht="24.0" customHeight="1">
      <c r="A20" s="244">
        <f>IF('Pengetahuan (rincian)'!A20="","",'Pengetahuan (rincian)'!A20)</f>
        <v>9</v>
      </c>
      <c r="B20" s="242">
        <f>IF('Pengetahuan (rincian)'!B20="","",'Pengetahuan (rincian)'!B20)</f>
        <v>543241080</v>
      </c>
      <c r="C20" s="2"/>
      <c r="D20" s="220" t="str">
        <f>IF('Pengetahuan (rincian)'!D20="","",'Pengetahuan (rincian)'!D20)</f>
        <v>DEDE FEBRYLIANTONI</v>
      </c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80"/>
      <c r="Z20" s="52"/>
      <c r="AA20" s="52"/>
      <c r="AB20" s="52"/>
      <c r="AC20" s="52"/>
      <c r="AD20" s="52"/>
      <c r="AE20" s="52"/>
      <c r="AF20" s="52"/>
      <c r="AG20" s="52"/>
      <c r="AH20" s="52"/>
    </row>
    <row r="21" ht="24.0" customHeight="1">
      <c r="A21" s="244">
        <f>IF('Pengetahuan (rincian)'!A21="","",'Pengetahuan (rincian)'!A21)</f>
        <v>10</v>
      </c>
      <c r="B21" s="242">
        <f>IF('Pengetahuan (rincian)'!B21="","",'Pengetahuan (rincian)'!B21)</f>
        <v>543241081</v>
      </c>
      <c r="C21" s="2"/>
      <c r="D21" s="220" t="str">
        <f>IF('Pengetahuan (rincian)'!D21="","",'Pengetahuan (rincian)'!D21)</f>
        <v>GHANIY PUTRI AR RAZZAQ</v>
      </c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80"/>
      <c r="Z21" s="52"/>
      <c r="AA21" s="52"/>
      <c r="AB21" s="52"/>
      <c r="AC21" s="52"/>
      <c r="AD21" s="52"/>
      <c r="AE21" s="52"/>
      <c r="AF21" s="52"/>
      <c r="AG21" s="52"/>
      <c r="AH21" s="52"/>
    </row>
    <row r="22" ht="24.0" customHeight="1">
      <c r="A22" s="244">
        <f>IF('Pengetahuan (rincian)'!A22="","",'Pengetahuan (rincian)'!A22)</f>
        <v>11</v>
      </c>
      <c r="B22" s="242">
        <f>IF('Pengetahuan (rincian)'!B22="","",'Pengetahuan (rincian)'!B22)</f>
        <v>543241119</v>
      </c>
      <c r="C22" s="2"/>
      <c r="D22" s="220" t="str">
        <f>IF('Pengetahuan (rincian)'!D22="","",'Pengetahuan (rincian)'!D22)</f>
        <v>HAIKA MEZZIA AVEIRA</v>
      </c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80"/>
      <c r="Z22" s="52"/>
      <c r="AA22" s="52"/>
      <c r="AB22" s="52"/>
      <c r="AC22" s="52"/>
      <c r="AD22" s="52"/>
      <c r="AE22" s="52"/>
      <c r="AF22" s="52"/>
      <c r="AG22" s="52"/>
      <c r="AH22" s="52"/>
    </row>
    <row r="23" ht="24.0" customHeight="1">
      <c r="A23" s="244">
        <f>IF('Pengetahuan (rincian)'!A23="","",'Pengetahuan (rincian)'!A23)</f>
        <v>12</v>
      </c>
      <c r="B23" s="242">
        <f>IF('Pengetahuan (rincian)'!B23="","",'Pengetahuan (rincian)'!B23)</f>
        <v>543241009</v>
      </c>
      <c r="C23" s="2"/>
      <c r="D23" s="220" t="str">
        <f>IF('Pengetahuan (rincian)'!D23="","",'Pengetahuan (rincian)'!D23)</f>
        <v>KEVIN APTA</v>
      </c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80"/>
      <c r="Z23" s="52"/>
      <c r="AA23" s="52"/>
      <c r="AB23" s="52"/>
      <c r="AC23" s="52"/>
      <c r="AD23" s="52"/>
      <c r="AE23" s="52"/>
      <c r="AF23" s="52"/>
      <c r="AG23" s="52"/>
      <c r="AH23" s="52"/>
    </row>
    <row r="24" ht="24.0" customHeight="1">
      <c r="A24" s="244">
        <f>IF('Pengetahuan (rincian)'!A24="","",'Pengetahuan (rincian)'!A24)</f>
        <v>13</v>
      </c>
      <c r="B24" s="242">
        <f>IF('Pengetahuan (rincian)'!B24="","",'Pengetahuan (rincian)'!B24)</f>
        <v>543241121</v>
      </c>
      <c r="C24" s="2"/>
      <c r="D24" s="220" t="str">
        <f>IF('Pengetahuan (rincian)'!D24="","",'Pengetahuan (rincian)'!D24)</f>
        <v>LUTHVERA DWI AULIA</v>
      </c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80"/>
      <c r="Z24" s="52"/>
      <c r="AA24" s="52"/>
      <c r="AB24" s="52"/>
      <c r="AC24" s="52"/>
      <c r="AD24" s="52"/>
      <c r="AE24" s="52"/>
      <c r="AF24" s="52"/>
      <c r="AG24" s="52"/>
      <c r="AH24" s="52"/>
    </row>
    <row r="25" ht="24.0" customHeight="1">
      <c r="A25" s="244">
        <f>IF('Pengetahuan (rincian)'!A25="","",'Pengetahuan (rincian)'!A25)</f>
        <v>14</v>
      </c>
      <c r="B25" s="242">
        <f>IF('Pengetahuan (rincian)'!B25="","",'Pengetahuan (rincian)'!B25)</f>
        <v>543241122</v>
      </c>
      <c r="C25" s="2"/>
      <c r="D25" s="220" t="str">
        <f>IF('Pengetahuan (rincian)'!D25="","",'Pengetahuan (rincian)'!D25)</f>
        <v>M. AUFA RAHMAN</v>
      </c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80"/>
      <c r="Z25" s="52"/>
      <c r="AA25" s="52"/>
      <c r="AB25" s="52"/>
      <c r="AC25" s="52"/>
      <c r="AD25" s="52"/>
      <c r="AE25" s="52"/>
      <c r="AF25" s="52"/>
      <c r="AG25" s="52"/>
      <c r="AH25" s="52"/>
    </row>
    <row r="26" ht="24.0" customHeight="1">
      <c r="A26" s="244">
        <f>IF('Pengetahuan (rincian)'!A26="","",'Pengetahuan (rincian)'!A26)</f>
        <v>15</v>
      </c>
      <c r="B26" s="242">
        <f>IF('Pengetahuan (rincian)'!B26="","",'Pengetahuan (rincian)'!B26)</f>
        <v>543241087</v>
      </c>
      <c r="C26" s="2"/>
      <c r="D26" s="220" t="str">
        <f>IF('Pengetahuan (rincian)'!D26="","",'Pengetahuan (rincian)'!D26)</f>
        <v>MERAZ EL HAKIM</v>
      </c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80"/>
      <c r="Z26" s="52"/>
      <c r="AA26" s="52"/>
      <c r="AB26" s="52"/>
      <c r="AC26" s="52"/>
      <c r="AD26" s="52"/>
      <c r="AE26" s="52"/>
      <c r="AF26" s="52"/>
      <c r="AG26" s="52"/>
      <c r="AH26" s="52"/>
    </row>
    <row r="27" ht="24.0" customHeight="1">
      <c r="A27" s="244">
        <f>IF('Pengetahuan (rincian)'!A27="","",'Pengetahuan (rincian)'!A27)</f>
        <v>16</v>
      </c>
      <c r="B27" s="242">
        <f>IF('Pengetahuan (rincian)'!B27="","",'Pengetahuan (rincian)'!B27)</f>
        <v>543241125</v>
      </c>
      <c r="C27" s="2"/>
      <c r="D27" s="220" t="str">
        <f>IF('Pengetahuan (rincian)'!D27="","",'Pengetahuan (rincian)'!D27)</f>
        <v>MUHAMMAD DAFFA ADITYA</v>
      </c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80"/>
      <c r="Z27" s="52"/>
      <c r="AA27" s="52"/>
      <c r="AB27" s="52"/>
      <c r="AC27" s="52"/>
      <c r="AD27" s="52"/>
      <c r="AE27" s="52"/>
      <c r="AF27" s="52"/>
      <c r="AG27" s="52"/>
      <c r="AH27" s="52"/>
    </row>
    <row r="28" ht="24.0" customHeight="1">
      <c r="A28" s="244">
        <f>IF('Pengetahuan (rincian)'!A28="","",'Pengetahuan (rincian)'!A28)</f>
        <v>17</v>
      </c>
      <c r="B28" s="242">
        <f>IF('Pengetahuan (rincian)'!B28="","",'Pengetahuan (rincian)'!B28)</f>
        <v>543241091</v>
      </c>
      <c r="C28" s="2"/>
      <c r="D28" s="220" t="str">
        <f>IF('Pengetahuan (rincian)'!D28="","",'Pengetahuan (rincian)'!D28)</f>
        <v>MUHAMMAD DAVA PRATAMA</v>
      </c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80"/>
      <c r="Z28" s="52"/>
      <c r="AA28" s="52"/>
      <c r="AB28" s="52"/>
      <c r="AC28" s="52"/>
      <c r="AD28" s="52"/>
      <c r="AE28" s="52"/>
      <c r="AF28" s="52"/>
      <c r="AG28" s="52"/>
      <c r="AH28" s="52"/>
    </row>
    <row r="29" ht="24.0" customHeight="1">
      <c r="A29" s="244">
        <f>IF('Pengetahuan (rincian)'!A29="","",'Pengetahuan (rincian)'!A29)</f>
        <v>18</v>
      </c>
      <c r="B29" s="242">
        <f>IF('Pengetahuan (rincian)'!B29="","",'Pengetahuan (rincian)'!B29)</f>
        <v>543241092</v>
      </c>
      <c r="C29" s="2"/>
      <c r="D29" s="220" t="str">
        <f>IF('Pengetahuan (rincian)'!D29="","",'Pengetahuan (rincian)'!D29)</f>
        <v>MUHAMMAD FAIZ HANAFI</v>
      </c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80"/>
      <c r="Z29" s="52"/>
      <c r="AA29" s="52"/>
      <c r="AB29" s="52"/>
      <c r="AC29" s="52"/>
      <c r="AD29" s="52"/>
      <c r="AE29" s="52"/>
      <c r="AF29" s="52"/>
      <c r="AG29" s="52"/>
      <c r="AH29" s="52"/>
    </row>
    <row r="30" ht="24.0" customHeight="1">
      <c r="A30" s="244">
        <f>IF('Pengetahuan (rincian)'!A30="","",'Pengetahuan (rincian)'!A30)</f>
        <v>19</v>
      </c>
      <c r="B30" s="242">
        <f>IF('Pengetahuan (rincian)'!B30="","",'Pengetahuan (rincian)'!B30)</f>
        <v>543241089</v>
      </c>
      <c r="C30" s="2"/>
      <c r="D30" s="220" t="str">
        <f>IF('Pengetahuan (rincian)'!D30="","",'Pengetahuan (rincian)'!D30)</f>
        <v>MUHAMMAD HAFIDZ RAFI RABBANI</v>
      </c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80"/>
      <c r="Z30" s="52"/>
      <c r="AA30" s="52"/>
      <c r="AB30" s="52"/>
      <c r="AC30" s="52"/>
      <c r="AD30" s="52"/>
      <c r="AE30" s="52"/>
      <c r="AF30" s="52"/>
      <c r="AG30" s="52"/>
      <c r="AH30" s="52"/>
    </row>
    <row r="31" ht="24.0" customHeight="1">
      <c r="A31" s="244">
        <f>IF('Pengetahuan (rincian)'!A31="","",'Pengetahuan (rincian)'!A31)</f>
        <v>20</v>
      </c>
      <c r="B31" s="242">
        <f>IF('Pengetahuan (rincian)'!B31="","",'Pengetahuan (rincian)'!B31)</f>
        <v>543241127</v>
      </c>
      <c r="C31" s="2"/>
      <c r="D31" s="220" t="str">
        <f>IF('Pengetahuan (rincian)'!D31="","",'Pengetahuan (rincian)'!D31)</f>
        <v>MUHAMMAD HUSAIN HAEKAL</v>
      </c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80"/>
      <c r="Z31" s="52"/>
      <c r="AA31" s="52"/>
      <c r="AB31" s="52"/>
      <c r="AC31" s="52"/>
      <c r="AD31" s="52"/>
      <c r="AE31" s="52"/>
      <c r="AF31" s="52"/>
      <c r="AG31" s="52"/>
      <c r="AH31" s="52"/>
    </row>
    <row r="32" ht="24.0" customHeight="1">
      <c r="A32" s="244">
        <f>IF('Pengetahuan (rincian)'!A32="","",'Pengetahuan (rincian)'!A32)</f>
        <v>21</v>
      </c>
      <c r="B32" s="242">
        <f>IF('Pengetahuan (rincian)'!B32="","",'Pengetahuan (rincian)'!B32)</f>
        <v>543241130</v>
      </c>
      <c r="C32" s="2"/>
      <c r="D32" s="220" t="str">
        <f>IF('Pengetahuan (rincian)'!D32="","",'Pengetahuan (rincian)'!D32)</f>
        <v>MUHAMMAD KAMAL</v>
      </c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3"/>
      <c r="Y32" s="80"/>
      <c r="Z32" s="52"/>
      <c r="AA32" s="52"/>
      <c r="AB32" s="52"/>
      <c r="AC32" s="52"/>
      <c r="AD32" s="52"/>
      <c r="AE32" s="52"/>
      <c r="AF32" s="52"/>
      <c r="AG32" s="52"/>
      <c r="AH32" s="52"/>
    </row>
    <row r="33" ht="24.0" customHeight="1">
      <c r="A33" s="244">
        <f>IF('Pengetahuan (rincian)'!A33="","",'Pengetahuan (rincian)'!A33)</f>
        <v>22</v>
      </c>
      <c r="B33" s="242">
        <f>IF('Pengetahuan (rincian)'!B33="","",'Pengetahuan (rincian)'!B33)</f>
        <v>543241094</v>
      </c>
      <c r="C33" s="2"/>
      <c r="D33" s="220" t="str">
        <f>IF('Pengetahuan (rincian)'!D33="","",'Pengetahuan (rincian)'!D33)</f>
        <v>MUHAMMAD KAMIL IHSAN</v>
      </c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80"/>
      <c r="Z33" s="52"/>
      <c r="AA33" s="52"/>
      <c r="AB33" s="52"/>
      <c r="AC33" s="52"/>
      <c r="AD33" s="52"/>
      <c r="AE33" s="52"/>
      <c r="AF33" s="52"/>
      <c r="AG33" s="52"/>
      <c r="AH33" s="52"/>
    </row>
    <row r="34" ht="24.0" customHeight="1">
      <c r="A34" s="244">
        <f>IF('Pengetahuan (rincian)'!A34="","",'Pengetahuan (rincian)'!A34)</f>
        <v>23</v>
      </c>
      <c r="B34" s="242">
        <f>IF('Pengetahuan (rincian)'!B34="","",'Pengetahuan (rincian)'!B34)</f>
        <v>543241095</v>
      </c>
      <c r="C34" s="2"/>
      <c r="D34" s="220" t="str">
        <f>IF('Pengetahuan (rincian)'!D34="","",'Pengetahuan (rincian)'!D34)</f>
        <v>MUHAMMAD NABIL SACHIO AL FATHIR</v>
      </c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80"/>
      <c r="Z34" s="52"/>
      <c r="AA34" s="52"/>
      <c r="AB34" s="52"/>
      <c r="AC34" s="52"/>
      <c r="AD34" s="52"/>
      <c r="AE34" s="52"/>
      <c r="AF34" s="52"/>
      <c r="AG34" s="52"/>
      <c r="AH34" s="52"/>
    </row>
    <row r="35" ht="24.0" customHeight="1">
      <c r="A35" s="244">
        <f>IF('Pengetahuan (rincian)'!A35="","",'Pengetahuan (rincian)'!A35)</f>
        <v>24</v>
      </c>
      <c r="B35" s="242">
        <f>IF('Pengetahuan (rincian)'!B35="","",'Pengetahuan (rincian)'!B35)</f>
        <v>543241160</v>
      </c>
      <c r="C35" s="2"/>
      <c r="D35" s="220" t="str">
        <f>IF('Pengetahuan (rincian)'!D35="","",'Pengetahuan (rincian)'!D35)</f>
        <v>MUHAMMAD RAFA AULIA</v>
      </c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80"/>
      <c r="Z35" s="52"/>
      <c r="AA35" s="52"/>
      <c r="AB35" s="52"/>
      <c r="AC35" s="52"/>
      <c r="AD35" s="52"/>
      <c r="AE35" s="52"/>
      <c r="AF35" s="52"/>
      <c r="AG35" s="52"/>
      <c r="AH35" s="52"/>
    </row>
    <row r="36" ht="24.0" customHeight="1">
      <c r="A36" s="244">
        <f>IF('Pengetahuan (rincian)'!A36="","",'Pengetahuan (rincian)'!A36)</f>
        <v>25</v>
      </c>
      <c r="B36" s="242">
        <f>IF('Pengetahuan (rincian)'!B36="","",'Pengetahuan (rincian)'!B36)</f>
        <v>543241135</v>
      </c>
      <c r="C36" s="2"/>
      <c r="D36" s="220" t="str">
        <f>IF('Pengetahuan (rincian)'!D36="","",'Pengetahuan (rincian)'!D36)</f>
        <v>MUHAMMAD ROFIQ RIDHANI</v>
      </c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243"/>
      <c r="U36" s="243"/>
      <c r="V36" s="243"/>
      <c r="W36" s="243"/>
      <c r="X36" s="243"/>
      <c r="Y36" s="80"/>
      <c r="Z36" s="52"/>
      <c r="AA36" s="52"/>
      <c r="AB36" s="52"/>
      <c r="AC36" s="52"/>
      <c r="AD36" s="52"/>
      <c r="AE36" s="52"/>
      <c r="AF36" s="52"/>
      <c r="AG36" s="52"/>
      <c r="AH36" s="52"/>
    </row>
    <row r="37" ht="24.0" customHeight="1">
      <c r="A37" s="244">
        <f>IF('Pengetahuan (rincian)'!A42="","",'Pengetahuan (rincian)'!A42)</f>
        <v>31</v>
      </c>
      <c r="B37" s="242">
        <f>IF('Pengetahuan (rincian)'!B42="","",'Pengetahuan (rincian)'!B42)</f>
        <v>543241104</v>
      </c>
      <c r="C37" s="2"/>
      <c r="D37" s="220" t="str">
        <f>IF('Pengetahuan (rincian)'!D42="","",'Pengetahuan (rincian)'!D42)</f>
        <v>RIAMA GRACE SHARON HABEAHAN</v>
      </c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Y37" s="80"/>
      <c r="Z37" s="52"/>
      <c r="AA37" s="52"/>
      <c r="AB37" s="52"/>
      <c r="AC37" s="52"/>
      <c r="AD37" s="52"/>
      <c r="AE37" s="52"/>
      <c r="AF37" s="52"/>
      <c r="AG37" s="52"/>
      <c r="AH37" s="52"/>
    </row>
    <row r="38" ht="24.0" customHeight="1">
      <c r="A38" s="244">
        <f>IF('Pengetahuan (rincian)'!A43="","",'Pengetahuan (rincian)'!A43)</f>
        <v>32</v>
      </c>
      <c r="B38" s="242">
        <f>IF('Pengetahuan (rincian)'!B43="","",'Pengetahuan (rincian)'!B43)</f>
        <v>543241105</v>
      </c>
      <c r="C38" s="2"/>
      <c r="D38" s="220" t="str">
        <f>IF('Pengetahuan (rincian)'!D43="","",'Pengetahuan (rincian)'!D43)</f>
        <v>RICKY STEVAN</v>
      </c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243"/>
      <c r="U38" s="243"/>
      <c r="V38" s="243"/>
      <c r="W38" s="243"/>
      <c r="X38" s="243"/>
      <c r="Y38" s="80"/>
      <c r="Z38" s="52"/>
      <c r="AA38" s="52"/>
      <c r="AB38" s="52"/>
      <c r="AC38" s="52"/>
      <c r="AD38" s="52"/>
      <c r="AE38" s="52"/>
      <c r="AF38" s="52"/>
      <c r="AG38" s="52"/>
      <c r="AH38" s="52"/>
    </row>
    <row r="39" ht="24.0" customHeight="1">
      <c r="A39" s="244">
        <f>IF('Pengetahuan (rincian)'!A44="","",'Pengetahuan (rincian)'!A44)</f>
        <v>33</v>
      </c>
      <c r="B39" s="242">
        <f>IF('Pengetahuan (rincian)'!B44="","",'Pengetahuan (rincian)'!B44)</f>
        <v>543241069</v>
      </c>
      <c r="C39" s="2"/>
      <c r="D39" s="220" t="str">
        <f>IF('Pengetahuan (rincian)'!D44="","",'Pengetahuan (rincian)'!D44)</f>
        <v>ROSYID IFNI ANDRIANSYAH</v>
      </c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Y39" s="80"/>
      <c r="Z39" s="52"/>
      <c r="AA39" s="52"/>
      <c r="AB39" s="52"/>
      <c r="AC39" s="52"/>
      <c r="AD39" s="52"/>
      <c r="AE39" s="52"/>
      <c r="AF39" s="52"/>
      <c r="AG39" s="52"/>
      <c r="AH39" s="52"/>
    </row>
    <row r="40" ht="24.0" customHeight="1">
      <c r="A40" s="244">
        <f>IF('Pengetahuan (rincian)'!A45="","",'Pengetahuan (rincian)'!A45)</f>
        <v>34</v>
      </c>
      <c r="B40" s="242">
        <f>IF('Pengetahuan (rincian)'!B45="","",'Pengetahuan (rincian)'!B45)</f>
        <v>543241106</v>
      </c>
      <c r="C40" s="2"/>
      <c r="D40" s="220" t="str">
        <f>IF('Pengetahuan (rincian)'!D45="","",'Pengetahuan (rincian)'!D45)</f>
        <v>SAMUEL DEAN ZEBAYA</v>
      </c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80"/>
      <c r="Z40" s="52"/>
      <c r="AA40" s="52"/>
      <c r="AB40" s="52"/>
      <c r="AC40" s="52"/>
      <c r="AD40" s="52"/>
      <c r="AE40" s="52"/>
      <c r="AF40" s="52"/>
      <c r="AG40" s="52"/>
      <c r="AH40" s="52"/>
    </row>
    <row r="41" ht="24.0" customHeight="1">
      <c r="A41" s="244">
        <f>IF('Pengetahuan (rincian)'!A46="","",'Pengetahuan (rincian)'!A46)</f>
        <v>35</v>
      </c>
      <c r="B41" s="242">
        <f>IF('Pengetahuan (rincian)'!B46="","",'Pengetahuan (rincian)'!B46)</f>
        <v>543241143</v>
      </c>
      <c r="C41" s="2"/>
      <c r="D41" s="220" t="str">
        <f>IF('Pengetahuan (rincian)'!D46="","",'Pengetahuan (rincian)'!D46)</f>
        <v>SELVANO SENA AJI PATRIA</v>
      </c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80"/>
      <c r="Z41" s="52"/>
      <c r="AA41" s="52"/>
      <c r="AB41" s="52"/>
      <c r="AC41" s="52"/>
      <c r="AD41" s="52"/>
      <c r="AE41" s="52"/>
      <c r="AF41" s="52"/>
      <c r="AG41" s="52"/>
      <c r="AH41" s="52"/>
    </row>
    <row r="42" ht="24.0" customHeight="1">
      <c r="A42" s="244">
        <f>IF('Pengetahuan (rincian)'!A47="","",'Pengetahuan (rincian)'!A47)</f>
        <v>36</v>
      </c>
      <c r="B42" s="242">
        <f>IF('Pengetahuan (rincian)'!B47="","",'Pengetahuan (rincian)'!B47)</f>
        <v>543241107</v>
      </c>
      <c r="C42" s="2"/>
      <c r="D42" s="220" t="str">
        <f>IF('Pengetahuan (rincian)'!D47="","",'Pengetahuan (rincian)'!D47)</f>
        <v>SHIDDIQ NAFIS HIBATULLAH</v>
      </c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80"/>
      <c r="Z42" s="52"/>
      <c r="AA42" s="52"/>
      <c r="AB42" s="52"/>
      <c r="AC42" s="52"/>
      <c r="AD42" s="52"/>
      <c r="AE42" s="52"/>
      <c r="AF42" s="52"/>
      <c r="AG42" s="52"/>
      <c r="AH42" s="52"/>
    </row>
    <row r="43" ht="24.0" customHeight="1">
      <c r="A43" s="244">
        <f>IF('Pengetahuan (rincian)'!A48="","",'Pengetahuan (rincian)'!A48)</f>
        <v>37</v>
      </c>
      <c r="B43" s="242">
        <f>IF('Pengetahuan (rincian)'!B48="","",'Pengetahuan (rincian)'!B48)</f>
        <v>543241045</v>
      </c>
      <c r="C43" s="2"/>
      <c r="D43" s="220" t="str">
        <f>IF('Pengetahuan (rincian)'!D48="","",'Pengetahuan (rincian)'!D48)</f>
        <v>STEFANDER GERALD ROLANDO</v>
      </c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80"/>
      <c r="Z43" s="52"/>
      <c r="AA43" s="52"/>
      <c r="AB43" s="52"/>
      <c r="AC43" s="52"/>
      <c r="AD43" s="52"/>
      <c r="AE43" s="52"/>
      <c r="AF43" s="52"/>
      <c r="AG43" s="52"/>
      <c r="AH43" s="52"/>
    </row>
    <row r="44" ht="24.0" customHeight="1">
      <c r="A44" s="244">
        <f>IF('Pengetahuan (rincian)'!A49="","",'Pengetahuan (rincian)'!A49)</f>
        <v>38</v>
      </c>
      <c r="B44" s="242">
        <f>IF('Pengetahuan (rincian)'!B49="","",'Pengetahuan (rincian)'!B49)</f>
        <v>543241020</v>
      </c>
      <c r="C44" s="2"/>
      <c r="D44" s="220" t="str">
        <f>IF('Pengetahuan (rincian)'!D49="","",'Pengetahuan (rincian)'!D49)</f>
        <v>YEFTA CHRISTIAN LENGKONG</v>
      </c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80"/>
      <c r="Z44" s="52"/>
      <c r="AA44" s="52"/>
      <c r="AB44" s="52"/>
      <c r="AC44" s="52"/>
      <c r="AD44" s="52"/>
      <c r="AE44" s="52"/>
      <c r="AF44" s="52"/>
      <c r="AG44" s="52"/>
      <c r="AH44" s="52"/>
    </row>
    <row r="45" ht="24.0" customHeight="1">
      <c r="A45" s="244">
        <f>IF('Pengetahuan (rincian)'!A50="","",'Pengetahuan (rincian)'!A50)</f>
        <v>39</v>
      </c>
      <c r="B45" s="242" t="str">
        <f>IF('Pengetahuan (rincian)'!B50="","",'Pengetahuan (rincian)'!B50)</f>
        <v/>
      </c>
      <c r="C45" s="2"/>
      <c r="D45" s="220" t="str">
        <f>IF('Pengetahuan (rincian)'!D50="","",'Pengetahuan (rincian)'!D50)</f>
        <v/>
      </c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Y45" s="80"/>
      <c r="Z45" s="52"/>
      <c r="AA45" s="52"/>
      <c r="AB45" s="52"/>
      <c r="AC45" s="52"/>
      <c r="AD45" s="52"/>
      <c r="AE45" s="52"/>
      <c r="AF45" s="52"/>
      <c r="AG45" s="52"/>
      <c r="AH45" s="52"/>
    </row>
    <row r="46" ht="24.0" customHeight="1">
      <c r="A46" s="244">
        <f>IF('Pengetahuan (rincian)'!A51="","",'Pengetahuan (rincian)'!A51)</f>
        <v>40</v>
      </c>
      <c r="B46" s="242" t="str">
        <f>IF('Pengetahuan (rincian)'!B51="","",'Pengetahuan (rincian)'!B51)</f>
        <v/>
      </c>
      <c r="C46" s="2"/>
      <c r="D46" s="220" t="str">
        <f>IF('Pengetahuan (rincian)'!D51="","",'Pengetahuan (rincian)'!D51)</f>
        <v/>
      </c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80"/>
      <c r="Z46" s="52"/>
      <c r="AA46" s="52"/>
      <c r="AB46" s="52"/>
      <c r="AC46" s="52"/>
      <c r="AD46" s="52"/>
      <c r="AE46" s="52"/>
      <c r="AF46" s="52"/>
      <c r="AG46" s="52"/>
      <c r="AH46" s="52"/>
    </row>
    <row r="47" ht="24.0" customHeight="1">
      <c r="A47" s="246"/>
      <c r="B47" s="247" t="str">
        <f>IF('Pengetahuan (rincian)'!B52="","",'Pengetahuan (rincian)'!B52)</f>
        <v/>
      </c>
      <c r="C47" s="248"/>
      <c r="D47" s="220" t="str">
        <f>IF('Pengetahuan (rincian)'!D52="","",'Pengetahuan (rincian)'!D52)</f>
        <v/>
      </c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50"/>
      <c r="Q47" s="250"/>
      <c r="R47" s="250"/>
      <c r="S47" s="251"/>
      <c r="T47" s="251"/>
      <c r="U47" s="252"/>
      <c r="V47" s="252"/>
      <c r="W47" s="252"/>
      <c r="X47" s="253"/>
      <c r="Y47" s="80"/>
      <c r="Z47" s="52"/>
      <c r="AA47" s="52"/>
      <c r="AB47" s="52"/>
      <c r="AC47" s="52"/>
      <c r="AD47" s="52"/>
      <c r="AE47" s="52"/>
      <c r="AF47" s="52"/>
      <c r="AG47" s="52"/>
      <c r="AH47" s="52"/>
    </row>
    <row r="48" ht="16.5" customHeight="1">
      <c r="A48" s="254" t="s">
        <v>62</v>
      </c>
      <c r="B48" s="255"/>
      <c r="C48" s="256"/>
      <c r="D48" s="257"/>
      <c r="E48" s="258"/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9"/>
      <c r="T48" s="259"/>
      <c r="U48" s="259"/>
      <c r="V48" s="259"/>
      <c r="W48" s="259"/>
      <c r="X48" s="260"/>
      <c r="Y48" s="80"/>
      <c r="Z48" s="52"/>
      <c r="AA48" s="52"/>
      <c r="AB48" s="52"/>
      <c r="AC48" s="52"/>
      <c r="AD48" s="52"/>
      <c r="AE48" s="52"/>
      <c r="AF48" s="52"/>
      <c r="AG48" s="52"/>
      <c r="AH48" s="52"/>
    </row>
    <row r="49" ht="16.5" customHeight="1">
      <c r="A49" s="138">
        <v>1.0</v>
      </c>
      <c r="B49" s="139" t="s">
        <v>109</v>
      </c>
      <c r="C49" s="140"/>
      <c r="D49" s="141"/>
      <c r="E49" s="142"/>
      <c r="F49" s="142"/>
      <c r="G49" s="142"/>
      <c r="H49" s="37" t="str">
        <f>'Pengetahuan (rincian)'!N54</f>
        <v>Banjarbaru, Agustus 2025</v>
      </c>
      <c r="Y49" s="80"/>
      <c r="Z49" s="52"/>
      <c r="AA49" s="52"/>
      <c r="AB49" s="52"/>
      <c r="AC49" s="52"/>
      <c r="AD49" s="52"/>
      <c r="AE49" s="52"/>
      <c r="AF49" s="52"/>
      <c r="AG49" s="52"/>
      <c r="AH49" s="52"/>
    </row>
    <row r="50" ht="16.5" customHeight="1">
      <c r="A50" s="138">
        <v>2.0</v>
      </c>
      <c r="B50" s="139" t="s">
        <v>110</v>
      </c>
      <c r="C50" s="144"/>
      <c r="D50" s="144"/>
      <c r="E50" s="145"/>
      <c r="F50" s="145"/>
      <c r="G50" s="145"/>
      <c r="H50" s="146" t="s">
        <v>66</v>
      </c>
      <c r="Y50" s="80"/>
      <c r="Z50" s="52"/>
      <c r="AA50" s="52"/>
      <c r="AB50" s="52"/>
      <c r="AC50" s="52"/>
      <c r="AD50" s="52"/>
      <c r="AE50" s="52"/>
      <c r="AF50" s="52"/>
      <c r="AG50" s="52"/>
      <c r="AH50" s="52"/>
    </row>
    <row r="51" ht="16.5" customHeight="1">
      <c r="A51" s="138"/>
      <c r="B51" s="147"/>
      <c r="C51" s="147"/>
      <c r="D51" s="147"/>
      <c r="E51" s="145"/>
      <c r="F51" s="145"/>
      <c r="G51" s="145"/>
      <c r="H51" s="148"/>
      <c r="I51" s="14"/>
      <c r="J51" s="145"/>
      <c r="K51" s="145"/>
      <c r="L51" s="145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80"/>
      <c r="Z51" s="52"/>
      <c r="AA51" s="52"/>
      <c r="AB51" s="52"/>
      <c r="AC51" s="52"/>
      <c r="AD51" s="52"/>
      <c r="AE51" s="52"/>
      <c r="AF51" s="52"/>
      <c r="AG51" s="52"/>
      <c r="AH51" s="52"/>
    </row>
    <row r="52" ht="16.5" customHeight="1">
      <c r="A52" s="149"/>
      <c r="B52" s="144"/>
      <c r="C52" s="144"/>
      <c r="D52" s="144"/>
      <c r="E52" s="145"/>
      <c r="F52" s="145"/>
      <c r="G52" s="145"/>
      <c r="H52" s="148"/>
      <c r="I52" s="14"/>
      <c r="J52" s="145"/>
      <c r="K52" s="145"/>
      <c r="L52" s="145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80"/>
      <c r="Z52" s="52"/>
      <c r="AA52" s="52"/>
      <c r="AB52" s="52"/>
      <c r="AC52" s="52"/>
      <c r="AD52" s="52"/>
      <c r="AE52" s="52"/>
      <c r="AF52" s="52"/>
      <c r="AG52" s="52"/>
      <c r="AH52" s="52"/>
    </row>
    <row r="53" ht="16.5" customHeight="1">
      <c r="A53" s="149"/>
      <c r="B53" s="144"/>
      <c r="C53" s="144"/>
      <c r="D53" s="144"/>
      <c r="E53" s="145"/>
      <c r="F53" s="145"/>
      <c r="G53" s="145"/>
      <c r="H53" s="148"/>
      <c r="I53" s="14"/>
      <c r="J53" s="145"/>
      <c r="K53" s="145"/>
      <c r="L53" s="145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80"/>
      <c r="Z53" s="52"/>
      <c r="AA53" s="52"/>
      <c r="AB53" s="52"/>
      <c r="AC53" s="52"/>
      <c r="AD53" s="52"/>
      <c r="AE53" s="52"/>
      <c r="AF53" s="52"/>
      <c r="AG53" s="52"/>
      <c r="AH53" s="52"/>
    </row>
    <row r="54" ht="16.5" customHeight="1">
      <c r="A54" s="149"/>
      <c r="B54" s="144"/>
      <c r="C54" s="144"/>
      <c r="D54" s="144"/>
      <c r="E54" s="145"/>
      <c r="F54" s="145"/>
      <c r="G54" s="145"/>
      <c r="H54" s="261" t="str">
        <f>'Pengetahuan (rincian)'!N59</f>
        <v/>
      </c>
      <c r="Y54" s="80"/>
      <c r="Z54" s="52"/>
      <c r="AA54" s="52"/>
      <c r="AB54" s="52"/>
      <c r="AC54" s="52"/>
      <c r="AD54" s="52"/>
      <c r="AE54" s="52"/>
      <c r="AF54" s="52"/>
      <c r="AG54" s="52"/>
      <c r="AH54" s="52"/>
    </row>
    <row r="55" ht="16.5" customHeight="1">
      <c r="A55" s="151" t="s">
        <v>111</v>
      </c>
      <c r="B55" s="144"/>
      <c r="C55" s="144"/>
      <c r="D55" s="144"/>
      <c r="E55" s="152"/>
      <c r="F55" s="152"/>
      <c r="G55" s="152"/>
      <c r="H55" s="153"/>
      <c r="I55" s="153"/>
      <c r="J55" s="152"/>
      <c r="K55" s="152"/>
      <c r="L55" s="152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80"/>
      <c r="Z55" s="52"/>
      <c r="AA55" s="52"/>
      <c r="AB55" s="52"/>
      <c r="AC55" s="52"/>
      <c r="AD55" s="52"/>
      <c r="AE55" s="52"/>
      <c r="AF55" s="52"/>
      <c r="AG55" s="52"/>
      <c r="AH55" s="52"/>
    </row>
    <row r="56" ht="16.5" customHeight="1">
      <c r="A56" s="14"/>
      <c r="B56" s="144"/>
      <c r="C56" s="144"/>
      <c r="D56" s="144"/>
      <c r="E56" s="152"/>
      <c r="F56" s="152"/>
      <c r="G56" s="152"/>
      <c r="H56" s="153"/>
      <c r="I56" s="153"/>
      <c r="J56" s="152"/>
      <c r="K56" s="152"/>
      <c r="L56" s="152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80"/>
      <c r="Z56" s="52"/>
      <c r="AA56" s="52"/>
      <c r="AB56" s="52"/>
      <c r="AC56" s="52"/>
      <c r="AD56" s="52"/>
      <c r="AE56" s="52"/>
      <c r="AF56" s="52"/>
      <c r="AG56" s="52"/>
      <c r="AH56" s="52"/>
    </row>
    <row r="57" ht="13.5" customHeight="1">
      <c r="A57" s="144"/>
      <c r="B57" s="144"/>
      <c r="C57" s="144"/>
      <c r="D57" s="144"/>
      <c r="E57" s="152"/>
      <c r="F57" s="152"/>
      <c r="G57" s="152"/>
      <c r="H57" s="16"/>
      <c r="I57" s="16"/>
      <c r="J57" s="152"/>
      <c r="K57" s="152"/>
      <c r="L57" s="152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13.5" customHeight="1">
      <c r="A58" s="14"/>
      <c r="B58" s="14"/>
      <c r="C58" s="14"/>
      <c r="D58" s="1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ht="13.5" customHeight="1">
      <c r="A59" s="14"/>
      <c r="B59" s="14"/>
      <c r="C59" s="14"/>
      <c r="D59" s="15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ht="13.5" customHeight="1">
      <c r="A60" s="14"/>
      <c r="B60" s="14"/>
      <c r="C60" s="14"/>
      <c r="D60" s="15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ht="13.5" customHeight="1">
      <c r="A61" s="14"/>
      <c r="B61" s="14"/>
      <c r="C61" s="14"/>
      <c r="D61" s="15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ht="13.5" customHeight="1">
      <c r="A62" s="14"/>
      <c r="B62" s="14"/>
      <c r="C62" s="14"/>
      <c r="D62" s="1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ht="13.5" customHeight="1">
      <c r="A63" s="14"/>
      <c r="B63" s="14"/>
      <c r="C63" s="14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ht="13.5" customHeight="1">
      <c r="A64" s="14"/>
      <c r="B64" s="14"/>
      <c r="C64" s="14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ht="13.5" customHeight="1">
      <c r="A65" s="14"/>
      <c r="B65" s="14"/>
      <c r="C65" s="14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ht="13.5" customHeight="1">
      <c r="A66" s="14"/>
      <c r="B66" s="14"/>
      <c r="C66" s="14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ht="13.5" customHeight="1">
      <c r="A67" s="14"/>
      <c r="B67" s="14"/>
      <c r="C67" s="14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ht="13.5" customHeight="1">
      <c r="A68" s="14"/>
      <c r="B68" s="14"/>
      <c r="C68" s="14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ht="13.5" customHeight="1">
      <c r="A69" s="14"/>
      <c r="B69" s="14"/>
      <c r="C69" s="14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ht="13.5" customHeight="1">
      <c r="A70" s="14"/>
      <c r="B70" s="14"/>
      <c r="C70" s="14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ht="13.5" customHeight="1">
      <c r="A71" s="14"/>
      <c r="B71" s="14"/>
      <c r="C71" s="14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ht="13.5" customHeight="1">
      <c r="A72" s="14"/>
      <c r="B72" s="14"/>
      <c r="C72" s="14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ht="13.5" customHeight="1">
      <c r="A73" s="14"/>
      <c r="B73" s="14"/>
      <c r="C73" s="14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ht="13.5" customHeight="1">
      <c r="A74" s="14"/>
      <c r="B74" s="14"/>
      <c r="C74" s="14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ht="13.5" customHeight="1">
      <c r="A75" s="14"/>
      <c r="B75" s="14"/>
      <c r="C75" s="14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ht="13.5" customHeight="1">
      <c r="A76" s="14"/>
      <c r="B76" s="14"/>
      <c r="C76" s="14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ht="13.5" customHeight="1">
      <c r="A77" s="14"/>
      <c r="B77" s="14"/>
      <c r="C77" s="14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ht="13.5" customHeight="1">
      <c r="A78" s="14"/>
      <c r="B78" s="14"/>
      <c r="C78" s="14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ht="13.5" customHeight="1">
      <c r="A79" s="14"/>
      <c r="B79" s="14"/>
      <c r="C79" s="14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ht="13.5" customHeight="1">
      <c r="A80" s="14"/>
      <c r="B80" s="14"/>
      <c r="C80" s="14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ht="13.5" customHeight="1">
      <c r="A81" s="14"/>
      <c r="B81" s="14"/>
      <c r="C81" s="14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ht="13.5" customHeight="1">
      <c r="A82" s="14"/>
      <c r="B82" s="14"/>
      <c r="C82" s="14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ht="13.5" customHeight="1">
      <c r="A83" s="14"/>
      <c r="B83" s="14"/>
      <c r="C83" s="14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ht="13.5" customHeight="1">
      <c r="A84" s="14"/>
      <c r="B84" s="14"/>
      <c r="C84" s="14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ht="13.5" customHeight="1">
      <c r="A85" s="14"/>
      <c r="B85" s="14"/>
      <c r="C85" s="14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ht="13.5" customHeight="1">
      <c r="A86" s="14"/>
      <c r="B86" s="14"/>
      <c r="C86" s="14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ht="13.5" customHeight="1">
      <c r="A87" s="14"/>
      <c r="B87" s="14"/>
      <c r="C87" s="14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ht="13.5" customHeight="1">
      <c r="A88" s="14"/>
      <c r="B88" s="14"/>
      <c r="C88" s="14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ht="13.5" customHeight="1">
      <c r="A89" s="14"/>
      <c r="B89" s="14"/>
      <c r="C89" s="14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ht="13.5" customHeight="1">
      <c r="A90" s="14"/>
      <c r="B90" s="14"/>
      <c r="C90" s="14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ht="13.5" customHeight="1">
      <c r="A91" s="14"/>
      <c r="B91" s="14"/>
      <c r="C91" s="14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ht="13.5" customHeight="1">
      <c r="A92" s="14"/>
      <c r="B92" s="14"/>
      <c r="C92" s="14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ht="13.5" customHeight="1">
      <c r="A93" s="14"/>
      <c r="B93" s="14"/>
      <c r="C93" s="14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ht="13.5" customHeight="1">
      <c r="A94" s="14"/>
      <c r="B94" s="14"/>
      <c r="C94" s="14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ht="13.5" customHeight="1">
      <c r="A95" s="14"/>
      <c r="B95" s="14"/>
      <c r="C95" s="14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ht="13.5" customHeight="1">
      <c r="A96" s="14"/>
      <c r="B96" s="14"/>
      <c r="C96" s="14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ht="13.5" customHeight="1">
      <c r="A97" s="14"/>
      <c r="B97" s="14"/>
      <c r="C97" s="14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ht="13.5" customHeight="1">
      <c r="A98" s="14"/>
      <c r="B98" s="14"/>
      <c r="C98" s="14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ht="13.5" customHeight="1">
      <c r="A99" s="14"/>
      <c r="B99" s="14"/>
      <c r="C99" s="14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ht="13.5" customHeight="1">
      <c r="A100" s="14"/>
      <c r="B100" s="14"/>
      <c r="C100" s="14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ht="13.5" customHeight="1">
      <c r="A101" s="14"/>
      <c r="B101" s="14"/>
      <c r="C101" s="14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ht="13.5" customHeight="1">
      <c r="A102" s="14"/>
      <c r="B102" s="14"/>
      <c r="C102" s="14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ht="13.5" customHeight="1">
      <c r="A103" s="14"/>
      <c r="B103" s="14"/>
      <c r="C103" s="14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ht="13.5" customHeight="1">
      <c r="A104" s="14"/>
      <c r="B104" s="14"/>
      <c r="C104" s="14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ht="13.5" customHeight="1">
      <c r="A105" s="14"/>
      <c r="B105" s="14"/>
      <c r="C105" s="14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ht="13.5" customHeight="1">
      <c r="A106" s="14"/>
      <c r="B106" s="14"/>
      <c r="C106" s="14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ht="13.5" customHeight="1">
      <c r="A107" s="14"/>
      <c r="B107" s="14"/>
      <c r="C107" s="14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ht="13.5" customHeight="1">
      <c r="A108" s="14"/>
      <c r="B108" s="14"/>
      <c r="C108" s="14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ht="13.5" customHeight="1">
      <c r="A109" s="14"/>
      <c r="B109" s="14"/>
      <c r="C109" s="14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ht="13.5" customHeight="1">
      <c r="A110" s="14"/>
      <c r="B110" s="14"/>
      <c r="C110" s="14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ht="13.5" customHeight="1">
      <c r="A111" s="14"/>
      <c r="B111" s="14"/>
      <c r="C111" s="14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ht="13.5" customHeight="1">
      <c r="A112" s="14"/>
      <c r="B112" s="14"/>
      <c r="C112" s="14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ht="13.5" customHeight="1">
      <c r="A113" s="14"/>
      <c r="B113" s="14"/>
      <c r="C113" s="14"/>
      <c r="D113" s="15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ht="13.5" customHeight="1">
      <c r="A114" s="14"/>
      <c r="B114" s="14"/>
      <c r="C114" s="14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ht="13.5" customHeight="1">
      <c r="A115" s="14"/>
      <c r="B115" s="14"/>
      <c r="C115" s="14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ht="13.5" customHeight="1">
      <c r="A116" s="14"/>
      <c r="B116" s="14"/>
      <c r="C116" s="14"/>
      <c r="D116" s="15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ht="13.5" customHeight="1">
      <c r="A117" s="14"/>
      <c r="B117" s="14"/>
      <c r="C117" s="14"/>
      <c r="D117" s="15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ht="13.5" customHeight="1">
      <c r="A118" s="14"/>
      <c r="B118" s="14"/>
      <c r="C118" s="14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ht="13.5" customHeight="1">
      <c r="A119" s="14"/>
      <c r="B119" s="14"/>
      <c r="C119" s="14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ht="13.5" customHeight="1">
      <c r="A120" s="14"/>
      <c r="B120" s="14"/>
      <c r="C120" s="14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ht="13.5" customHeight="1">
      <c r="A121" s="14"/>
      <c r="B121" s="14"/>
      <c r="C121" s="14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ht="13.5" customHeight="1">
      <c r="A122" s="14"/>
      <c r="B122" s="14"/>
      <c r="C122" s="14"/>
      <c r="D122" s="15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ht="13.5" customHeight="1">
      <c r="A123" s="14"/>
      <c r="B123" s="14"/>
      <c r="C123" s="14"/>
      <c r="D123" s="15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ht="13.5" customHeight="1">
      <c r="A124" s="14"/>
      <c r="B124" s="14"/>
      <c r="C124" s="14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ht="13.5" customHeight="1">
      <c r="A125" s="14"/>
      <c r="B125" s="14"/>
      <c r="C125" s="14"/>
      <c r="D125" s="15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ht="13.5" customHeight="1">
      <c r="A126" s="14"/>
      <c r="B126" s="14"/>
      <c r="C126" s="14"/>
      <c r="D126" s="15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ht="13.5" customHeight="1">
      <c r="A127" s="14"/>
      <c r="B127" s="14"/>
      <c r="C127" s="14"/>
      <c r="D127" s="15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ht="13.5" customHeight="1">
      <c r="A128" s="14"/>
      <c r="B128" s="14"/>
      <c r="C128" s="14"/>
      <c r="D128" s="15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ht="13.5" customHeight="1">
      <c r="A129" s="14"/>
      <c r="B129" s="14"/>
      <c r="C129" s="14"/>
      <c r="D129" s="1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ht="13.5" customHeight="1">
      <c r="A130" s="14"/>
      <c r="B130" s="14"/>
      <c r="C130" s="14"/>
      <c r="D130" s="15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ht="13.5" customHeight="1">
      <c r="A131" s="14"/>
      <c r="B131" s="14"/>
      <c r="C131" s="14"/>
      <c r="D131" s="15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ht="13.5" customHeight="1">
      <c r="A132" s="14"/>
      <c r="B132" s="14"/>
      <c r="C132" s="14"/>
      <c r="D132" s="15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ht="13.5" customHeight="1">
      <c r="A133" s="14"/>
      <c r="B133" s="14"/>
      <c r="C133" s="14"/>
      <c r="D133" s="1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ht="13.5" customHeight="1">
      <c r="A134" s="14"/>
      <c r="B134" s="14"/>
      <c r="C134" s="14"/>
      <c r="D134" s="15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ht="13.5" customHeight="1">
      <c r="A135" s="14"/>
      <c r="B135" s="14"/>
      <c r="C135" s="14"/>
      <c r="D135" s="15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ht="13.5" customHeight="1">
      <c r="A136" s="14"/>
      <c r="B136" s="14"/>
      <c r="C136" s="14"/>
      <c r="D136" s="15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ht="13.5" customHeight="1">
      <c r="A137" s="14"/>
      <c r="B137" s="14"/>
      <c r="C137" s="14"/>
      <c r="D137" s="15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ht="13.5" customHeight="1">
      <c r="A138" s="14"/>
      <c r="B138" s="14"/>
      <c r="C138" s="14"/>
      <c r="D138" s="15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ht="13.5" customHeight="1">
      <c r="A139" s="14"/>
      <c r="B139" s="14"/>
      <c r="C139" s="14"/>
      <c r="D139" s="15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ht="13.5" customHeight="1">
      <c r="A140" s="14"/>
      <c r="B140" s="14"/>
      <c r="C140" s="14"/>
      <c r="D140" s="15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ht="13.5" customHeight="1">
      <c r="A141" s="14"/>
      <c r="B141" s="14"/>
      <c r="C141" s="14"/>
      <c r="D141" s="15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ht="13.5" customHeight="1">
      <c r="A142" s="14"/>
      <c r="B142" s="14"/>
      <c r="C142" s="14"/>
      <c r="D142" s="1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ht="13.5" customHeight="1">
      <c r="A143" s="14"/>
      <c r="B143" s="14"/>
      <c r="C143" s="14"/>
      <c r="D143" s="15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ht="13.5" customHeight="1">
      <c r="A144" s="14"/>
      <c r="B144" s="14"/>
      <c r="C144" s="14"/>
      <c r="D144" s="15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ht="13.5" customHeight="1">
      <c r="A145" s="14"/>
      <c r="B145" s="14"/>
      <c r="C145" s="14"/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ht="13.5" customHeight="1">
      <c r="A146" s="14"/>
      <c r="B146" s="14"/>
      <c r="C146" s="14"/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ht="13.5" customHeight="1">
      <c r="A147" s="14"/>
      <c r="B147" s="14"/>
      <c r="C147" s="14"/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ht="13.5" customHeight="1">
      <c r="A148" s="14"/>
      <c r="B148" s="14"/>
      <c r="C148" s="14"/>
      <c r="D148" s="15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ht="13.5" customHeight="1">
      <c r="A149" s="14"/>
      <c r="B149" s="14"/>
      <c r="C149" s="14"/>
      <c r="D149" s="15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ht="13.5" customHeight="1">
      <c r="A150" s="14"/>
      <c r="B150" s="14"/>
      <c r="C150" s="14"/>
      <c r="D150" s="15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ht="13.5" customHeight="1">
      <c r="A151" s="14"/>
      <c r="B151" s="14"/>
      <c r="C151" s="14"/>
      <c r="D151" s="1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ht="13.5" customHeight="1">
      <c r="A152" s="14"/>
      <c r="B152" s="14"/>
      <c r="C152" s="14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ht="13.5" customHeight="1">
      <c r="A153" s="14"/>
      <c r="B153" s="14"/>
      <c r="C153" s="14"/>
      <c r="D153" s="15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ht="13.5" customHeight="1">
      <c r="A154" s="14"/>
      <c r="B154" s="14"/>
      <c r="C154" s="14"/>
      <c r="D154" s="15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ht="13.5" customHeight="1">
      <c r="A155" s="14"/>
      <c r="B155" s="14"/>
      <c r="C155" s="14"/>
      <c r="D155" s="15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ht="13.5" customHeight="1">
      <c r="A156" s="14"/>
      <c r="B156" s="14"/>
      <c r="C156" s="14"/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ht="13.5" customHeight="1">
      <c r="A157" s="14"/>
      <c r="B157" s="14"/>
      <c r="C157" s="14"/>
      <c r="D157" s="15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ht="13.5" customHeight="1">
      <c r="A158" s="14"/>
      <c r="B158" s="14"/>
      <c r="C158" s="14"/>
      <c r="D158" s="15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ht="13.5" customHeight="1">
      <c r="A159" s="14"/>
      <c r="B159" s="14"/>
      <c r="C159" s="14"/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ht="13.5" customHeight="1">
      <c r="A160" s="14"/>
      <c r="B160" s="14"/>
      <c r="C160" s="14"/>
      <c r="D160" s="1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ht="13.5" customHeight="1">
      <c r="A161" s="14"/>
      <c r="B161" s="14"/>
      <c r="C161" s="14"/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ht="13.5" customHeight="1">
      <c r="A162" s="14"/>
      <c r="B162" s="14"/>
      <c r="C162" s="14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ht="13.5" customHeight="1">
      <c r="A163" s="14"/>
      <c r="B163" s="14"/>
      <c r="C163" s="14"/>
      <c r="D163" s="15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ht="13.5" customHeight="1">
      <c r="A164" s="14"/>
      <c r="B164" s="14"/>
      <c r="C164" s="14"/>
      <c r="D164" s="15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ht="13.5" customHeight="1">
      <c r="A165" s="14"/>
      <c r="B165" s="14"/>
      <c r="C165" s="14"/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ht="13.5" customHeight="1">
      <c r="A166" s="14"/>
      <c r="B166" s="14"/>
      <c r="C166" s="14"/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ht="13.5" customHeight="1">
      <c r="A167" s="14"/>
      <c r="B167" s="14"/>
      <c r="C167" s="14"/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ht="13.5" customHeight="1">
      <c r="A168" s="14"/>
      <c r="B168" s="14"/>
      <c r="C168" s="14"/>
      <c r="D168" s="15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ht="13.5" customHeight="1">
      <c r="A169" s="14"/>
      <c r="B169" s="14"/>
      <c r="C169" s="14"/>
      <c r="D169" s="15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ht="13.5" customHeight="1">
      <c r="A170" s="14"/>
      <c r="B170" s="14"/>
      <c r="C170" s="14"/>
      <c r="D170" s="15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ht="13.5" customHeight="1">
      <c r="A171" s="14"/>
      <c r="B171" s="14"/>
      <c r="C171" s="14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ht="13.5" customHeight="1">
      <c r="A172" s="14"/>
      <c r="B172" s="14"/>
      <c r="C172" s="14"/>
      <c r="D172" s="15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ht="13.5" customHeight="1">
      <c r="A173" s="14"/>
      <c r="B173" s="14"/>
      <c r="C173" s="14"/>
      <c r="D173" s="15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ht="13.5" customHeight="1">
      <c r="A174" s="14"/>
      <c r="B174" s="14"/>
      <c r="C174" s="14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ht="13.5" customHeight="1">
      <c r="A175" s="14"/>
      <c r="B175" s="14"/>
      <c r="C175" s="14"/>
      <c r="D175" s="15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ht="13.5" customHeight="1">
      <c r="A176" s="14"/>
      <c r="B176" s="14"/>
      <c r="C176" s="14"/>
      <c r="D176" s="15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ht="13.5" customHeight="1">
      <c r="A177" s="14"/>
      <c r="B177" s="14"/>
      <c r="C177" s="14"/>
      <c r="D177" s="15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ht="13.5" customHeight="1">
      <c r="A178" s="14"/>
      <c r="B178" s="14"/>
      <c r="C178" s="14"/>
      <c r="D178" s="15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ht="13.5" customHeight="1">
      <c r="A179" s="14"/>
      <c r="B179" s="14"/>
      <c r="C179" s="14"/>
      <c r="D179" s="15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ht="13.5" customHeight="1">
      <c r="A180" s="14"/>
      <c r="B180" s="14"/>
      <c r="C180" s="14"/>
      <c r="D180" s="15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ht="13.5" customHeight="1">
      <c r="A181" s="14"/>
      <c r="B181" s="14"/>
      <c r="C181" s="14"/>
      <c r="D181" s="15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ht="13.5" customHeight="1">
      <c r="A182" s="14"/>
      <c r="B182" s="14"/>
      <c r="C182" s="14"/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ht="13.5" customHeight="1">
      <c r="A183" s="14"/>
      <c r="B183" s="14"/>
      <c r="C183" s="14"/>
      <c r="D183" s="15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ht="13.5" customHeight="1">
      <c r="A184" s="14"/>
      <c r="B184" s="14"/>
      <c r="C184" s="14"/>
      <c r="D184" s="15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ht="13.5" customHeight="1">
      <c r="A185" s="14"/>
      <c r="B185" s="14"/>
      <c r="C185" s="14"/>
      <c r="D185" s="15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ht="13.5" customHeight="1">
      <c r="A186" s="14"/>
      <c r="B186" s="14"/>
      <c r="C186" s="14"/>
      <c r="D186" s="15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ht="13.5" customHeight="1">
      <c r="A187" s="14"/>
      <c r="B187" s="14"/>
      <c r="C187" s="14"/>
      <c r="D187" s="15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ht="13.5" customHeight="1">
      <c r="A188" s="14"/>
      <c r="B188" s="14"/>
      <c r="C188" s="14"/>
      <c r="D188" s="15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ht="13.5" customHeight="1">
      <c r="A189" s="14"/>
      <c r="B189" s="14"/>
      <c r="C189" s="14"/>
      <c r="D189" s="15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ht="13.5" customHeight="1">
      <c r="A190" s="14"/>
      <c r="B190" s="14"/>
      <c r="C190" s="14"/>
      <c r="D190" s="15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ht="13.5" customHeight="1">
      <c r="A191" s="14"/>
      <c r="B191" s="14"/>
      <c r="C191" s="14"/>
      <c r="D191" s="15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ht="13.5" customHeight="1">
      <c r="A192" s="14"/>
      <c r="B192" s="14"/>
      <c r="C192" s="14"/>
      <c r="D192" s="15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ht="13.5" customHeight="1">
      <c r="A193" s="14"/>
      <c r="B193" s="14"/>
      <c r="C193" s="14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ht="13.5" customHeight="1">
      <c r="A194" s="14"/>
      <c r="B194" s="14"/>
      <c r="C194" s="14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ht="13.5" customHeight="1">
      <c r="A195" s="14"/>
      <c r="B195" s="14"/>
      <c r="C195" s="14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ht="13.5" customHeight="1">
      <c r="A196" s="14"/>
      <c r="B196" s="14"/>
      <c r="C196" s="14"/>
      <c r="D196" s="15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ht="13.5" customHeight="1">
      <c r="A197" s="14"/>
      <c r="B197" s="14"/>
      <c r="C197" s="14"/>
      <c r="D197" s="15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ht="13.5" customHeight="1">
      <c r="A198" s="14"/>
      <c r="B198" s="14"/>
      <c r="C198" s="14"/>
      <c r="D198" s="15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ht="13.5" customHeight="1">
      <c r="A199" s="14"/>
      <c r="B199" s="14"/>
      <c r="C199" s="14"/>
      <c r="D199" s="15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ht="13.5" customHeight="1">
      <c r="A200" s="14"/>
      <c r="B200" s="14"/>
      <c r="C200" s="14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ht="13.5" customHeight="1">
      <c r="A201" s="14"/>
      <c r="B201" s="14"/>
      <c r="C201" s="14"/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ht="13.5" customHeight="1">
      <c r="A202" s="14"/>
      <c r="B202" s="14"/>
      <c r="C202" s="14"/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ht="13.5" customHeight="1">
      <c r="A203" s="14"/>
      <c r="B203" s="14"/>
      <c r="C203" s="14"/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ht="13.5" customHeight="1">
      <c r="A204" s="14"/>
      <c r="B204" s="14"/>
      <c r="C204" s="14"/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ht="13.5" customHeight="1">
      <c r="A205" s="14"/>
      <c r="B205" s="14"/>
      <c r="C205" s="14"/>
      <c r="D205" s="15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ht="13.5" customHeight="1">
      <c r="A206" s="14"/>
      <c r="B206" s="14"/>
      <c r="C206" s="14"/>
      <c r="D206" s="15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ht="13.5" customHeight="1">
      <c r="A207" s="14"/>
      <c r="B207" s="14"/>
      <c r="C207" s="14"/>
      <c r="D207" s="15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ht="13.5" customHeight="1">
      <c r="A208" s="14"/>
      <c r="B208" s="14"/>
      <c r="C208" s="14"/>
      <c r="D208" s="15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ht="13.5" customHeight="1">
      <c r="A209" s="14"/>
      <c r="B209" s="14"/>
      <c r="C209" s="14"/>
      <c r="D209" s="15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ht="13.5" customHeight="1">
      <c r="A210" s="14"/>
      <c r="B210" s="14"/>
      <c r="C210" s="14"/>
      <c r="D210" s="15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ht="13.5" customHeight="1">
      <c r="A211" s="14"/>
      <c r="B211" s="14"/>
      <c r="C211" s="14"/>
      <c r="D211" s="15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ht="13.5" customHeight="1">
      <c r="A212" s="14"/>
      <c r="B212" s="14"/>
      <c r="C212" s="14"/>
      <c r="D212" s="15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ht="13.5" customHeight="1">
      <c r="A213" s="14"/>
      <c r="B213" s="14"/>
      <c r="C213" s="14"/>
      <c r="D213" s="15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ht="13.5" customHeight="1">
      <c r="A214" s="14"/>
      <c r="B214" s="14"/>
      <c r="C214" s="14"/>
      <c r="D214" s="15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ht="13.5" customHeight="1">
      <c r="A215" s="14"/>
      <c r="B215" s="14"/>
      <c r="C215" s="14"/>
      <c r="D215" s="15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ht="13.5" customHeight="1">
      <c r="A216" s="14"/>
      <c r="B216" s="14"/>
      <c r="C216" s="14"/>
      <c r="D216" s="15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ht="13.5" customHeight="1">
      <c r="A217" s="14"/>
      <c r="B217" s="14"/>
      <c r="C217" s="14"/>
      <c r="D217" s="15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ht="13.5" customHeight="1">
      <c r="A218" s="14"/>
      <c r="B218" s="14"/>
      <c r="C218" s="14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ht="13.5" customHeight="1">
      <c r="A219" s="14"/>
      <c r="B219" s="14"/>
      <c r="C219" s="14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ht="13.5" customHeight="1">
      <c r="A220" s="14"/>
      <c r="B220" s="14"/>
      <c r="C220" s="14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ht="13.5" customHeight="1">
      <c r="A221" s="14"/>
      <c r="B221" s="14"/>
      <c r="C221" s="14"/>
      <c r="D221" s="15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ht="13.5" customHeight="1">
      <c r="A222" s="14"/>
      <c r="B222" s="14"/>
      <c r="C222" s="14"/>
      <c r="D222" s="15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ht="13.5" customHeight="1">
      <c r="A223" s="14"/>
      <c r="B223" s="14"/>
      <c r="C223" s="14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ht="13.5" customHeight="1">
      <c r="A224" s="14"/>
      <c r="B224" s="14"/>
      <c r="C224" s="14"/>
      <c r="D224" s="15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ht="13.5" customHeight="1">
      <c r="A225" s="14"/>
      <c r="B225" s="14"/>
      <c r="C225" s="14"/>
      <c r="D225" s="15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ht="13.5" customHeight="1">
      <c r="A226" s="14"/>
      <c r="B226" s="14"/>
      <c r="C226" s="14"/>
      <c r="D226" s="15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ht="13.5" customHeight="1">
      <c r="A227" s="14"/>
      <c r="B227" s="14"/>
      <c r="C227" s="14"/>
      <c r="D227" s="15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ht="13.5" customHeight="1">
      <c r="A228" s="14"/>
      <c r="B228" s="14"/>
      <c r="C228" s="14"/>
      <c r="D228" s="15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ht="13.5" customHeight="1">
      <c r="A229" s="14"/>
      <c r="B229" s="14"/>
      <c r="C229" s="14"/>
      <c r="D229" s="15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ht="13.5" customHeight="1">
      <c r="A230" s="14"/>
      <c r="B230" s="14"/>
      <c r="C230" s="14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ht="13.5" customHeight="1">
      <c r="A231" s="14"/>
      <c r="B231" s="14"/>
      <c r="C231" s="14"/>
      <c r="D231" s="15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ht="13.5" customHeight="1">
      <c r="A232" s="14"/>
      <c r="B232" s="14"/>
      <c r="C232" s="14"/>
      <c r="D232" s="15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ht="13.5" customHeight="1">
      <c r="A233" s="14"/>
      <c r="B233" s="14"/>
      <c r="C233" s="14"/>
      <c r="D233" s="15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ht="13.5" customHeight="1">
      <c r="A234" s="14"/>
      <c r="B234" s="14"/>
      <c r="C234" s="14"/>
      <c r="D234" s="15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ht="13.5" customHeight="1">
      <c r="A235" s="14"/>
      <c r="B235" s="14"/>
      <c r="C235" s="14"/>
      <c r="D235" s="15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ht="13.5" customHeight="1">
      <c r="A236" s="14"/>
      <c r="B236" s="14"/>
      <c r="C236" s="14"/>
      <c r="D236" s="15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ht="13.5" customHeight="1">
      <c r="A237" s="14"/>
      <c r="B237" s="14"/>
      <c r="C237" s="14"/>
      <c r="D237" s="15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ht="13.5" customHeight="1">
      <c r="A238" s="14"/>
      <c r="B238" s="14"/>
      <c r="C238" s="14"/>
      <c r="D238" s="15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ht="13.5" customHeight="1">
      <c r="A239" s="14"/>
      <c r="B239" s="14"/>
      <c r="C239" s="14"/>
      <c r="D239" s="15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ht="13.5" customHeight="1">
      <c r="A240" s="14"/>
      <c r="B240" s="14"/>
      <c r="C240" s="14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ht="13.5" customHeight="1">
      <c r="A241" s="14"/>
      <c r="B241" s="14"/>
      <c r="C241" s="14"/>
      <c r="D241" s="15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ht="13.5" customHeight="1">
      <c r="A242" s="14"/>
      <c r="B242" s="14"/>
      <c r="C242" s="14"/>
      <c r="D242" s="15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ht="13.5" customHeight="1">
      <c r="A243" s="14"/>
      <c r="B243" s="14"/>
      <c r="C243" s="14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ht="13.5" customHeight="1">
      <c r="A244" s="14"/>
      <c r="B244" s="14"/>
      <c r="C244" s="14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ht="13.5" customHeight="1">
      <c r="A245" s="14"/>
      <c r="B245" s="14"/>
      <c r="C245" s="14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ht="13.5" customHeight="1">
      <c r="A246" s="14"/>
      <c r="B246" s="14"/>
      <c r="C246" s="14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ht="13.5" customHeight="1">
      <c r="A247" s="14"/>
      <c r="B247" s="14"/>
      <c r="C247" s="14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ht="13.5" customHeight="1">
      <c r="A248" s="14"/>
      <c r="B248" s="14"/>
      <c r="C248" s="14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ht="13.5" customHeight="1">
      <c r="A249" s="14"/>
      <c r="B249" s="14"/>
      <c r="C249" s="14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ht="13.5" customHeight="1">
      <c r="A250" s="14"/>
      <c r="B250" s="14"/>
      <c r="C250" s="14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ht="13.5" customHeight="1">
      <c r="A251" s="14"/>
      <c r="B251" s="14"/>
      <c r="C251" s="14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ht="13.5" customHeight="1">
      <c r="A252" s="14"/>
      <c r="B252" s="14"/>
      <c r="C252" s="14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ht="13.5" customHeight="1">
      <c r="A253" s="14"/>
      <c r="B253" s="14"/>
      <c r="C253" s="14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ht="13.5" customHeight="1">
      <c r="A254" s="14"/>
      <c r="B254" s="14"/>
      <c r="C254" s="14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ht="13.5" customHeight="1">
      <c r="A255" s="14"/>
      <c r="B255" s="14"/>
      <c r="C255" s="14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ht="13.5" customHeight="1">
      <c r="A256" s="14"/>
      <c r="B256" s="14"/>
      <c r="C256" s="14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ht="13.5" customHeight="1">
      <c r="A257" s="14"/>
      <c r="B257" s="14"/>
      <c r="C257" s="14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ht="13.5" customHeight="1">
      <c r="A258" s="14"/>
      <c r="B258" s="14"/>
      <c r="C258" s="14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ht="13.5" customHeight="1">
      <c r="A259" s="14"/>
      <c r="B259" s="14"/>
      <c r="C259" s="14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ht="13.5" customHeight="1">
      <c r="A260" s="14"/>
      <c r="B260" s="14"/>
      <c r="C260" s="14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ht="13.5" customHeight="1">
      <c r="A261" s="14"/>
      <c r="B261" s="14"/>
      <c r="C261" s="14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ht="13.5" customHeight="1">
      <c r="A262" s="14"/>
      <c r="B262" s="14"/>
      <c r="C262" s="14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ht="13.5" customHeight="1">
      <c r="A263" s="14"/>
      <c r="B263" s="14"/>
      <c r="C263" s="14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ht="13.5" customHeight="1">
      <c r="A264" s="14"/>
      <c r="B264" s="14"/>
      <c r="C264" s="14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ht="13.5" customHeight="1">
      <c r="A265" s="14"/>
      <c r="B265" s="14"/>
      <c r="C265" s="14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ht="13.5" customHeight="1">
      <c r="A266" s="14"/>
      <c r="B266" s="14"/>
      <c r="C266" s="14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ht="13.5" customHeight="1">
      <c r="A267" s="14"/>
      <c r="B267" s="14"/>
      <c r="C267" s="14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ht="13.5" customHeight="1">
      <c r="A268" s="14"/>
      <c r="B268" s="14"/>
      <c r="C268" s="14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ht="13.5" customHeight="1">
      <c r="A269" s="14"/>
      <c r="B269" s="14"/>
      <c r="C269" s="14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ht="13.5" customHeight="1">
      <c r="A270" s="14"/>
      <c r="B270" s="14"/>
      <c r="C270" s="14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ht="13.5" customHeight="1">
      <c r="A271" s="14"/>
      <c r="B271" s="14"/>
      <c r="C271" s="14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ht="13.5" customHeight="1">
      <c r="A272" s="14"/>
      <c r="B272" s="14"/>
      <c r="C272" s="14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ht="13.5" customHeight="1">
      <c r="A273" s="14"/>
      <c r="B273" s="14"/>
      <c r="C273" s="14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ht="13.5" customHeight="1">
      <c r="A274" s="14"/>
      <c r="B274" s="14"/>
      <c r="C274" s="14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ht="13.5" customHeight="1">
      <c r="A275" s="14"/>
      <c r="B275" s="14"/>
      <c r="C275" s="14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ht="13.5" customHeight="1">
      <c r="A276" s="14"/>
      <c r="B276" s="14"/>
      <c r="C276" s="14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ht="13.5" customHeight="1">
      <c r="A277" s="14"/>
      <c r="B277" s="14"/>
      <c r="C277" s="14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ht="13.5" customHeight="1">
      <c r="A278" s="14"/>
      <c r="B278" s="14"/>
      <c r="C278" s="14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ht="13.5" customHeight="1">
      <c r="A279" s="14"/>
      <c r="B279" s="14"/>
      <c r="C279" s="14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ht="13.5" customHeight="1">
      <c r="A280" s="14"/>
      <c r="B280" s="14"/>
      <c r="C280" s="14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ht="13.5" customHeight="1">
      <c r="A281" s="14"/>
      <c r="B281" s="14"/>
      <c r="C281" s="14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ht="13.5" customHeight="1">
      <c r="A282" s="14"/>
      <c r="B282" s="14"/>
      <c r="C282" s="14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ht="13.5" customHeight="1">
      <c r="A283" s="14"/>
      <c r="B283" s="14"/>
      <c r="C283" s="14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ht="13.5" customHeight="1">
      <c r="A284" s="14"/>
      <c r="B284" s="14"/>
      <c r="C284" s="14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ht="13.5" customHeight="1">
      <c r="A285" s="14"/>
      <c r="B285" s="14"/>
      <c r="C285" s="14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ht="13.5" customHeight="1">
      <c r="A286" s="14"/>
      <c r="B286" s="14"/>
      <c r="C286" s="14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ht="13.5" customHeight="1">
      <c r="A287" s="14"/>
      <c r="B287" s="14"/>
      <c r="C287" s="14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ht="13.5" customHeight="1">
      <c r="A288" s="14"/>
      <c r="B288" s="14"/>
      <c r="C288" s="14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ht="13.5" customHeight="1">
      <c r="A289" s="14"/>
      <c r="B289" s="14"/>
      <c r="C289" s="14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ht="13.5" customHeight="1">
      <c r="A290" s="14"/>
      <c r="B290" s="14"/>
      <c r="C290" s="14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ht="13.5" customHeight="1">
      <c r="A291" s="14"/>
      <c r="B291" s="14"/>
      <c r="C291" s="14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ht="13.5" customHeight="1">
      <c r="A292" s="14"/>
      <c r="B292" s="14"/>
      <c r="C292" s="14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ht="13.5" customHeight="1">
      <c r="A293" s="14"/>
      <c r="B293" s="14"/>
      <c r="C293" s="14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ht="13.5" customHeight="1">
      <c r="A294" s="14"/>
      <c r="B294" s="14"/>
      <c r="C294" s="14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ht="13.5" customHeight="1">
      <c r="A295" s="14"/>
      <c r="B295" s="14"/>
      <c r="C295" s="14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ht="13.5" customHeight="1">
      <c r="A296" s="14"/>
      <c r="B296" s="14"/>
      <c r="C296" s="14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ht="13.5" customHeight="1">
      <c r="A297" s="14"/>
      <c r="B297" s="14"/>
      <c r="C297" s="14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ht="13.5" customHeight="1">
      <c r="A298" s="14"/>
      <c r="B298" s="14"/>
      <c r="C298" s="14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ht="13.5" customHeight="1">
      <c r="A299" s="14"/>
      <c r="B299" s="14"/>
      <c r="C299" s="14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ht="13.5" customHeight="1">
      <c r="A300" s="14"/>
      <c r="B300" s="14"/>
      <c r="C300" s="14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ht="13.5" customHeight="1">
      <c r="A301" s="14"/>
      <c r="B301" s="14"/>
      <c r="C301" s="14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ht="13.5" customHeight="1">
      <c r="A302" s="14"/>
      <c r="B302" s="14"/>
      <c r="C302" s="14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ht="13.5" customHeight="1">
      <c r="A303" s="14"/>
      <c r="B303" s="14"/>
      <c r="C303" s="14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ht="13.5" customHeight="1">
      <c r="A304" s="14"/>
      <c r="B304" s="14"/>
      <c r="C304" s="14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ht="13.5" customHeight="1">
      <c r="A305" s="14"/>
      <c r="B305" s="14"/>
      <c r="C305" s="14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ht="13.5" customHeight="1">
      <c r="A306" s="14"/>
      <c r="B306" s="14"/>
      <c r="C306" s="14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ht="13.5" customHeight="1">
      <c r="A307" s="14"/>
      <c r="B307" s="14"/>
      <c r="C307" s="14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ht="13.5" customHeight="1">
      <c r="A308" s="14"/>
      <c r="B308" s="14"/>
      <c r="C308" s="14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ht="13.5" customHeight="1">
      <c r="A309" s="14"/>
      <c r="B309" s="14"/>
      <c r="C309" s="14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ht="13.5" customHeight="1">
      <c r="A310" s="14"/>
      <c r="B310" s="14"/>
      <c r="C310" s="14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ht="13.5" customHeight="1">
      <c r="A311" s="14"/>
      <c r="B311" s="14"/>
      <c r="C311" s="14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ht="13.5" customHeight="1">
      <c r="A312" s="14"/>
      <c r="B312" s="14"/>
      <c r="C312" s="14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ht="13.5" customHeight="1">
      <c r="A313" s="14"/>
      <c r="B313" s="14"/>
      <c r="C313" s="14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ht="13.5" customHeight="1">
      <c r="A314" s="14"/>
      <c r="B314" s="14"/>
      <c r="C314" s="14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ht="13.5" customHeight="1">
      <c r="A315" s="14"/>
      <c r="B315" s="14"/>
      <c r="C315" s="14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ht="13.5" customHeight="1">
      <c r="A316" s="14"/>
      <c r="B316" s="14"/>
      <c r="C316" s="14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ht="13.5" customHeight="1">
      <c r="A317" s="14"/>
      <c r="B317" s="14"/>
      <c r="C317" s="14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ht="13.5" customHeight="1">
      <c r="A318" s="14"/>
      <c r="B318" s="14"/>
      <c r="C318" s="14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ht="13.5" customHeight="1">
      <c r="A319" s="14"/>
      <c r="B319" s="14"/>
      <c r="C319" s="14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ht="13.5" customHeight="1">
      <c r="A320" s="14"/>
      <c r="B320" s="14"/>
      <c r="C320" s="14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ht="13.5" customHeight="1">
      <c r="A321" s="14"/>
      <c r="B321" s="14"/>
      <c r="C321" s="14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ht="13.5" customHeight="1">
      <c r="A322" s="14"/>
      <c r="B322" s="14"/>
      <c r="C322" s="14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ht="13.5" customHeight="1">
      <c r="A323" s="14"/>
      <c r="B323" s="14"/>
      <c r="C323" s="14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ht="13.5" customHeight="1">
      <c r="A324" s="14"/>
      <c r="B324" s="14"/>
      <c r="C324" s="14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ht="13.5" customHeight="1">
      <c r="A325" s="14"/>
      <c r="B325" s="14"/>
      <c r="C325" s="14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ht="13.5" customHeight="1">
      <c r="A326" s="14"/>
      <c r="B326" s="14"/>
      <c r="C326" s="14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ht="13.5" customHeight="1">
      <c r="A327" s="14"/>
      <c r="B327" s="14"/>
      <c r="C327" s="14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ht="13.5" customHeight="1">
      <c r="A328" s="14"/>
      <c r="B328" s="14"/>
      <c r="C328" s="14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ht="13.5" customHeight="1">
      <c r="A329" s="14"/>
      <c r="B329" s="14"/>
      <c r="C329" s="14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ht="13.5" customHeight="1">
      <c r="A330" s="14"/>
      <c r="B330" s="14"/>
      <c r="C330" s="14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ht="13.5" customHeight="1">
      <c r="A331" s="14"/>
      <c r="B331" s="14"/>
      <c r="C331" s="14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ht="13.5" customHeight="1">
      <c r="A332" s="14"/>
      <c r="B332" s="14"/>
      <c r="C332" s="14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ht="13.5" customHeight="1">
      <c r="A333" s="14"/>
      <c r="B333" s="14"/>
      <c r="C333" s="14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ht="13.5" customHeight="1">
      <c r="A334" s="14"/>
      <c r="B334" s="14"/>
      <c r="C334" s="14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ht="13.5" customHeight="1">
      <c r="A335" s="14"/>
      <c r="B335" s="14"/>
      <c r="C335" s="14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ht="13.5" customHeight="1">
      <c r="A336" s="14"/>
      <c r="B336" s="14"/>
      <c r="C336" s="14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ht="13.5" customHeight="1">
      <c r="A337" s="14"/>
      <c r="B337" s="14"/>
      <c r="C337" s="14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ht="13.5" customHeight="1">
      <c r="A338" s="14"/>
      <c r="B338" s="14"/>
      <c r="C338" s="14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ht="13.5" customHeight="1">
      <c r="A339" s="14"/>
      <c r="B339" s="14"/>
      <c r="C339" s="14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ht="13.5" customHeight="1">
      <c r="A340" s="14"/>
      <c r="B340" s="14"/>
      <c r="C340" s="14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ht="13.5" customHeight="1">
      <c r="A341" s="14"/>
      <c r="B341" s="14"/>
      <c r="C341" s="14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ht="13.5" customHeight="1">
      <c r="A342" s="14"/>
      <c r="B342" s="14"/>
      <c r="C342" s="14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ht="13.5" customHeight="1">
      <c r="A343" s="14"/>
      <c r="B343" s="14"/>
      <c r="C343" s="14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ht="13.5" customHeight="1">
      <c r="A344" s="14"/>
      <c r="B344" s="14"/>
      <c r="C344" s="14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ht="13.5" customHeight="1">
      <c r="A345" s="14"/>
      <c r="B345" s="14"/>
      <c r="C345" s="14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ht="13.5" customHeight="1">
      <c r="A346" s="14"/>
      <c r="B346" s="14"/>
      <c r="C346" s="14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ht="13.5" customHeight="1">
      <c r="A347" s="14"/>
      <c r="B347" s="14"/>
      <c r="C347" s="14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ht="13.5" customHeight="1">
      <c r="A348" s="14"/>
      <c r="B348" s="14"/>
      <c r="C348" s="14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ht="13.5" customHeight="1">
      <c r="A349" s="14"/>
      <c r="B349" s="14"/>
      <c r="C349" s="14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ht="13.5" customHeight="1">
      <c r="A350" s="14"/>
      <c r="B350" s="14"/>
      <c r="C350" s="14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ht="13.5" customHeight="1">
      <c r="A351" s="14"/>
      <c r="B351" s="14"/>
      <c r="C351" s="14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ht="13.5" customHeight="1">
      <c r="A352" s="14"/>
      <c r="B352" s="14"/>
      <c r="C352" s="14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ht="13.5" customHeight="1">
      <c r="A353" s="14"/>
      <c r="B353" s="14"/>
      <c r="C353" s="14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ht="13.5" customHeight="1">
      <c r="A354" s="14"/>
      <c r="B354" s="14"/>
      <c r="C354" s="14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ht="13.5" customHeight="1">
      <c r="A355" s="14"/>
      <c r="B355" s="14"/>
      <c r="C355" s="14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ht="13.5" customHeight="1">
      <c r="A356" s="14"/>
      <c r="B356" s="14"/>
      <c r="C356" s="14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ht="13.5" customHeight="1">
      <c r="A357" s="14"/>
      <c r="B357" s="14"/>
      <c r="C357" s="14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ht="13.5" customHeight="1">
      <c r="A358" s="14"/>
      <c r="B358" s="14"/>
      <c r="C358" s="14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ht="13.5" customHeight="1">
      <c r="A359" s="14"/>
      <c r="B359" s="14"/>
      <c r="C359" s="14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ht="13.5" customHeight="1">
      <c r="A360" s="14"/>
      <c r="B360" s="14"/>
      <c r="C360" s="14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ht="13.5" customHeight="1">
      <c r="A361" s="14"/>
      <c r="B361" s="14"/>
      <c r="C361" s="14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ht="13.5" customHeight="1">
      <c r="A362" s="14"/>
      <c r="B362" s="14"/>
      <c r="C362" s="14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ht="13.5" customHeight="1">
      <c r="A363" s="14"/>
      <c r="B363" s="14"/>
      <c r="C363" s="14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ht="13.5" customHeight="1">
      <c r="A364" s="14"/>
      <c r="B364" s="14"/>
      <c r="C364" s="14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ht="13.5" customHeight="1">
      <c r="A365" s="14"/>
      <c r="B365" s="14"/>
      <c r="C365" s="14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ht="13.5" customHeight="1">
      <c r="A366" s="14"/>
      <c r="B366" s="14"/>
      <c r="C366" s="14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ht="13.5" customHeight="1">
      <c r="A367" s="14"/>
      <c r="B367" s="14"/>
      <c r="C367" s="14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ht="13.5" customHeight="1">
      <c r="A368" s="14"/>
      <c r="B368" s="14"/>
      <c r="C368" s="14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ht="13.5" customHeight="1">
      <c r="A369" s="14"/>
      <c r="B369" s="14"/>
      <c r="C369" s="14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ht="13.5" customHeight="1">
      <c r="A370" s="14"/>
      <c r="B370" s="14"/>
      <c r="C370" s="14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ht="13.5" customHeight="1">
      <c r="A371" s="14"/>
      <c r="B371" s="14"/>
      <c r="C371" s="14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ht="13.5" customHeight="1">
      <c r="A372" s="14"/>
      <c r="B372" s="14"/>
      <c r="C372" s="14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ht="13.5" customHeight="1">
      <c r="A373" s="14"/>
      <c r="B373" s="14"/>
      <c r="C373" s="14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ht="13.5" customHeight="1">
      <c r="A374" s="14"/>
      <c r="B374" s="14"/>
      <c r="C374" s="14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ht="13.5" customHeight="1">
      <c r="A375" s="14"/>
      <c r="B375" s="14"/>
      <c r="C375" s="14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ht="13.5" customHeight="1">
      <c r="A376" s="14"/>
      <c r="B376" s="14"/>
      <c r="C376" s="14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ht="13.5" customHeight="1">
      <c r="A377" s="14"/>
      <c r="B377" s="14"/>
      <c r="C377" s="14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ht="13.5" customHeight="1">
      <c r="A378" s="14"/>
      <c r="B378" s="14"/>
      <c r="C378" s="14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ht="13.5" customHeight="1">
      <c r="A379" s="14"/>
      <c r="B379" s="14"/>
      <c r="C379" s="14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ht="13.5" customHeight="1">
      <c r="A380" s="14"/>
      <c r="B380" s="14"/>
      <c r="C380" s="14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ht="13.5" customHeight="1">
      <c r="A381" s="14"/>
      <c r="B381" s="14"/>
      <c r="C381" s="14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ht="13.5" customHeight="1">
      <c r="A382" s="14"/>
      <c r="B382" s="14"/>
      <c r="C382" s="14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ht="13.5" customHeight="1">
      <c r="A383" s="14"/>
      <c r="B383" s="14"/>
      <c r="C383" s="14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ht="13.5" customHeight="1">
      <c r="A384" s="14"/>
      <c r="B384" s="14"/>
      <c r="C384" s="14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ht="13.5" customHeight="1">
      <c r="A385" s="14"/>
      <c r="B385" s="14"/>
      <c r="C385" s="14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ht="13.5" customHeight="1">
      <c r="A386" s="14"/>
      <c r="B386" s="14"/>
      <c r="C386" s="14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ht="13.5" customHeight="1">
      <c r="A387" s="14"/>
      <c r="B387" s="14"/>
      <c r="C387" s="14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ht="13.5" customHeight="1">
      <c r="A388" s="14"/>
      <c r="B388" s="14"/>
      <c r="C388" s="14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ht="13.5" customHeight="1">
      <c r="A389" s="14"/>
      <c r="B389" s="14"/>
      <c r="C389" s="14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ht="13.5" customHeight="1">
      <c r="A390" s="14"/>
      <c r="B390" s="14"/>
      <c r="C390" s="14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ht="13.5" customHeight="1">
      <c r="A391" s="14"/>
      <c r="B391" s="14"/>
      <c r="C391" s="14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ht="13.5" customHeight="1">
      <c r="A392" s="14"/>
      <c r="B392" s="14"/>
      <c r="C392" s="14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ht="13.5" customHeight="1">
      <c r="A393" s="14"/>
      <c r="B393" s="14"/>
      <c r="C393" s="14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ht="13.5" customHeight="1">
      <c r="A394" s="14"/>
      <c r="B394" s="14"/>
      <c r="C394" s="14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ht="13.5" customHeight="1">
      <c r="A395" s="14"/>
      <c r="B395" s="14"/>
      <c r="C395" s="14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ht="13.5" customHeight="1">
      <c r="A396" s="14"/>
      <c r="B396" s="14"/>
      <c r="C396" s="14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ht="13.5" customHeight="1">
      <c r="A397" s="14"/>
      <c r="B397" s="14"/>
      <c r="C397" s="14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ht="13.5" customHeight="1">
      <c r="A398" s="14"/>
      <c r="B398" s="14"/>
      <c r="C398" s="14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ht="13.5" customHeight="1">
      <c r="A399" s="14"/>
      <c r="B399" s="14"/>
      <c r="C399" s="14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ht="13.5" customHeight="1">
      <c r="A400" s="14"/>
      <c r="B400" s="14"/>
      <c r="C400" s="14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ht="13.5" customHeight="1">
      <c r="A401" s="14"/>
      <c r="B401" s="14"/>
      <c r="C401" s="14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ht="13.5" customHeight="1">
      <c r="A402" s="14"/>
      <c r="B402" s="14"/>
      <c r="C402" s="14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ht="13.5" customHeight="1">
      <c r="A403" s="14"/>
      <c r="B403" s="14"/>
      <c r="C403" s="14"/>
      <c r="D403" s="15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ht="13.5" customHeight="1">
      <c r="A404" s="14"/>
      <c r="B404" s="14"/>
      <c r="C404" s="14"/>
      <c r="D404" s="15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ht="13.5" customHeight="1">
      <c r="A405" s="14"/>
      <c r="B405" s="14"/>
      <c r="C405" s="14"/>
      <c r="D405" s="15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ht="13.5" customHeight="1">
      <c r="A406" s="14"/>
      <c r="B406" s="14"/>
      <c r="C406" s="14"/>
      <c r="D406" s="15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ht="13.5" customHeight="1">
      <c r="A407" s="14"/>
      <c r="B407" s="14"/>
      <c r="C407" s="14"/>
      <c r="D407" s="15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ht="13.5" customHeight="1">
      <c r="A408" s="14"/>
      <c r="B408" s="14"/>
      <c r="C408" s="14"/>
      <c r="D408" s="15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ht="13.5" customHeight="1">
      <c r="A409" s="14"/>
      <c r="B409" s="14"/>
      <c r="C409" s="14"/>
      <c r="D409" s="15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ht="13.5" customHeight="1">
      <c r="A410" s="14"/>
      <c r="B410" s="14"/>
      <c r="C410" s="14"/>
      <c r="D410" s="15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ht="13.5" customHeight="1">
      <c r="A411" s="14"/>
      <c r="B411" s="14"/>
      <c r="C411" s="14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ht="13.5" customHeight="1">
      <c r="A412" s="14"/>
      <c r="B412" s="14"/>
      <c r="C412" s="14"/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ht="13.5" customHeight="1">
      <c r="A413" s="14"/>
      <c r="B413" s="14"/>
      <c r="C413" s="14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ht="13.5" customHeight="1">
      <c r="A414" s="14"/>
      <c r="B414" s="14"/>
      <c r="C414" s="14"/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ht="13.5" customHeight="1">
      <c r="A415" s="14"/>
      <c r="B415" s="14"/>
      <c r="C415" s="14"/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ht="13.5" customHeight="1">
      <c r="A416" s="14"/>
      <c r="B416" s="14"/>
      <c r="C416" s="14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ht="13.5" customHeight="1">
      <c r="A417" s="14"/>
      <c r="B417" s="14"/>
      <c r="C417" s="14"/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ht="13.5" customHeight="1">
      <c r="A418" s="14"/>
      <c r="B418" s="14"/>
      <c r="C418" s="14"/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ht="13.5" customHeight="1">
      <c r="A419" s="14"/>
      <c r="B419" s="14"/>
      <c r="C419" s="14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ht="13.5" customHeight="1">
      <c r="A420" s="14"/>
      <c r="B420" s="14"/>
      <c r="C420" s="14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ht="13.5" customHeight="1">
      <c r="A421" s="14"/>
      <c r="B421" s="14"/>
      <c r="C421" s="14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ht="13.5" customHeight="1">
      <c r="A422" s="14"/>
      <c r="B422" s="14"/>
      <c r="C422" s="14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ht="13.5" customHeight="1">
      <c r="A423" s="14"/>
      <c r="B423" s="14"/>
      <c r="C423" s="14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ht="13.5" customHeight="1">
      <c r="A424" s="14"/>
      <c r="B424" s="14"/>
      <c r="C424" s="14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ht="13.5" customHeight="1">
      <c r="A425" s="14"/>
      <c r="B425" s="14"/>
      <c r="C425" s="14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ht="13.5" customHeight="1">
      <c r="A426" s="14"/>
      <c r="B426" s="14"/>
      <c r="C426" s="14"/>
      <c r="D426" s="15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ht="13.5" customHeight="1">
      <c r="A427" s="14"/>
      <c r="B427" s="14"/>
      <c r="C427" s="14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ht="13.5" customHeight="1">
      <c r="A428" s="14"/>
      <c r="B428" s="14"/>
      <c r="C428" s="14"/>
      <c r="D428" s="15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ht="13.5" customHeight="1">
      <c r="A429" s="14"/>
      <c r="B429" s="14"/>
      <c r="C429" s="14"/>
      <c r="D429" s="15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ht="13.5" customHeight="1">
      <c r="A430" s="14"/>
      <c r="B430" s="14"/>
      <c r="C430" s="14"/>
      <c r="D430" s="15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ht="13.5" customHeight="1">
      <c r="A431" s="14"/>
      <c r="B431" s="14"/>
      <c r="C431" s="14"/>
      <c r="D431" s="15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ht="13.5" customHeight="1">
      <c r="A432" s="14"/>
      <c r="B432" s="14"/>
      <c r="C432" s="14"/>
      <c r="D432" s="15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ht="13.5" customHeight="1">
      <c r="A433" s="14"/>
      <c r="B433" s="14"/>
      <c r="C433" s="14"/>
      <c r="D433" s="15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ht="13.5" customHeight="1">
      <c r="A434" s="14"/>
      <c r="B434" s="14"/>
      <c r="C434" s="14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ht="13.5" customHeight="1">
      <c r="A435" s="14"/>
      <c r="B435" s="14"/>
      <c r="C435" s="14"/>
      <c r="D435" s="15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ht="13.5" customHeight="1">
      <c r="A436" s="14"/>
      <c r="B436" s="14"/>
      <c r="C436" s="14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ht="13.5" customHeight="1">
      <c r="A437" s="14"/>
      <c r="B437" s="14"/>
      <c r="C437" s="14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ht="13.5" customHeight="1">
      <c r="A438" s="14"/>
      <c r="B438" s="14"/>
      <c r="C438" s="14"/>
      <c r="D438" s="15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ht="13.5" customHeight="1">
      <c r="A439" s="14"/>
      <c r="B439" s="14"/>
      <c r="C439" s="14"/>
      <c r="D439" s="15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ht="13.5" customHeight="1">
      <c r="A440" s="14"/>
      <c r="B440" s="14"/>
      <c r="C440" s="14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ht="13.5" customHeight="1">
      <c r="A441" s="14"/>
      <c r="B441" s="14"/>
      <c r="C441" s="14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ht="13.5" customHeight="1">
      <c r="A442" s="14"/>
      <c r="B442" s="14"/>
      <c r="C442" s="14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ht="13.5" customHeight="1">
      <c r="A443" s="14"/>
      <c r="B443" s="14"/>
      <c r="C443" s="14"/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ht="13.5" customHeight="1">
      <c r="A444" s="14"/>
      <c r="B444" s="14"/>
      <c r="C444" s="14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ht="13.5" customHeight="1">
      <c r="A445" s="14"/>
      <c r="B445" s="14"/>
      <c r="C445" s="14"/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ht="13.5" customHeight="1">
      <c r="A446" s="14"/>
      <c r="B446" s="14"/>
      <c r="C446" s="14"/>
      <c r="D446" s="15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ht="13.5" customHeight="1">
      <c r="A447" s="14"/>
      <c r="B447" s="14"/>
      <c r="C447" s="14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ht="13.5" customHeight="1">
      <c r="A448" s="14"/>
      <c r="B448" s="14"/>
      <c r="C448" s="14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ht="13.5" customHeight="1">
      <c r="A449" s="14"/>
      <c r="B449" s="14"/>
      <c r="C449" s="14"/>
      <c r="D449" s="15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ht="13.5" customHeight="1">
      <c r="A450" s="14"/>
      <c r="B450" s="14"/>
      <c r="C450" s="14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ht="13.5" customHeight="1">
      <c r="A451" s="14"/>
      <c r="B451" s="14"/>
      <c r="C451" s="14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ht="13.5" customHeight="1">
      <c r="A452" s="14"/>
      <c r="B452" s="14"/>
      <c r="C452" s="14"/>
      <c r="D452" s="15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ht="13.5" customHeight="1">
      <c r="A453" s="14"/>
      <c r="B453" s="14"/>
      <c r="C453" s="14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ht="13.5" customHeight="1">
      <c r="A454" s="14"/>
      <c r="B454" s="14"/>
      <c r="C454" s="14"/>
      <c r="D454" s="15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ht="13.5" customHeight="1">
      <c r="A455" s="14"/>
      <c r="B455" s="14"/>
      <c r="C455" s="14"/>
      <c r="D455" s="15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ht="13.5" customHeight="1">
      <c r="A456" s="14"/>
      <c r="B456" s="14"/>
      <c r="C456" s="14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ht="13.5" customHeight="1">
      <c r="A457" s="14"/>
      <c r="B457" s="14"/>
      <c r="C457" s="14"/>
      <c r="D457" s="15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ht="13.5" customHeight="1">
      <c r="A458" s="14"/>
      <c r="B458" s="14"/>
      <c r="C458" s="14"/>
      <c r="D458" s="15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ht="13.5" customHeight="1">
      <c r="A459" s="14"/>
      <c r="B459" s="14"/>
      <c r="C459" s="14"/>
      <c r="D459" s="15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ht="13.5" customHeight="1">
      <c r="A460" s="14"/>
      <c r="B460" s="14"/>
      <c r="C460" s="14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ht="13.5" customHeight="1">
      <c r="A461" s="14"/>
      <c r="B461" s="14"/>
      <c r="C461" s="14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ht="13.5" customHeight="1">
      <c r="A462" s="14"/>
      <c r="B462" s="14"/>
      <c r="C462" s="14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ht="13.5" customHeight="1">
      <c r="A463" s="14"/>
      <c r="B463" s="14"/>
      <c r="C463" s="14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ht="13.5" customHeight="1">
      <c r="A464" s="14"/>
      <c r="B464" s="14"/>
      <c r="C464" s="14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ht="13.5" customHeight="1">
      <c r="A465" s="14"/>
      <c r="B465" s="14"/>
      <c r="C465" s="14"/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ht="13.5" customHeight="1">
      <c r="A466" s="14"/>
      <c r="B466" s="14"/>
      <c r="C466" s="14"/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ht="13.5" customHeight="1">
      <c r="A467" s="14"/>
      <c r="B467" s="14"/>
      <c r="C467" s="14"/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ht="13.5" customHeight="1">
      <c r="A468" s="14"/>
      <c r="B468" s="14"/>
      <c r="C468" s="14"/>
      <c r="D468" s="15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ht="13.5" customHeight="1">
      <c r="A469" s="14"/>
      <c r="B469" s="14"/>
      <c r="C469" s="14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ht="13.5" customHeight="1">
      <c r="A470" s="14"/>
      <c r="B470" s="14"/>
      <c r="C470" s="14"/>
      <c r="D470" s="15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ht="13.5" customHeight="1">
      <c r="A471" s="14"/>
      <c r="B471" s="14"/>
      <c r="C471" s="14"/>
      <c r="D471" s="15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ht="13.5" customHeight="1">
      <c r="A472" s="14"/>
      <c r="B472" s="14"/>
      <c r="C472" s="14"/>
      <c r="D472" s="15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ht="13.5" customHeight="1">
      <c r="A473" s="14"/>
      <c r="B473" s="14"/>
      <c r="C473" s="14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ht="13.5" customHeight="1">
      <c r="A474" s="14"/>
      <c r="B474" s="14"/>
      <c r="C474" s="14"/>
      <c r="D474" s="15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ht="13.5" customHeight="1">
      <c r="A475" s="14"/>
      <c r="B475" s="14"/>
      <c r="C475" s="14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ht="13.5" customHeight="1">
      <c r="A476" s="14"/>
      <c r="B476" s="14"/>
      <c r="C476" s="14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ht="13.5" customHeight="1">
      <c r="A477" s="14"/>
      <c r="B477" s="14"/>
      <c r="C477" s="14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ht="13.5" customHeight="1">
      <c r="A478" s="14"/>
      <c r="B478" s="14"/>
      <c r="C478" s="14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ht="13.5" customHeight="1">
      <c r="A479" s="14"/>
      <c r="B479" s="14"/>
      <c r="C479" s="14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ht="13.5" customHeight="1">
      <c r="A480" s="14"/>
      <c r="B480" s="14"/>
      <c r="C480" s="14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ht="13.5" customHeight="1">
      <c r="A481" s="14"/>
      <c r="B481" s="14"/>
      <c r="C481" s="14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ht="13.5" customHeight="1">
      <c r="A482" s="14"/>
      <c r="B482" s="14"/>
      <c r="C482" s="14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ht="13.5" customHeight="1">
      <c r="A483" s="14"/>
      <c r="B483" s="14"/>
      <c r="C483" s="14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ht="13.5" customHeight="1">
      <c r="A484" s="14"/>
      <c r="B484" s="14"/>
      <c r="C484" s="14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ht="13.5" customHeight="1">
      <c r="A485" s="14"/>
      <c r="B485" s="14"/>
      <c r="C485" s="14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ht="13.5" customHeight="1">
      <c r="A486" s="14"/>
      <c r="B486" s="14"/>
      <c r="C486" s="14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ht="13.5" customHeight="1">
      <c r="A487" s="14"/>
      <c r="B487" s="14"/>
      <c r="C487" s="14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ht="13.5" customHeight="1">
      <c r="A488" s="14"/>
      <c r="B488" s="14"/>
      <c r="C488" s="14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ht="13.5" customHeight="1">
      <c r="A489" s="14"/>
      <c r="B489" s="14"/>
      <c r="C489" s="14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ht="13.5" customHeight="1">
      <c r="A490" s="14"/>
      <c r="B490" s="14"/>
      <c r="C490" s="14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ht="13.5" customHeight="1">
      <c r="A491" s="14"/>
      <c r="B491" s="14"/>
      <c r="C491" s="14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ht="13.5" customHeight="1">
      <c r="A492" s="14"/>
      <c r="B492" s="14"/>
      <c r="C492" s="14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ht="13.5" customHeight="1">
      <c r="A493" s="14"/>
      <c r="B493" s="14"/>
      <c r="C493" s="14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ht="13.5" customHeight="1">
      <c r="A494" s="14"/>
      <c r="B494" s="14"/>
      <c r="C494" s="14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ht="13.5" customHeight="1">
      <c r="A495" s="14"/>
      <c r="B495" s="14"/>
      <c r="C495" s="14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ht="13.5" customHeight="1">
      <c r="A496" s="14"/>
      <c r="B496" s="14"/>
      <c r="C496" s="14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ht="13.5" customHeight="1">
      <c r="A497" s="14"/>
      <c r="B497" s="14"/>
      <c r="C497" s="14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ht="13.5" customHeight="1">
      <c r="A498" s="14"/>
      <c r="B498" s="14"/>
      <c r="C498" s="14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ht="13.5" customHeight="1">
      <c r="A499" s="14"/>
      <c r="B499" s="14"/>
      <c r="C499" s="14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ht="13.5" customHeight="1">
      <c r="A500" s="14"/>
      <c r="B500" s="14"/>
      <c r="C500" s="14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ht="13.5" customHeight="1">
      <c r="A501" s="14"/>
      <c r="B501" s="14"/>
      <c r="C501" s="14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ht="13.5" customHeight="1">
      <c r="A502" s="14"/>
      <c r="B502" s="14"/>
      <c r="C502" s="14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ht="13.5" customHeight="1">
      <c r="A503" s="14"/>
      <c r="B503" s="14"/>
      <c r="C503" s="14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ht="13.5" customHeight="1">
      <c r="A504" s="14"/>
      <c r="B504" s="14"/>
      <c r="C504" s="14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ht="13.5" customHeight="1">
      <c r="A505" s="14"/>
      <c r="B505" s="14"/>
      <c r="C505" s="14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ht="13.5" customHeight="1">
      <c r="A506" s="14"/>
      <c r="B506" s="14"/>
      <c r="C506" s="14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ht="13.5" customHeight="1">
      <c r="A507" s="14"/>
      <c r="B507" s="14"/>
      <c r="C507" s="14"/>
      <c r="D507" s="15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ht="13.5" customHeight="1">
      <c r="A508" s="14"/>
      <c r="B508" s="14"/>
      <c r="C508" s="14"/>
      <c r="D508" s="15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ht="13.5" customHeight="1">
      <c r="A509" s="14"/>
      <c r="B509" s="14"/>
      <c r="C509" s="14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ht="13.5" customHeight="1">
      <c r="A510" s="14"/>
      <c r="B510" s="14"/>
      <c r="C510" s="14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ht="13.5" customHeight="1">
      <c r="A511" s="14"/>
      <c r="B511" s="14"/>
      <c r="C511" s="14"/>
      <c r="D511" s="15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ht="13.5" customHeight="1">
      <c r="A512" s="14"/>
      <c r="B512" s="14"/>
      <c r="C512" s="14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ht="13.5" customHeight="1">
      <c r="A513" s="14"/>
      <c r="B513" s="14"/>
      <c r="C513" s="14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ht="13.5" customHeight="1">
      <c r="A514" s="14"/>
      <c r="B514" s="14"/>
      <c r="C514" s="14"/>
      <c r="D514" s="15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ht="13.5" customHeight="1">
      <c r="A515" s="14"/>
      <c r="B515" s="14"/>
      <c r="C515" s="14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ht="13.5" customHeight="1">
      <c r="A516" s="14"/>
      <c r="B516" s="14"/>
      <c r="C516" s="14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ht="13.5" customHeight="1">
      <c r="A517" s="14"/>
      <c r="B517" s="14"/>
      <c r="C517" s="14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ht="13.5" customHeight="1">
      <c r="A518" s="14"/>
      <c r="B518" s="14"/>
      <c r="C518" s="14"/>
      <c r="D518" s="15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ht="13.5" customHeight="1">
      <c r="A519" s="14"/>
      <c r="B519" s="14"/>
      <c r="C519" s="14"/>
      <c r="D519" s="15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ht="13.5" customHeight="1">
      <c r="A520" s="14"/>
      <c r="B520" s="14"/>
      <c r="C520" s="14"/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ht="13.5" customHeight="1">
      <c r="A521" s="14"/>
      <c r="B521" s="14"/>
      <c r="C521" s="14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ht="13.5" customHeight="1">
      <c r="A522" s="14"/>
      <c r="B522" s="14"/>
      <c r="C522" s="14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ht="13.5" customHeight="1">
      <c r="A523" s="14"/>
      <c r="B523" s="14"/>
      <c r="C523" s="14"/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ht="13.5" customHeight="1">
      <c r="A524" s="14"/>
      <c r="B524" s="14"/>
      <c r="C524" s="14"/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ht="13.5" customHeight="1">
      <c r="A525" s="14"/>
      <c r="B525" s="14"/>
      <c r="C525" s="14"/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ht="13.5" customHeight="1">
      <c r="A526" s="14"/>
      <c r="B526" s="14"/>
      <c r="C526" s="14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ht="13.5" customHeight="1">
      <c r="A527" s="14"/>
      <c r="B527" s="14"/>
      <c r="C527" s="14"/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ht="13.5" customHeight="1">
      <c r="A528" s="14"/>
      <c r="B528" s="14"/>
      <c r="C528" s="14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ht="13.5" customHeight="1">
      <c r="A529" s="14"/>
      <c r="B529" s="14"/>
      <c r="C529" s="14"/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ht="13.5" customHeight="1">
      <c r="A530" s="14"/>
      <c r="B530" s="14"/>
      <c r="C530" s="14"/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ht="13.5" customHeight="1">
      <c r="A531" s="14"/>
      <c r="B531" s="14"/>
      <c r="C531" s="14"/>
      <c r="D531" s="15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ht="13.5" customHeight="1">
      <c r="A532" s="14"/>
      <c r="B532" s="14"/>
      <c r="C532" s="14"/>
      <c r="D532" s="15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ht="13.5" customHeight="1">
      <c r="A533" s="14"/>
      <c r="B533" s="14"/>
      <c r="C533" s="14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ht="13.5" customHeight="1">
      <c r="A534" s="14"/>
      <c r="B534" s="14"/>
      <c r="C534" s="14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ht="13.5" customHeight="1">
      <c r="A535" s="14"/>
      <c r="B535" s="14"/>
      <c r="C535" s="14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ht="13.5" customHeight="1">
      <c r="A536" s="14"/>
      <c r="B536" s="14"/>
      <c r="C536" s="14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ht="13.5" customHeight="1">
      <c r="A537" s="14"/>
      <c r="B537" s="14"/>
      <c r="C537" s="14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ht="13.5" customHeight="1">
      <c r="A538" s="14"/>
      <c r="B538" s="14"/>
      <c r="C538" s="14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ht="13.5" customHeight="1">
      <c r="A539" s="14"/>
      <c r="B539" s="14"/>
      <c r="C539" s="14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ht="13.5" customHeight="1">
      <c r="A540" s="14"/>
      <c r="B540" s="14"/>
      <c r="C540" s="14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ht="13.5" customHeight="1">
      <c r="A541" s="14"/>
      <c r="B541" s="14"/>
      <c r="C541" s="14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ht="13.5" customHeight="1">
      <c r="A542" s="14"/>
      <c r="B542" s="14"/>
      <c r="C542" s="14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ht="13.5" customHeight="1">
      <c r="A543" s="14"/>
      <c r="B543" s="14"/>
      <c r="C543" s="14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ht="13.5" customHeight="1">
      <c r="A544" s="14"/>
      <c r="B544" s="14"/>
      <c r="C544" s="14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ht="13.5" customHeight="1">
      <c r="A545" s="14"/>
      <c r="B545" s="14"/>
      <c r="C545" s="14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ht="13.5" customHeight="1">
      <c r="A546" s="14"/>
      <c r="B546" s="14"/>
      <c r="C546" s="14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ht="13.5" customHeight="1">
      <c r="A547" s="14"/>
      <c r="B547" s="14"/>
      <c r="C547" s="14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ht="13.5" customHeight="1">
      <c r="A548" s="14"/>
      <c r="B548" s="14"/>
      <c r="C548" s="14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ht="13.5" customHeight="1">
      <c r="A549" s="14"/>
      <c r="B549" s="14"/>
      <c r="C549" s="14"/>
      <c r="D549" s="15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ht="13.5" customHeight="1">
      <c r="A550" s="14"/>
      <c r="B550" s="14"/>
      <c r="C550" s="14"/>
      <c r="D550" s="15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ht="13.5" customHeight="1">
      <c r="A551" s="14"/>
      <c r="B551" s="14"/>
      <c r="C551" s="14"/>
      <c r="D551" s="15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ht="13.5" customHeight="1">
      <c r="A552" s="14"/>
      <c r="B552" s="14"/>
      <c r="C552" s="14"/>
      <c r="D552" s="15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ht="13.5" customHeight="1">
      <c r="A553" s="14"/>
      <c r="B553" s="14"/>
      <c r="C553" s="14"/>
      <c r="D553" s="15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ht="13.5" customHeight="1">
      <c r="A554" s="14"/>
      <c r="B554" s="14"/>
      <c r="C554" s="14"/>
      <c r="D554" s="15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ht="13.5" customHeight="1">
      <c r="A555" s="14"/>
      <c r="B555" s="14"/>
      <c r="C555" s="14"/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ht="13.5" customHeight="1">
      <c r="A556" s="14"/>
      <c r="B556" s="14"/>
      <c r="C556" s="14"/>
      <c r="D556" s="15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ht="13.5" customHeight="1">
      <c r="A557" s="14"/>
      <c r="B557" s="14"/>
      <c r="C557" s="14"/>
      <c r="D557" s="15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ht="13.5" customHeight="1">
      <c r="A558" s="14"/>
      <c r="B558" s="14"/>
      <c r="C558" s="14"/>
      <c r="D558" s="15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ht="13.5" customHeight="1">
      <c r="A559" s="14"/>
      <c r="B559" s="14"/>
      <c r="C559" s="14"/>
      <c r="D559" s="15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ht="13.5" customHeight="1">
      <c r="A560" s="14"/>
      <c r="B560" s="14"/>
      <c r="C560" s="14"/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ht="13.5" customHeight="1">
      <c r="A561" s="14"/>
      <c r="B561" s="14"/>
      <c r="C561" s="14"/>
      <c r="D561" s="15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ht="13.5" customHeight="1">
      <c r="A562" s="14"/>
      <c r="B562" s="14"/>
      <c r="C562" s="14"/>
      <c r="D562" s="15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ht="13.5" customHeight="1">
      <c r="A563" s="14"/>
      <c r="B563" s="14"/>
      <c r="C563" s="14"/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ht="13.5" customHeight="1">
      <c r="A564" s="14"/>
      <c r="B564" s="14"/>
      <c r="C564" s="14"/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ht="13.5" customHeight="1">
      <c r="A565" s="14"/>
      <c r="B565" s="14"/>
      <c r="C565" s="14"/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ht="13.5" customHeight="1">
      <c r="A566" s="14"/>
      <c r="B566" s="14"/>
      <c r="C566" s="14"/>
      <c r="D566" s="15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ht="13.5" customHeight="1">
      <c r="A567" s="14"/>
      <c r="B567" s="14"/>
      <c r="C567" s="14"/>
      <c r="D567" s="15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ht="13.5" customHeight="1">
      <c r="A568" s="14"/>
      <c r="B568" s="14"/>
      <c r="C568" s="14"/>
      <c r="D568" s="15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ht="13.5" customHeight="1">
      <c r="A569" s="14"/>
      <c r="B569" s="14"/>
      <c r="C569" s="14"/>
      <c r="D569" s="15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ht="13.5" customHeight="1">
      <c r="A570" s="14"/>
      <c r="B570" s="14"/>
      <c r="C570" s="14"/>
      <c r="D570" s="15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ht="13.5" customHeight="1">
      <c r="A571" s="14"/>
      <c r="B571" s="14"/>
      <c r="C571" s="14"/>
      <c r="D571" s="15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ht="13.5" customHeight="1">
      <c r="A572" s="14"/>
      <c r="B572" s="14"/>
      <c r="C572" s="14"/>
      <c r="D572" s="15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ht="13.5" customHeight="1">
      <c r="A573" s="14"/>
      <c r="B573" s="14"/>
      <c r="C573" s="14"/>
      <c r="D573" s="15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ht="13.5" customHeight="1">
      <c r="A574" s="14"/>
      <c r="B574" s="14"/>
      <c r="C574" s="14"/>
      <c r="D574" s="15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ht="13.5" customHeight="1">
      <c r="A575" s="14"/>
      <c r="B575" s="14"/>
      <c r="C575" s="14"/>
      <c r="D575" s="15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ht="13.5" customHeight="1">
      <c r="A576" s="14"/>
      <c r="B576" s="14"/>
      <c r="C576" s="14"/>
      <c r="D576" s="15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ht="13.5" customHeight="1">
      <c r="A577" s="14"/>
      <c r="B577" s="14"/>
      <c r="C577" s="14"/>
      <c r="D577" s="15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ht="13.5" customHeight="1">
      <c r="A578" s="14"/>
      <c r="B578" s="14"/>
      <c r="C578" s="14"/>
      <c r="D578" s="15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ht="13.5" customHeight="1">
      <c r="A579" s="14"/>
      <c r="B579" s="14"/>
      <c r="C579" s="14"/>
      <c r="D579" s="15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ht="13.5" customHeight="1">
      <c r="A580" s="14"/>
      <c r="B580" s="14"/>
      <c r="C580" s="14"/>
      <c r="D580" s="15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ht="13.5" customHeight="1">
      <c r="A581" s="14"/>
      <c r="B581" s="14"/>
      <c r="C581" s="14"/>
      <c r="D581" s="15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ht="13.5" customHeight="1">
      <c r="A582" s="14"/>
      <c r="B582" s="14"/>
      <c r="C582" s="14"/>
      <c r="D582" s="15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ht="13.5" customHeight="1">
      <c r="A583" s="14"/>
      <c r="B583" s="14"/>
      <c r="C583" s="14"/>
      <c r="D583" s="15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ht="13.5" customHeight="1">
      <c r="A584" s="14"/>
      <c r="B584" s="14"/>
      <c r="C584" s="14"/>
      <c r="D584" s="15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ht="13.5" customHeight="1">
      <c r="A585" s="14"/>
      <c r="B585" s="14"/>
      <c r="C585" s="14"/>
      <c r="D585" s="15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ht="13.5" customHeight="1">
      <c r="A586" s="14"/>
      <c r="B586" s="14"/>
      <c r="C586" s="14"/>
      <c r="D586" s="15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ht="13.5" customHeight="1">
      <c r="A587" s="14"/>
      <c r="B587" s="14"/>
      <c r="C587" s="14"/>
      <c r="D587" s="15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ht="13.5" customHeight="1">
      <c r="A588" s="14"/>
      <c r="B588" s="14"/>
      <c r="C588" s="14"/>
      <c r="D588" s="15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ht="13.5" customHeight="1">
      <c r="A589" s="14"/>
      <c r="B589" s="14"/>
      <c r="C589" s="14"/>
      <c r="D589" s="15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ht="13.5" customHeight="1">
      <c r="A590" s="14"/>
      <c r="B590" s="14"/>
      <c r="C590" s="14"/>
      <c r="D590" s="15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ht="13.5" customHeight="1">
      <c r="A591" s="14"/>
      <c r="B591" s="14"/>
      <c r="C591" s="14"/>
      <c r="D591" s="15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ht="13.5" customHeight="1">
      <c r="A592" s="14"/>
      <c r="B592" s="14"/>
      <c r="C592" s="14"/>
      <c r="D592" s="15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ht="13.5" customHeight="1">
      <c r="A593" s="14"/>
      <c r="B593" s="14"/>
      <c r="C593" s="14"/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ht="13.5" customHeight="1">
      <c r="A594" s="14"/>
      <c r="B594" s="14"/>
      <c r="C594" s="14"/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ht="13.5" customHeight="1">
      <c r="A595" s="14"/>
      <c r="B595" s="14"/>
      <c r="C595" s="14"/>
      <c r="D595" s="15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  <row r="596" ht="13.5" customHeight="1">
      <c r="A596" s="14"/>
      <c r="B596" s="14"/>
      <c r="C596" s="14"/>
      <c r="D596" s="15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</row>
    <row r="597" ht="13.5" customHeight="1">
      <c r="A597" s="14"/>
      <c r="B597" s="14"/>
      <c r="C597" s="14"/>
      <c r="D597" s="15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</row>
    <row r="598" ht="13.5" customHeight="1">
      <c r="A598" s="14"/>
      <c r="B598" s="14"/>
      <c r="C598" s="14"/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</row>
    <row r="599" ht="13.5" customHeight="1">
      <c r="A599" s="14"/>
      <c r="B599" s="14"/>
      <c r="C599" s="14"/>
      <c r="D599" s="15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</row>
    <row r="600" ht="13.5" customHeight="1">
      <c r="A600" s="14"/>
      <c r="B600" s="14"/>
      <c r="C600" s="14"/>
      <c r="D600" s="15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</row>
    <row r="601" ht="13.5" customHeight="1">
      <c r="A601" s="14"/>
      <c r="B601" s="14"/>
      <c r="C601" s="14"/>
      <c r="D601" s="15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</row>
    <row r="602" ht="13.5" customHeight="1">
      <c r="A602" s="14"/>
      <c r="B602" s="14"/>
      <c r="C602" s="14"/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</row>
    <row r="603" ht="13.5" customHeight="1">
      <c r="A603" s="14"/>
      <c r="B603" s="14"/>
      <c r="C603" s="14"/>
      <c r="D603" s="15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</row>
    <row r="604" ht="13.5" customHeight="1">
      <c r="A604" s="14"/>
      <c r="B604" s="14"/>
      <c r="C604" s="14"/>
      <c r="D604" s="15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</row>
    <row r="605" ht="13.5" customHeight="1">
      <c r="A605" s="14"/>
      <c r="B605" s="14"/>
      <c r="C605" s="14"/>
      <c r="D605" s="15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</row>
    <row r="606" ht="13.5" customHeight="1">
      <c r="A606" s="14"/>
      <c r="B606" s="14"/>
      <c r="C606" s="14"/>
      <c r="D606" s="15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</row>
    <row r="607" ht="13.5" customHeight="1">
      <c r="A607" s="14"/>
      <c r="B607" s="14"/>
      <c r="C607" s="14"/>
      <c r="D607" s="15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</row>
    <row r="608" ht="13.5" customHeight="1">
      <c r="A608" s="14"/>
      <c r="B608" s="14"/>
      <c r="C608" s="14"/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</row>
    <row r="609" ht="13.5" customHeight="1">
      <c r="A609" s="14"/>
      <c r="B609" s="14"/>
      <c r="C609" s="14"/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</row>
    <row r="610" ht="13.5" customHeight="1">
      <c r="A610" s="14"/>
      <c r="B610" s="14"/>
      <c r="C610" s="14"/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</row>
    <row r="611" ht="13.5" customHeight="1">
      <c r="A611" s="14"/>
      <c r="B611" s="14"/>
      <c r="C611" s="14"/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</row>
    <row r="612" ht="13.5" customHeight="1">
      <c r="A612" s="14"/>
      <c r="B612" s="14"/>
      <c r="C612" s="14"/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</row>
    <row r="613" ht="13.5" customHeight="1">
      <c r="A613" s="14"/>
      <c r="B613" s="14"/>
      <c r="C613" s="14"/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</row>
    <row r="614" ht="13.5" customHeight="1">
      <c r="A614" s="14"/>
      <c r="B614" s="14"/>
      <c r="C614" s="14"/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</row>
    <row r="615" ht="13.5" customHeight="1">
      <c r="A615" s="14"/>
      <c r="B615" s="14"/>
      <c r="C615" s="14"/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</row>
    <row r="616" ht="13.5" customHeight="1">
      <c r="A616" s="14"/>
      <c r="B616" s="14"/>
      <c r="C616" s="14"/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</row>
    <row r="617" ht="13.5" customHeight="1">
      <c r="A617" s="14"/>
      <c r="B617" s="14"/>
      <c r="C617" s="14"/>
      <c r="D617" s="15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</row>
    <row r="618" ht="13.5" customHeight="1">
      <c r="A618" s="14"/>
      <c r="B618" s="14"/>
      <c r="C618" s="14"/>
      <c r="D618" s="15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</row>
    <row r="619" ht="13.5" customHeight="1">
      <c r="A619" s="14"/>
      <c r="B619" s="14"/>
      <c r="C619" s="14"/>
      <c r="D619" s="15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</row>
    <row r="620" ht="13.5" customHeight="1">
      <c r="A620" s="14"/>
      <c r="B620" s="14"/>
      <c r="C620" s="14"/>
      <c r="D620" s="15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</row>
    <row r="621" ht="13.5" customHeight="1">
      <c r="A621" s="14"/>
      <c r="B621" s="14"/>
      <c r="C621" s="14"/>
      <c r="D621" s="15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</row>
    <row r="622" ht="13.5" customHeight="1">
      <c r="A622" s="14"/>
      <c r="B622" s="14"/>
      <c r="C622" s="14"/>
      <c r="D622" s="15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</row>
    <row r="623" ht="13.5" customHeight="1">
      <c r="A623" s="14"/>
      <c r="B623" s="14"/>
      <c r="C623" s="14"/>
      <c r="D623" s="15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</row>
    <row r="624" ht="13.5" customHeight="1">
      <c r="A624" s="14"/>
      <c r="B624" s="14"/>
      <c r="C624" s="14"/>
      <c r="D624" s="15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</row>
    <row r="625" ht="13.5" customHeight="1">
      <c r="A625" s="14"/>
      <c r="B625" s="14"/>
      <c r="C625" s="14"/>
      <c r="D625" s="15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</row>
    <row r="626" ht="13.5" customHeight="1">
      <c r="A626" s="14"/>
      <c r="B626" s="14"/>
      <c r="C626" s="14"/>
      <c r="D626" s="15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</row>
    <row r="627" ht="13.5" customHeight="1">
      <c r="A627" s="14"/>
      <c r="B627" s="14"/>
      <c r="C627" s="14"/>
      <c r="D627" s="15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</row>
    <row r="628" ht="13.5" customHeight="1">
      <c r="A628" s="14"/>
      <c r="B628" s="14"/>
      <c r="C628" s="14"/>
      <c r="D628" s="15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</row>
    <row r="629" ht="13.5" customHeight="1">
      <c r="A629" s="14"/>
      <c r="B629" s="14"/>
      <c r="C629" s="14"/>
      <c r="D629" s="15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</row>
    <row r="630" ht="13.5" customHeight="1">
      <c r="A630" s="14"/>
      <c r="B630" s="14"/>
      <c r="C630" s="14"/>
      <c r="D630" s="15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</row>
    <row r="631" ht="13.5" customHeight="1">
      <c r="A631" s="14"/>
      <c r="B631" s="14"/>
      <c r="C631" s="14"/>
      <c r="D631" s="15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</row>
    <row r="632" ht="13.5" customHeight="1">
      <c r="A632" s="14"/>
      <c r="B632" s="14"/>
      <c r="C632" s="14"/>
      <c r="D632" s="15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</row>
    <row r="633" ht="13.5" customHeight="1">
      <c r="A633" s="14"/>
      <c r="B633" s="14"/>
      <c r="C633" s="14"/>
      <c r="D633" s="15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</row>
    <row r="634" ht="13.5" customHeight="1">
      <c r="A634" s="14"/>
      <c r="B634" s="14"/>
      <c r="C634" s="14"/>
      <c r="D634" s="15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</row>
    <row r="635" ht="13.5" customHeight="1">
      <c r="A635" s="14"/>
      <c r="B635" s="14"/>
      <c r="C635" s="14"/>
      <c r="D635" s="15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</row>
    <row r="636" ht="13.5" customHeight="1">
      <c r="A636" s="14"/>
      <c r="B636" s="14"/>
      <c r="C636" s="14"/>
      <c r="D636" s="15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</row>
    <row r="637" ht="13.5" customHeight="1">
      <c r="A637" s="14"/>
      <c r="B637" s="14"/>
      <c r="C637" s="14"/>
      <c r="D637" s="15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</row>
    <row r="638" ht="13.5" customHeight="1">
      <c r="A638" s="14"/>
      <c r="B638" s="14"/>
      <c r="C638" s="14"/>
      <c r="D638" s="15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</row>
    <row r="639" ht="13.5" customHeight="1">
      <c r="A639" s="14"/>
      <c r="B639" s="14"/>
      <c r="C639" s="14"/>
      <c r="D639" s="15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</row>
    <row r="640" ht="13.5" customHeight="1">
      <c r="A640" s="14"/>
      <c r="B640" s="14"/>
      <c r="C640" s="14"/>
      <c r="D640" s="15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</row>
    <row r="641" ht="13.5" customHeight="1">
      <c r="A641" s="14"/>
      <c r="B641" s="14"/>
      <c r="C641" s="14"/>
      <c r="D641" s="15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</row>
    <row r="642" ht="13.5" customHeight="1">
      <c r="A642" s="14"/>
      <c r="B642" s="14"/>
      <c r="C642" s="14"/>
      <c r="D642" s="15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</row>
    <row r="643" ht="13.5" customHeight="1">
      <c r="A643" s="14"/>
      <c r="B643" s="14"/>
      <c r="C643" s="14"/>
      <c r="D643" s="15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</row>
    <row r="644" ht="13.5" customHeight="1">
      <c r="A644" s="14"/>
      <c r="B644" s="14"/>
      <c r="C644" s="14"/>
      <c r="D644" s="15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</row>
    <row r="645" ht="13.5" customHeight="1">
      <c r="A645" s="14"/>
      <c r="B645" s="14"/>
      <c r="C645" s="14"/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</row>
    <row r="646" ht="13.5" customHeight="1">
      <c r="A646" s="14"/>
      <c r="B646" s="14"/>
      <c r="C646" s="14"/>
      <c r="D646" s="15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</row>
    <row r="647" ht="13.5" customHeight="1">
      <c r="A647" s="14"/>
      <c r="B647" s="14"/>
      <c r="C647" s="14"/>
      <c r="D647" s="15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</row>
    <row r="648" ht="13.5" customHeight="1">
      <c r="A648" s="14"/>
      <c r="B648" s="14"/>
      <c r="C648" s="14"/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</row>
    <row r="649" ht="13.5" customHeight="1">
      <c r="A649" s="14"/>
      <c r="B649" s="14"/>
      <c r="C649" s="14"/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</row>
    <row r="650" ht="13.5" customHeight="1">
      <c r="A650" s="14"/>
      <c r="B650" s="14"/>
      <c r="C650" s="14"/>
      <c r="D650" s="15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</row>
    <row r="651" ht="13.5" customHeight="1">
      <c r="A651" s="14"/>
      <c r="B651" s="14"/>
      <c r="C651" s="14"/>
      <c r="D651" s="15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</row>
    <row r="652" ht="13.5" customHeight="1">
      <c r="A652" s="14"/>
      <c r="B652" s="14"/>
      <c r="C652" s="14"/>
      <c r="D652" s="15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</row>
    <row r="653" ht="13.5" customHeight="1">
      <c r="A653" s="14"/>
      <c r="B653" s="14"/>
      <c r="C653" s="14"/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</row>
    <row r="654" ht="13.5" customHeight="1">
      <c r="A654" s="14"/>
      <c r="B654" s="14"/>
      <c r="C654" s="14"/>
      <c r="D654" s="15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</row>
    <row r="655" ht="13.5" customHeight="1">
      <c r="A655" s="14"/>
      <c r="B655" s="14"/>
      <c r="C655" s="14"/>
      <c r="D655" s="15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</row>
    <row r="656" ht="13.5" customHeight="1">
      <c r="A656" s="14"/>
      <c r="B656" s="14"/>
      <c r="C656" s="14"/>
      <c r="D656" s="15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</row>
    <row r="657" ht="13.5" customHeight="1">
      <c r="A657" s="14"/>
      <c r="B657" s="14"/>
      <c r="C657" s="14"/>
      <c r="D657" s="15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</row>
    <row r="658" ht="13.5" customHeight="1">
      <c r="A658" s="14"/>
      <c r="B658" s="14"/>
      <c r="C658" s="14"/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</row>
    <row r="659" ht="13.5" customHeight="1">
      <c r="A659" s="14"/>
      <c r="B659" s="14"/>
      <c r="C659" s="14"/>
      <c r="D659" s="15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</row>
    <row r="660" ht="13.5" customHeight="1">
      <c r="A660" s="14"/>
      <c r="B660" s="14"/>
      <c r="C660" s="14"/>
      <c r="D660" s="15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</row>
    <row r="661" ht="13.5" customHeight="1">
      <c r="A661" s="14"/>
      <c r="B661" s="14"/>
      <c r="C661" s="14"/>
      <c r="D661" s="15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</row>
    <row r="662" ht="13.5" customHeight="1">
      <c r="A662" s="14"/>
      <c r="B662" s="14"/>
      <c r="C662" s="14"/>
      <c r="D662" s="15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</row>
    <row r="663" ht="13.5" customHeight="1">
      <c r="A663" s="14"/>
      <c r="B663" s="14"/>
      <c r="C663" s="14"/>
      <c r="D663" s="15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</row>
    <row r="664" ht="13.5" customHeight="1">
      <c r="A664" s="14"/>
      <c r="B664" s="14"/>
      <c r="C664" s="14"/>
      <c r="D664" s="15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</row>
    <row r="665" ht="13.5" customHeight="1">
      <c r="A665" s="14"/>
      <c r="B665" s="14"/>
      <c r="C665" s="14"/>
      <c r="D665" s="15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</row>
    <row r="666" ht="13.5" customHeight="1">
      <c r="A666" s="14"/>
      <c r="B666" s="14"/>
      <c r="C666" s="14"/>
      <c r="D666" s="15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</row>
    <row r="667" ht="13.5" customHeight="1">
      <c r="A667" s="14"/>
      <c r="B667" s="14"/>
      <c r="C667" s="14"/>
      <c r="D667" s="15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</row>
    <row r="668" ht="13.5" customHeight="1">
      <c r="A668" s="14"/>
      <c r="B668" s="14"/>
      <c r="C668" s="14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</row>
    <row r="669" ht="13.5" customHeight="1">
      <c r="A669" s="14"/>
      <c r="B669" s="14"/>
      <c r="C669" s="14"/>
      <c r="D669" s="15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</row>
    <row r="670" ht="13.5" customHeight="1">
      <c r="A670" s="14"/>
      <c r="B670" s="14"/>
      <c r="C670" s="14"/>
      <c r="D670" s="15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ht="13.5" customHeight="1">
      <c r="A671" s="14"/>
      <c r="B671" s="14"/>
      <c r="C671" s="14"/>
      <c r="D671" s="15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</row>
    <row r="672" ht="13.5" customHeight="1">
      <c r="A672" s="14"/>
      <c r="B672" s="14"/>
      <c r="C672" s="14"/>
      <c r="D672" s="15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</row>
    <row r="673" ht="13.5" customHeight="1">
      <c r="A673" s="14"/>
      <c r="B673" s="14"/>
      <c r="C673" s="14"/>
      <c r="D673" s="15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</row>
    <row r="674" ht="13.5" customHeight="1">
      <c r="A674" s="14"/>
      <c r="B674" s="14"/>
      <c r="C674" s="14"/>
      <c r="D674" s="15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</row>
    <row r="675" ht="13.5" customHeight="1">
      <c r="A675" s="14"/>
      <c r="B675" s="14"/>
      <c r="C675" s="14"/>
      <c r="D675" s="15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</row>
    <row r="676" ht="13.5" customHeight="1">
      <c r="A676" s="14"/>
      <c r="B676" s="14"/>
      <c r="C676" s="14"/>
      <c r="D676" s="15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</row>
    <row r="677" ht="13.5" customHeight="1">
      <c r="A677" s="14"/>
      <c r="B677" s="14"/>
      <c r="C677" s="14"/>
      <c r="D677" s="15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</row>
    <row r="678" ht="13.5" customHeight="1">
      <c r="A678" s="14"/>
      <c r="B678" s="14"/>
      <c r="C678" s="14"/>
      <c r="D678" s="15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</row>
    <row r="679" ht="13.5" customHeight="1">
      <c r="A679" s="14"/>
      <c r="B679" s="14"/>
      <c r="C679" s="14"/>
      <c r="D679" s="15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</row>
    <row r="680" ht="13.5" customHeight="1">
      <c r="A680" s="14"/>
      <c r="B680" s="14"/>
      <c r="C680" s="14"/>
      <c r="D680" s="15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</row>
    <row r="681" ht="13.5" customHeight="1">
      <c r="A681" s="14"/>
      <c r="B681" s="14"/>
      <c r="C681" s="14"/>
      <c r="D681" s="15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</row>
    <row r="682" ht="13.5" customHeight="1">
      <c r="A682" s="14"/>
      <c r="B682" s="14"/>
      <c r="C682" s="14"/>
      <c r="D682" s="15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</row>
    <row r="683" ht="13.5" customHeight="1">
      <c r="A683" s="14"/>
      <c r="B683" s="14"/>
      <c r="C683" s="14"/>
      <c r="D683" s="15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</row>
    <row r="684" ht="13.5" customHeight="1">
      <c r="A684" s="14"/>
      <c r="B684" s="14"/>
      <c r="C684" s="14"/>
      <c r="D684" s="15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</row>
    <row r="685" ht="13.5" customHeight="1">
      <c r="A685" s="14"/>
      <c r="B685" s="14"/>
      <c r="C685" s="14"/>
      <c r="D685" s="15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</row>
    <row r="686" ht="13.5" customHeight="1">
      <c r="A686" s="14"/>
      <c r="B686" s="14"/>
      <c r="C686" s="14"/>
      <c r="D686" s="15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</row>
    <row r="687" ht="13.5" customHeight="1">
      <c r="A687" s="14"/>
      <c r="B687" s="14"/>
      <c r="C687" s="14"/>
      <c r="D687" s="15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</row>
    <row r="688" ht="13.5" customHeight="1">
      <c r="A688" s="14"/>
      <c r="B688" s="14"/>
      <c r="C688" s="14"/>
      <c r="D688" s="15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</row>
    <row r="689" ht="13.5" customHeight="1">
      <c r="A689" s="14"/>
      <c r="B689" s="14"/>
      <c r="C689" s="14"/>
      <c r="D689" s="15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</row>
    <row r="690" ht="13.5" customHeight="1">
      <c r="A690" s="14"/>
      <c r="B690" s="14"/>
      <c r="C690" s="14"/>
      <c r="D690" s="15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</row>
    <row r="691" ht="13.5" customHeight="1">
      <c r="A691" s="14"/>
      <c r="B691" s="14"/>
      <c r="C691" s="14"/>
      <c r="D691" s="15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</row>
    <row r="692" ht="13.5" customHeight="1">
      <c r="A692" s="14"/>
      <c r="B692" s="14"/>
      <c r="C692" s="14"/>
      <c r="D692" s="15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</row>
    <row r="693" ht="13.5" customHeight="1">
      <c r="A693" s="14"/>
      <c r="B693" s="14"/>
      <c r="C693" s="14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</row>
    <row r="694" ht="13.5" customHeight="1">
      <c r="A694" s="14"/>
      <c r="B694" s="14"/>
      <c r="C694" s="14"/>
      <c r="D694" s="15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</row>
    <row r="695" ht="13.5" customHeight="1">
      <c r="A695" s="14"/>
      <c r="B695" s="14"/>
      <c r="C695" s="14"/>
      <c r="D695" s="15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</row>
    <row r="696" ht="13.5" customHeight="1">
      <c r="A696" s="14"/>
      <c r="B696" s="14"/>
      <c r="C696" s="14"/>
      <c r="D696" s="15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</row>
    <row r="697" ht="13.5" customHeight="1">
      <c r="A697" s="14"/>
      <c r="B697" s="14"/>
      <c r="C697" s="14"/>
      <c r="D697" s="15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</row>
    <row r="698" ht="13.5" customHeight="1">
      <c r="A698" s="14"/>
      <c r="B698" s="14"/>
      <c r="C698" s="14"/>
      <c r="D698" s="15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</row>
    <row r="699" ht="13.5" customHeight="1">
      <c r="A699" s="14"/>
      <c r="B699" s="14"/>
      <c r="C699" s="14"/>
      <c r="D699" s="15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</row>
    <row r="700" ht="13.5" customHeight="1">
      <c r="A700" s="14"/>
      <c r="B700" s="14"/>
      <c r="C700" s="14"/>
      <c r="D700" s="15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</row>
    <row r="701" ht="13.5" customHeight="1">
      <c r="A701" s="14"/>
      <c r="B701" s="14"/>
      <c r="C701" s="14"/>
      <c r="D701" s="15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</row>
    <row r="702" ht="13.5" customHeight="1">
      <c r="A702" s="14"/>
      <c r="B702" s="14"/>
      <c r="C702" s="14"/>
      <c r="D702" s="15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</row>
    <row r="703" ht="13.5" customHeight="1">
      <c r="A703" s="14"/>
      <c r="B703" s="14"/>
      <c r="C703" s="14"/>
      <c r="D703" s="15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</row>
    <row r="704" ht="13.5" customHeight="1">
      <c r="A704" s="14"/>
      <c r="B704" s="14"/>
      <c r="C704" s="14"/>
      <c r="D704" s="15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</row>
    <row r="705" ht="13.5" customHeight="1">
      <c r="A705" s="14"/>
      <c r="B705" s="14"/>
      <c r="C705" s="14"/>
      <c r="D705" s="15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</row>
    <row r="706" ht="13.5" customHeight="1">
      <c r="A706" s="14"/>
      <c r="B706" s="14"/>
      <c r="C706" s="14"/>
      <c r="D706" s="15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</row>
    <row r="707" ht="13.5" customHeight="1">
      <c r="A707" s="14"/>
      <c r="B707" s="14"/>
      <c r="C707" s="14"/>
      <c r="D707" s="15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</row>
    <row r="708" ht="13.5" customHeight="1">
      <c r="A708" s="14"/>
      <c r="B708" s="14"/>
      <c r="C708" s="14"/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</row>
    <row r="709" ht="13.5" customHeight="1">
      <c r="A709" s="14"/>
      <c r="B709" s="14"/>
      <c r="C709" s="14"/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</row>
    <row r="710" ht="13.5" customHeight="1">
      <c r="A710" s="14"/>
      <c r="B710" s="14"/>
      <c r="C710" s="14"/>
      <c r="D710" s="15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</row>
    <row r="711" ht="13.5" customHeight="1">
      <c r="A711" s="14"/>
      <c r="B711" s="14"/>
      <c r="C711" s="14"/>
      <c r="D711" s="15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</row>
    <row r="712" ht="13.5" customHeight="1">
      <c r="A712" s="14"/>
      <c r="B712" s="14"/>
      <c r="C712" s="14"/>
      <c r="D712" s="15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</row>
    <row r="713" ht="13.5" customHeight="1">
      <c r="A713" s="14"/>
      <c r="B713" s="14"/>
      <c r="C713" s="14"/>
      <c r="D713" s="15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</row>
    <row r="714" ht="13.5" customHeight="1">
      <c r="A714" s="14"/>
      <c r="B714" s="14"/>
      <c r="C714" s="14"/>
      <c r="D714" s="15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</row>
    <row r="715" ht="13.5" customHeight="1">
      <c r="A715" s="14"/>
      <c r="B715" s="14"/>
      <c r="C715" s="14"/>
      <c r="D715" s="15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</row>
    <row r="716" ht="13.5" customHeight="1">
      <c r="A716" s="14"/>
      <c r="B716" s="14"/>
      <c r="C716" s="14"/>
      <c r="D716" s="15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</row>
    <row r="717" ht="13.5" customHeight="1">
      <c r="A717" s="14"/>
      <c r="B717" s="14"/>
      <c r="C717" s="14"/>
      <c r="D717" s="15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</row>
    <row r="718" ht="13.5" customHeight="1">
      <c r="A718" s="14"/>
      <c r="B718" s="14"/>
      <c r="C718" s="14"/>
      <c r="D718" s="15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</row>
    <row r="719" ht="13.5" customHeight="1">
      <c r="A719" s="14"/>
      <c r="B719" s="14"/>
      <c r="C719" s="14"/>
      <c r="D719" s="15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</row>
    <row r="720" ht="13.5" customHeight="1">
      <c r="A720" s="14"/>
      <c r="B720" s="14"/>
      <c r="C720" s="14"/>
      <c r="D720" s="15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</row>
    <row r="721" ht="13.5" customHeight="1">
      <c r="A721" s="14"/>
      <c r="B721" s="14"/>
      <c r="C721" s="14"/>
      <c r="D721" s="15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</row>
    <row r="722" ht="13.5" customHeight="1">
      <c r="A722" s="14"/>
      <c r="B722" s="14"/>
      <c r="C722" s="14"/>
      <c r="D722" s="15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</row>
    <row r="723" ht="13.5" customHeight="1">
      <c r="A723" s="14"/>
      <c r="B723" s="14"/>
      <c r="C723" s="14"/>
      <c r="D723" s="15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</row>
    <row r="724" ht="13.5" customHeight="1">
      <c r="A724" s="14"/>
      <c r="B724" s="14"/>
      <c r="C724" s="14"/>
      <c r="D724" s="15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</row>
    <row r="725" ht="13.5" customHeight="1">
      <c r="A725" s="14"/>
      <c r="B725" s="14"/>
      <c r="C725" s="14"/>
      <c r="D725" s="15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</row>
    <row r="726" ht="13.5" customHeight="1">
      <c r="A726" s="14"/>
      <c r="B726" s="14"/>
      <c r="C726" s="14"/>
      <c r="D726" s="15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</row>
    <row r="727" ht="13.5" customHeight="1">
      <c r="A727" s="14"/>
      <c r="B727" s="14"/>
      <c r="C727" s="14"/>
      <c r="D727" s="15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</row>
    <row r="728" ht="13.5" customHeight="1">
      <c r="A728" s="14"/>
      <c r="B728" s="14"/>
      <c r="C728" s="14"/>
      <c r="D728" s="15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</row>
    <row r="729" ht="13.5" customHeight="1">
      <c r="A729" s="14"/>
      <c r="B729" s="14"/>
      <c r="C729" s="14"/>
      <c r="D729" s="15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</row>
    <row r="730" ht="13.5" customHeight="1">
      <c r="A730" s="14"/>
      <c r="B730" s="14"/>
      <c r="C730" s="14"/>
      <c r="D730" s="15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</row>
    <row r="731" ht="13.5" customHeight="1">
      <c r="A731" s="14"/>
      <c r="B731" s="14"/>
      <c r="C731" s="14"/>
      <c r="D731" s="15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</row>
    <row r="732" ht="13.5" customHeight="1">
      <c r="A732" s="14"/>
      <c r="B732" s="14"/>
      <c r="C732" s="14"/>
      <c r="D732" s="15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</row>
    <row r="733" ht="13.5" customHeight="1">
      <c r="A733" s="14"/>
      <c r="B733" s="14"/>
      <c r="C733" s="14"/>
      <c r="D733" s="15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</row>
    <row r="734" ht="13.5" customHeight="1">
      <c r="A734" s="14"/>
      <c r="B734" s="14"/>
      <c r="C734" s="14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</row>
    <row r="735" ht="13.5" customHeight="1">
      <c r="A735" s="14"/>
      <c r="B735" s="14"/>
      <c r="C735" s="14"/>
      <c r="D735" s="15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</row>
    <row r="736" ht="13.5" customHeight="1">
      <c r="A736" s="14"/>
      <c r="B736" s="14"/>
      <c r="C736" s="14"/>
      <c r="D736" s="15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</row>
    <row r="737" ht="13.5" customHeight="1">
      <c r="A737" s="14"/>
      <c r="B737" s="14"/>
      <c r="C737" s="14"/>
      <c r="D737" s="15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</row>
    <row r="738" ht="13.5" customHeight="1">
      <c r="A738" s="14"/>
      <c r="B738" s="14"/>
      <c r="C738" s="14"/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</row>
    <row r="739" ht="13.5" customHeight="1">
      <c r="A739" s="14"/>
      <c r="B739" s="14"/>
      <c r="C739" s="14"/>
      <c r="D739" s="15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</row>
    <row r="740" ht="13.5" customHeight="1">
      <c r="A740" s="14"/>
      <c r="B740" s="14"/>
      <c r="C740" s="14"/>
      <c r="D740" s="15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</row>
    <row r="741" ht="13.5" customHeight="1">
      <c r="A741" s="14"/>
      <c r="B741" s="14"/>
      <c r="C741" s="14"/>
      <c r="D741" s="15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</row>
    <row r="742" ht="13.5" customHeight="1">
      <c r="A742" s="14"/>
      <c r="B742" s="14"/>
      <c r="C742" s="14"/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</row>
    <row r="743" ht="13.5" customHeight="1">
      <c r="A743" s="14"/>
      <c r="B743" s="14"/>
      <c r="C743" s="14"/>
      <c r="D743" s="15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</row>
    <row r="744" ht="13.5" customHeight="1">
      <c r="A744" s="14"/>
      <c r="B744" s="14"/>
      <c r="C744" s="14"/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</row>
    <row r="745" ht="13.5" customHeight="1">
      <c r="A745" s="14"/>
      <c r="B745" s="14"/>
      <c r="C745" s="14"/>
      <c r="D745" s="15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</row>
    <row r="746" ht="13.5" customHeight="1">
      <c r="A746" s="14"/>
      <c r="B746" s="14"/>
      <c r="C746" s="14"/>
      <c r="D746" s="15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</row>
    <row r="747" ht="13.5" customHeight="1">
      <c r="A747" s="14"/>
      <c r="B747" s="14"/>
      <c r="C747" s="14"/>
      <c r="D747" s="15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</row>
    <row r="748" ht="13.5" customHeight="1">
      <c r="A748" s="14"/>
      <c r="B748" s="14"/>
      <c r="C748" s="14"/>
      <c r="D748" s="15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</row>
    <row r="749" ht="13.5" customHeight="1">
      <c r="A749" s="14"/>
      <c r="B749" s="14"/>
      <c r="C749" s="14"/>
      <c r="D749" s="15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</row>
    <row r="750" ht="13.5" customHeight="1">
      <c r="A750" s="14"/>
      <c r="B750" s="14"/>
      <c r="C750" s="14"/>
      <c r="D750" s="15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</row>
    <row r="751" ht="13.5" customHeight="1">
      <c r="A751" s="14"/>
      <c r="B751" s="14"/>
      <c r="C751" s="14"/>
      <c r="D751" s="15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</row>
    <row r="752" ht="13.5" customHeight="1">
      <c r="A752" s="14"/>
      <c r="B752" s="14"/>
      <c r="C752" s="14"/>
      <c r="D752" s="15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</row>
    <row r="753" ht="13.5" customHeight="1">
      <c r="A753" s="14"/>
      <c r="B753" s="14"/>
      <c r="C753" s="14"/>
      <c r="D753" s="15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</row>
    <row r="754" ht="13.5" customHeight="1">
      <c r="A754" s="14"/>
      <c r="B754" s="14"/>
      <c r="C754" s="14"/>
      <c r="D754" s="15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</row>
    <row r="755" ht="13.5" customHeight="1">
      <c r="A755" s="14"/>
      <c r="B755" s="14"/>
      <c r="C755" s="14"/>
      <c r="D755" s="15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</row>
    <row r="756" ht="13.5" customHeight="1">
      <c r="A756" s="14"/>
      <c r="B756" s="14"/>
      <c r="C756" s="14"/>
      <c r="D756" s="15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</row>
    <row r="757" ht="13.5" customHeight="1">
      <c r="A757" s="14"/>
      <c r="B757" s="14"/>
      <c r="C757" s="14"/>
      <c r="D757" s="15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</row>
    <row r="758" ht="13.5" customHeight="1">
      <c r="A758" s="14"/>
      <c r="B758" s="14"/>
      <c r="C758" s="14"/>
      <c r="D758" s="15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</row>
    <row r="759" ht="13.5" customHeight="1">
      <c r="A759" s="14"/>
      <c r="B759" s="14"/>
      <c r="C759" s="14"/>
      <c r="D759" s="15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</row>
    <row r="760" ht="13.5" customHeight="1">
      <c r="A760" s="14"/>
      <c r="B760" s="14"/>
      <c r="C760" s="14"/>
      <c r="D760" s="15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</row>
    <row r="761" ht="13.5" customHeight="1">
      <c r="A761" s="14"/>
      <c r="B761" s="14"/>
      <c r="C761" s="14"/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</row>
    <row r="762" ht="13.5" customHeight="1">
      <c r="A762" s="14"/>
      <c r="B762" s="14"/>
      <c r="C762" s="14"/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</row>
    <row r="763" ht="13.5" customHeight="1">
      <c r="A763" s="14"/>
      <c r="B763" s="14"/>
      <c r="C763" s="14"/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</row>
    <row r="764" ht="13.5" customHeight="1">
      <c r="A764" s="14"/>
      <c r="B764" s="14"/>
      <c r="C764" s="14"/>
      <c r="D764" s="15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</row>
    <row r="765" ht="13.5" customHeight="1">
      <c r="A765" s="14"/>
      <c r="B765" s="14"/>
      <c r="C765" s="14"/>
      <c r="D765" s="15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</row>
    <row r="766" ht="13.5" customHeight="1">
      <c r="A766" s="14"/>
      <c r="B766" s="14"/>
      <c r="C766" s="14"/>
      <c r="D766" s="15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</row>
    <row r="767" ht="13.5" customHeight="1">
      <c r="A767" s="14"/>
      <c r="B767" s="14"/>
      <c r="C767" s="14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</row>
    <row r="768" ht="13.5" customHeight="1">
      <c r="A768" s="14"/>
      <c r="B768" s="14"/>
      <c r="C768" s="14"/>
      <c r="D768" s="15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</row>
    <row r="769" ht="13.5" customHeight="1">
      <c r="A769" s="14"/>
      <c r="B769" s="14"/>
      <c r="C769" s="14"/>
      <c r="D769" s="15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</row>
    <row r="770" ht="13.5" customHeight="1">
      <c r="A770" s="14"/>
      <c r="B770" s="14"/>
      <c r="C770" s="14"/>
      <c r="D770" s="15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</row>
    <row r="771" ht="13.5" customHeight="1">
      <c r="A771" s="14"/>
      <c r="B771" s="14"/>
      <c r="C771" s="14"/>
      <c r="D771" s="15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</row>
    <row r="772" ht="13.5" customHeight="1">
      <c r="A772" s="14"/>
      <c r="B772" s="14"/>
      <c r="C772" s="14"/>
      <c r="D772" s="15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</row>
    <row r="773" ht="13.5" customHeight="1">
      <c r="A773" s="14"/>
      <c r="B773" s="14"/>
      <c r="C773" s="14"/>
      <c r="D773" s="15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</row>
    <row r="774" ht="13.5" customHeight="1">
      <c r="A774" s="14"/>
      <c r="B774" s="14"/>
      <c r="C774" s="14"/>
      <c r="D774" s="15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</row>
    <row r="775" ht="13.5" customHeight="1">
      <c r="A775" s="14"/>
      <c r="B775" s="14"/>
      <c r="C775" s="14"/>
      <c r="D775" s="15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</row>
    <row r="776" ht="13.5" customHeight="1">
      <c r="A776" s="14"/>
      <c r="B776" s="14"/>
      <c r="C776" s="14"/>
      <c r="D776" s="15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</row>
    <row r="777" ht="13.5" customHeight="1">
      <c r="A777" s="14"/>
      <c r="B777" s="14"/>
      <c r="C777" s="14"/>
      <c r="D777" s="15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</row>
    <row r="778" ht="13.5" customHeight="1">
      <c r="A778" s="14"/>
      <c r="B778" s="14"/>
      <c r="C778" s="14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</row>
    <row r="779" ht="13.5" customHeight="1">
      <c r="A779" s="14"/>
      <c r="B779" s="14"/>
      <c r="C779" s="14"/>
      <c r="D779" s="15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</row>
    <row r="780" ht="13.5" customHeight="1">
      <c r="A780" s="14"/>
      <c r="B780" s="14"/>
      <c r="C780" s="14"/>
      <c r="D780" s="15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</row>
    <row r="781" ht="13.5" customHeight="1">
      <c r="A781" s="14"/>
      <c r="B781" s="14"/>
      <c r="C781" s="14"/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</row>
    <row r="782" ht="13.5" customHeight="1">
      <c r="A782" s="14"/>
      <c r="B782" s="14"/>
      <c r="C782" s="14"/>
      <c r="D782" s="15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</row>
    <row r="783" ht="13.5" customHeight="1">
      <c r="A783" s="14"/>
      <c r="B783" s="14"/>
      <c r="C783" s="14"/>
      <c r="D783" s="15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</row>
    <row r="784" ht="13.5" customHeight="1">
      <c r="A784" s="14"/>
      <c r="B784" s="14"/>
      <c r="C784" s="14"/>
      <c r="D784" s="15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</row>
    <row r="785" ht="13.5" customHeight="1">
      <c r="A785" s="14"/>
      <c r="B785" s="14"/>
      <c r="C785" s="14"/>
      <c r="D785" s="15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</row>
    <row r="786" ht="13.5" customHeight="1">
      <c r="A786" s="14"/>
      <c r="B786" s="14"/>
      <c r="C786" s="14"/>
      <c r="D786" s="15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</row>
    <row r="787" ht="13.5" customHeight="1">
      <c r="A787" s="14"/>
      <c r="B787" s="14"/>
      <c r="C787" s="14"/>
      <c r="D787" s="15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</row>
    <row r="788" ht="13.5" customHeight="1">
      <c r="A788" s="14"/>
      <c r="B788" s="14"/>
      <c r="C788" s="14"/>
      <c r="D788" s="15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</row>
    <row r="789" ht="13.5" customHeight="1">
      <c r="A789" s="14"/>
      <c r="B789" s="14"/>
      <c r="C789" s="14"/>
      <c r="D789" s="15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</row>
    <row r="790" ht="13.5" customHeight="1">
      <c r="A790" s="14"/>
      <c r="B790" s="14"/>
      <c r="C790" s="14"/>
      <c r="D790" s="15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</row>
    <row r="791" ht="13.5" customHeight="1">
      <c r="A791" s="14"/>
      <c r="B791" s="14"/>
      <c r="C791" s="14"/>
      <c r="D791" s="15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</row>
    <row r="792" ht="13.5" customHeight="1">
      <c r="A792" s="14"/>
      <c r="B792" s="14"/>
      <c r="C792" s="14"/>
      <c r="D792" s="15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</row>
    <row r="793" ht="13.5" customHeight="1">
      <c r="A793" s="14"/>
      <c r="B793" s="14"/>
      <c r="C793" s="14"/>
      <c r="D793" s="15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</row>
    <row r="794" ht="13.5" customHeight="1">
      <c r="A794" s="14"/>
      <c r="B794" s="14"/>
      <c r="C794" s="14"/>
      <c r="D794" s="15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</row>
    <row r="795" ht="13.5" customHeight="1">
      <c r="A795" s="14"/>
      <c r="B795" s="14"/>
      <c r="C795" s="14"/>
      <c r="D795" s="15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</row>
    <row r="796" ht="13.5" customHeight="1">
      <c r="A796" s="14"/>
      <c r="B796" s="14"/>
      <c r="C796" s="14"/>
      <c r="D796" s="15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</row>
    <row r="797" ht="13.5" customHeight="1">
      <c r="A797" s="14"/>
      <c r="B797" s="14"/>
      <c r="C797" s="14"/>
      <c r="D797" s="15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</row>
    <row r="798" ht="13.5" customHeight="1">
      <c r="A798" s="14"/>
      <c r="B798" s="14"/>
      <c r="C798" s="14"/>
      <c r="D798" s="15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</row>
    <row r="799" ht="13.5" customHeight="1">
      <c r="A799" s="14"/>
      <c r="B799" s="14"/>
      <c r="C799" s="14"/>
      <c r="D799" s="15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</row>
    <row r="800" ht="13.5" customHeight="1">
      <c r="A800" s="14"/>
      <c r="B800" s="14"/>
      <c r="C800" s="14"/>
      <c r="D800" s="15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</row>
    <row r="801" ht="13.5" customHeight="1">
      <c r="A801" s="14"/>
      <c r="B801" s="14"/>
      <c r="C801" s="14"/>
      <c r="D801" s="15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</row>
    <row r="802" ht="13.5" customHeight="1">
      <c r="A802" s="14"/>
      <c r="B802" s="14"/>
      <c r="C802" s="14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</row>
    <row r="803" ht="13.5" customHeight="1">
      <c r="A803" s="14"/>
      <c r="B803" s="14"/>
      <c r="C803" s="14"/>
      <c r="D803" s="15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</row>
    <row r="804" ht="13.5" customHeight="1">
      <c r="A804" s="14"/>
      <c r="B804" s="14"/>
      <c r="C804" s="14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</row>
    <row r="805" ht="13.5" customHeight="1">
      <c r="A805" s="14"/>
      <c r="B805" s="14"/>
      <c r="C805" s="14"/>
      <c r="D805" s="15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</row>
    <row r="806" ht="13.5" customHeight="1">
      <c r="A806" s="14"/>
      <c r="B806" s="14"/>
      <c r="C806" s="14"/>
      <c r="D806" s="15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</row>
    <row r="807" ht="13.5" customHeight="1">
      <c r="A807" s="14"/>
      <c r="B807" s="14"/>
      <c r="C807" s="14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</row>
    <row r="808" ht="13.5" customHeight="1">
      <c r="A808" s="14"/>
      <c r="B808" s="14"/>
      <c r="C808" s="14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</row>
    <row r="809" ht="13.5" customHeight="1">
      <c r="A809" s="14"/>
      <c r="B809" s="14"/>
      <c r="C809" s="14"/>
      <c r="D809" s="15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</row>
    <row r="810" ht="13.5" customHeight="1">
      <c r="A810" s="14"/>
      <c r="B810" s="14"/>
      <c r="C810" s="14"/>
      <c r="D810" s="15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</row>
    <row r="811" ht="13.5" customHeight="1">
      <c r="A811" s="14"/>
      <c r="B811" s="14"/>
      <c r="C811" s="14"/>
      <c r="D811" s="15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</row>
    <row r="812" ht="13.5" customHeight="1">
      <c r="A812" s="14"/>
      <c r="B812" s="14"/>
      <c r="C812" s="14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</row>
    <row r="813" ht="13.5" customHeight="1">
      <c r="A813" s="14"/>
      <c r="B813" s="14"/>
      <c r="C813" s="14"/>
      <c r="D813" s="15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</row>
    <row r="814" ht="13.5" customHeight="1">
      <c r="A814" s="14"/>
      <c r="B814" s="14"/>
      <c r="C814" s="14"/>
      <c r="D814" s="15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</row>
    <row r="815" ht="13.5" customHeight="1">
      <c r="A815" s="14"/>
      <c r="B815" s="14"/>
      <c r="C815" s="14"/>
      <c r="D815" s="15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</row>
    <row r="816" ht="13.5" customHeight="1">
      <c r="A816" s="14"/>
      <c r="B816" s="14"/>
      <c r="C816" s="14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</row>
    <row r="817" ht="13.5" customHeight="1">
      <c r="A817" s="14"/>
      <c r="B817" s="14"/>
      <c r="C817" s="14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</row>
    <row r="818" ht="13.5" customHeight="1">
      <c r="A818" s="14"/>
      <c r="B818" s="14"/>
      <c r="C818" s="14"/>
      <c r="D818" s="15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</row>
    <row r="819" ht="13.5" customHeight="1">
      <c r="A819" s="14"/>
      <c r="B819" s="14"/>
      <c r="C819" s="14"/>
      <c r="D819" s="15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</row>
    <row r="820" ht="13.5" customHeight="1">
      <c r="A820" s="14"/>
      <c r="B820" s="14"/>
      <c r="C820" s="14"/>
      <c r="D820" s="15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</row>
    <row r="821" ht="13.5" customHeight="1">
      <c r="A821" s="14"/>
      <c r="B821" s="14"/>
      <c r="C821" s="14"/>
      <c r="D821" s="15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</row>
    <row r="822" ht="13.5" customHeight="1">
      <c r="A822" s="14"/>
      <c r="B822" s="14"/>
      <c r="C822" s="14"/>
      <c r="D822" s="15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</row>
    <row r="823" ht="13.5" customHeight="1">
      <c r="A823" s="14"/>
      <c r="B823" s="14"/>
      <c r="C823" s="14"/>
      <c r="D823" s="15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</row>
    <row r="824" ht="13.5" customHeight="1">
      <c r="A824" s="14"/>
      <c r="B824" s="14"/>
      <c r="C824" s="14"/>
      <c r="D824" s="15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</row>
    <row r="825" ht="13.5" customHeight="1">
      <c r="A825" s="14"/>
      <c r="B825" s="14"/>
      <c r="C825" s="14"/>
      <c r="D825" s="15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</row>
    <row r="826" ht="13.5" customHeight="1">
      <c r="A826" s="14"/>
      <c r="B826" s="14"/>
      <c r="C826" s="14"/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</row>
    <row r="827" ht="13.5" customHeight="1">
      <c r="A827" s="14"/>
      <c r="B827" s="14"/>
      <c r="C827" s="14"/>
      <c r="D827" s="15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</row>
    <row r="828" ht="13.5" customHeight="1">
      <c r="A828" s="14"/>
      <c r="B828" s="14"/>
      <c r="C828" s="14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</row>
    <row r="829" ht="13.5" customHeight="1">
      <c r="A829" s="14"/>
      <c r="B829" s="14"/>
      <c r="C829" s="14"/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</row>
    <row r="830" ht="13.5" customHeight="1">
      <c r="A830" s="14"/>
      <c r="B830" s="14"/>
      <c r="C830" s="14"/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</row>
    <row r="831" ht="13.5" customHeight="1">
      <c r="A831" s="14"/>
      <c r="B831" s="14"/>
      <c r="C831" s="14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</row>
    <row r="832" ht="13.5" customHeight="1">
      <c r="A832" s="14"/>
      <c r="B832" s="14"/>
      <c r="C832" s="14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</row>
    <row r="833" ht="13.5" customHeight="1">
      <c r="A833" s="14"/>
      <c r="B833" s="14"/>
      <c r="C833" s="14"/>
      <c r="D833" s="15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</row>
    <row r="834" ht="13.5" customHeight="1">
      <c r="A834" s="14"/>
      <c r="B834" s="14"/>
      <c r="C834" s="14"/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</row>
    <row r="835" ht="13.5" customHeight="1">
      <c r="A835" s="14"/>
      <c r="B835" s="14"/>
      <c r="C835" s="14"/>
      <c r="D835" s="15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</row>
    <row r="836" ht="13.5" customHeight="1">
      <c r="A836" s="14"/>
      <c r="B836" s="14"/>
      <c r="C836" s="14"/>
      <c r="D836" s="15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</row>
    <row r="837" ht="13.5" customHeight="1">
      <c r="A837" s="14"/>
      <c r="B837" s="14"/>
      <c r="C837" s="14"/>
      <c r="D837" s="15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</row>
    <row r="838" ht="13.5" customHeight="1">
      <c r="A838" s="14"/>
      <c r="B838" s="14"/>
      <c r="C838" s="14"/>
      <c r="D838" s="15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</row>
    <row r="839" ht="13.5" customHeight="1">
      <c r="A839" s="14"/>
      <c r="B839" s="14"/>
      <c r="C839" s="14"/>
      <c r="D839" s="15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</row>
    <row r="840" ht="13.5" customHeight="1">
      <c r="A840" s="14"/>
      <c r="B840" s="14"/>
      <c r="C840" s="14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</row>
    <row r="841" ht="13.5" customHeight="1">
      <c r="A841" s="14"/>
      <c r="B841" s="14"/>
      <c r="C841" s="14"/>
      <c r="D841" s="15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</row>
    <row r="842" ht="13.5" customHeight="1">
      <c r="A842" s="14"/>
      <c r="B842" s="14"/>
      <c r="C842" s="14"/>
      <c r="D842" s="15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</row>
    <row r="843" ht="13.5" customHeight="1">
      <c r="A843" s="14"/>
      <c r="B843" s="14"/>
      <c r="C843" s="14"/>
      <c r="D843" s="15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</row>
    <row r="844" ht="13.5" customHeight="1">
      <c r="A844" s="14"/>
      <c r="B844" s="14"/>
      <c r="C844" s="14"/>
      <c r="D844" s="15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</row>
    <row r="845" ht="13.5" customHeight="1">
      <c r="A845" s="14"/>
      <c r="B845" s="14"/>
      <c r="C845" s="14"/>
      <c r="D845" s="15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</row>
    <row r="846" ht="13.5" customHeight="1">
      <c r="A846" s="14"/>
      <c r="B846" s="14"/>
      <c r="C846" s="14"/>
      <c r="D846" s="15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</row>
    <row r="847" ht="13.5" customHeight="1">
      <c r="A847" s="14"/>
      <c r="B847" s="14"/>
      <c r="C847" s="14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</row>
    <row r="848" ht="13.5" customHeight="1">
      <c r="A848" s="14"/>
      <c r="B848" s="14"/>
      <c r="C848" s="14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</row>
    <row r="849" ht="13.5" customHeight="1">
      <c r="A849" s="14"/>
      <c r="B849" s="14"/>
      <c r="C849" s="14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</row>
    <row r="850" ht="13.5" customHeight="1">
      <c r="A850" s="14"/>
      <c r="B850" s="14"/>
      <c r="C850" s="14"/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</row>
    <row r="851" ht="13.5" customHeight="1">
      <c r="A851" s="14"/>
      <c r="B851" s="14"/>
      <c r="C851" s="14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</row>
    <row r="852" ht="13.5" customHeight="1">
      <c r="A852" s="14"/>
      <c r="B852" s="14"/>
      <c r="C852" s="14"/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</row>
    <row r="853" ht="13.5" customHeight="1">
      <c r="A853" s="14"/>
      <c r="B853" s="14"/>
      <c r="C853" s="14"/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</row>
    <row r="854" ht="13.5" customHeight="1">
      <c r="A854" s="14"/>
      <c r="B854" s="14"/>
      <c r="C854" s="14"/>
      <c r="D854" s="15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</row>
    <row r="855" ht="13.5" customHeight="1">
      <c r="A855" s="14"/>
      <c r="B855" s="14"/>
      <c r="C855" s="14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</row>
    <row r="856" ht="13.5" customHeight="1">
      <c r="A856" s="14"/>
      <c r="B856" s="14"/>
      <c r="C856" s="14"/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</row>
    <row r="857" ht="13.5" customHeight="1">
      <c r="A857" s="14"/>
      <c r="B857" s="14"/>
      <c r="C857" s="14"/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</row>
    <row r="858" ht="13.5" customHeight="1">
      <c r="A858" s="14"/>
      <c r="B858" s="14"/>
      <c r="C858" s="14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</row>
    <row r="859" ht="13.5" customHeight="1">
      <c r="A859" s="14"/>
      <c r="B859" s="14"/>
      <c r="C859" s="14"/>
      <c r="D859" s="15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</row>
    <row r="860" ht="13.5" customHeight="1">
      <c r="A860" s="14"/>
      <c r="B860" s="14"/>
      <c r="C860" s="14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</row>
    <row r="861" ht="13.5" customHeight="1">
      <c r="A861" s="14"/>
      <c r="B861" s="14"/>
      <c r="C861" s="14"/>
      <c r="D861" s="15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</row>
    <row r="862" ht="13.5" customHeight="1">
      <c r="A862" s="14"/>
      <c r="B862" s="14"/>
      <c r="C862" s="14"/>
      <c r="D862" s="15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</row>
    <row r="863" ht="13.5" customHeight="1">
      <c r="A863" s="14"/>
      <c r="B863" s="14"/>
      <c r="C863" s="14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</row>
    <row r="864" ht="13.5" customHeight="1">
      <c r="A864" s="14"/>
      <c r="B864" s="14"/>
      <c r="C864" s="14"/>
      <c r="D864" s="15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</row>
    <row r="865" ht="13.5" customHeight="1">
      <c r="A865" s="14"/>
      <c r="B865" s="14"/>
      <c r="C865" s="14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</row>
    <row r="866" ht="13.5" customHeight="1">
      <c r="A866" s="14"/>
      <c r="B866" s="14"/>
      <c r="C866" s="14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</row>
    <row r="867" ht="13.5" customHeight="1">
      <c r="A867" s="14"/>
      <c r="B867" s="14"/>
      <c r="C867" s="14"/>
      <c r="D867" s="15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</row>
    <row r="868" ht="13.5" customHeight="1">
      <c r="A868" s="14"/>
      <c r="B868" s="14"/>
      <c r="C868" s="14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</row>
    <row r="869" ht="13.5" customHeight="1">
      <c r="A869" s="14"/>
      <c r="B869" s="14"/>
      <c r="C869" s="14"/>
      <c r="D869" s="15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</row>
    <row r="870" ht="13.5" customHeight="1">
      <c r="A870" s="14"/>
      <c r="B870" s="14"/>
      <c r="C870" s="14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</row>
    <row r="871" ht="13.5" customHeight="1">
      <c r="A871" s="14"/>
      <c r="B871" s="14"/>
      <c r="C871" s="14"/>
      <c r="D871" s="15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</row>
    <row r="872" ht="13.5" customHeight="1">
      <c r="A872" s="14"/>
      <c r="B872" s="14"/>
      <c r="C872" s="14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</row>
    <row r="873" ht="13.5" customHeight="1">
      <c r="A873" s="14"/>
      <c r="B873" s="14"/>
      <c r="C873" s="14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</row>
    <row r="874" ht="13.5" customHeight="1">
      <c r="A874" s="14"/>
      <c r="B874" s="14"/>
      <c r="C874" s="14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</row>
    <row r="875" ht="13.5" customHeight="1">
      <c r="A875" s="14"/>
      <c r="B875" s="14"/>
      <c r="C875" s="14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</row>
    <row r="876" ht="13.5" customHeight="1">
      <c r="A876" s="14"/>
      <c r="B876" s="14"/>
      <c r="C876" s="14"/>
      <c r="D876" s="15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</row>
    <row r="877" ht="13.5" customHeight="1">
      <c r="A877" s="14"/>
      <c r="B877" s="14"/>
      <c r="C877" s="14"/>
      <c r="D877" s="15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</row>
    <row r="878" ht="13.5" customHeight="1">
      <c r="A878" s="14"/>
      <c r="B878" s="14"/>
      <c r="C878" s="14"/>
      <c r="D878" s="15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</row>
    <row r="879" ht="13.5" customHeight="1">
      <c r="A879" s="14"/>
      <c r="B879" s="14"/>
      <c r="C879" s="14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</row>
    <row r="880" ht="13.5" customHeight="1">
      <c r="A880" s="14"/>
      <c r="B880" s="14"/>
      <c r="C880" s="14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</row>
    <row r="881" ht="13.5" customHeight="1">
      <c r="A881" s="14"/>
      <c r="B881" s="14"/>
      <c r="C881" s="14"/>
      <c r="D881" s="15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</row>
    <row r="882" ht="13.5" customHeight="1">
      <c r="A882" s="14"/>
      <c r="B882" s="14"/>
      <c r="C882" s="14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</row>
    <row r="883" ht="13.5" customHeight="1">
      <c r="A883" s="14"/>
      <c r="B883" s="14"/>
      <c r="C883" s="14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</row>
    <row r="884" ht="13.5" customHeight="1">
      <c r="A884" s="14"/>
      <c r="B884" s="14"/>
      <c r="C884" s="14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</row>
    <row r="885" ht="13.5" customHeight="1">
      <c r="A885" s="14"/>
      <c r="B885" s="14"/>
      <c r="C885" s="14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</row>
    <row r="886" ht="13.5" customHeight="1">
      <c r="A886" s="14"/>
      <c r="B886" s="14"/>
      <c r="C886" s="14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</row>
    <row r="887" ht="13.5" customHeight="1">
      <c r="A887" s="14"/>
      <c r="B887" s="14"/>
      <c r="C887" s="14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</row>
    <row r="888" ht="13.5" customHeight="1">
      <c r="A888" s="14"/>
      <c r="B888" s="14"/>
      <c r="C888" s="14"/>
      <c r="D888" s="15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</row>
    <row r="889" ht="13.5" customHeight="1">
      <c r="A889" s="14"/>
      <c r="B889" s="14"/>
      <c r="C889" s="14"/>
      <c r="D889" s="15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</row>
    <row r="890" ht="13.5" customHeight="1">
      <c r="A890" s="14"/>
      <c r="B890" s="14"/>
      <c r="C890" s="14"/>
      <c r="D890" s="15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</row>
    <row r="891" ht="13.5" customHeight="1">
      <c r="A891" s="14"/>
      <c r="B891" s="14"/>
      <c r="C891" s="14"/>
      <c r="D891" s="15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</row>
    <row r="892" ht="13.5" customHeight="1">
      <c r="A892" s="14"/>
      <c r="B892" s="14"/>
      <c r="C892" s="14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</row>
    <row r="893" ht="13.5" customHeight="1">
      <c r="A893" s="14"/>
      <c r="B893" s="14"/>
      <c r="C893" s="14"/>
      <c r="D893" s="15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</row>
    <row r="894" ht="13.5" customHeight="1">
      <c r="A894" s="14"/>
      <c r="B894" s="14"/>
      <c r="C894" s="14"/>
      <c r="D894" s="15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</row>
    <row r="895" ht="13.5" customHeight="1">
      <c r="A895" s="14"/>
      <c r="B895" s="14"/>
      <c r="C895" s="14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</row>
    <row r="896" ht="13.5" customHeight="1">
      <c r="A896" s="14"/>
      <c r="B896" s="14"/>
      <c r="C896" s="14"/>
      <c r="D896" s="15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</row>
    <row r="897" ht="13.5" customHeight="1">
      <c r="A897" s="14"/>
      <c r="B897" s="14"/>
      <c r="C897" s="14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</row>
    <row r="898" ht="13.5" customHeight="1">
      <c r="A898" s="14"/>
      <c r="B898" s="14"/>
      <c r="C898" s="14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</row>
    <row r="899" ht="13.5" customHeight="1">
      <c r="A899" s="14"/>
      <c r="B899" s="14"/>
      <c r="C899" s="14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</row>
    <row r="900" ht="13.5" customHeight="1">
      <c r="A900" s="14"/>
      <c r="B900" s="14"/>
      <c r="C900" s="14"/>
      <c r="D900" s="15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</row>
    <row r="901" ht="13.5" customHeight="1">
      <c r="A901" s="14"/>
      <c r="B901" s="14"/>
      <c r="C901" s="14"/>
      <c r="D901" s="15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</row>
    <row r="902" ht="13.5" customHeight="1">
      <c r="A902" s="14"/>
      <c r="B902" s="14"/>
      <c r="C902" s="14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</row>
    <row r="903" ht="13.5" customHeight="1">
      <c r="A903" s="14"/>
      <c r="B903" s="14"/>
      <c r="C903" s="14"/>
      <c r="D903" s="15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</row>
    <row r="904" ht="13.5" customHeight="1">
      <c r="A904" s="14"/>
      <c r="B904" s="14"/>
      <c r="C904" s="14"/>
      <c r="D904" s="15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</row>
    <row r="905" ht="13.5" customHeight="1">
      <c r="A905" s="14"/>
      <c r="B905" s="14"/>
      <c r="C905" s="14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</row>
    <row r="906" ht="13.5" customHeight="1">
      <c r="A906" s="14"/>
      <c r="B906" s="14"/>
      <c r="C906" s="14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</row>
    <row r="907" ht="13.5" customHeight="1">
      <c r="A907" s="14"/>
      <c r="B907" s="14"/>
      <c r="C907" s="14"/>
      <c r="D907" s="15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</row>
    <row r="908" ht="13.5" customHeight="1">
      <c r="A908" s="14"/>
      <c r="B908" s="14"/>
      <c r="C908" s="14"/>
      <c r="D908" s="15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</row>
    <row r="909" ht="13.5" customHeight="1">
      <c r="A909" s="14"/>
      <c r="B909" s="14"/>
      <c r="C909" s="14"/>
      <c r="D909" s="15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</row>
    <row r="910" ht="13.5" customHeight="1">
      <c r="A910" s="14"/>
      <c r="B910" s="14"/>
      <c r="C910" s="14"/>
      <c r="D910" s="15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</row>
    <row r="911" ht="13.5" customHeight="1">
      <c r="A911" s="14"/>
      <c r="B911" s="14"/>
      <c r="C911" s="14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</row>
    <row r="912" ht="13.5" customHeight="1">
      <c r="A912" s="14"/>
      <c r="B912" s="14"/>
      <c r="C912" s="14"/>
      <c r="D912" s="15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</row>
    <row r="913" ht="13.5" customHeight="1">
      <c r="A913" s="14"/>
      <c r="B913" s="14"/>
      <c r="C913" s="14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</row>
    <row r="914" ht="13.5" customHeight="1">
      <c r="A914" s="14"/>
      <c r="B914" s="14"/>
      <c r="C914" s="14"/>
      <c r="D914" s="15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</row>
    <row r="915" ht="13.5" customHeight="1">
      <c r="A915" s="14"/>
      <c r="B915" s="14"/>
      <c r="C915" s="14"/>
      <c r="D915" s="15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</row>
    <row r="916" ht="13.5" customHeight="1">
      <c r="A916" s="14"/>
      <c r="B916" s="14"/>
      <c r="C916" s="14"/>
      <c r="D916" s="15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</row>
    <row r="917" ht="13.5" customHeight="1">
      <c r="A917" s="14"/>
      <c r="B917" s="14"/>
      <c r="C917" s="14"/>
      <c r="D917" s="15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</row>
    <row r="918" ht="13.5" customHeight="1">
      <c r="A918" s="14"/>
      <c r="B918" s="14"/>
      <c r="C918" s="14"/>
      <c r="D918" s="15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</row>
    <row r="919" ht="13.5" customHeight="1">
      <c r="A919" s="14"/>
      <c r="B919" s="14"/>
      <c r="C919" s="14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</row>
    <row r="920" ht="13.5" customHeight="1">
      <c r="A920" s="14"/>
      <c r="B920" s="14"/>
      <c r="C920" s="14"/>
      <c r="D920" s="15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</row>
    <row r="921" ht="13.5" customHeight="1">
      <c r="A921" s="14"/>
      <c r="B921" s="14"/>
      <c r="C921" s="14"/>
      <c r="D921" s="15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</row>
    <row r="922" ht="13.5" customHeight="1">
      <c r="A922" s="14"/>
      <c r="B922" s="14"/>
      <c r="C922" s="14"/>
      <c r="D922" s="15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</row>
    <row r="923" ht="13.5" customHeight="1">
      <c r="A923" s="14"/>
      <c r="B923" s="14"/>
      <c r="C923" s="14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</row>
    <row r="924" ht="13.5" customHeight="1">
      <c r="A924" s="14"/>
      <c r="B924" s="14"/>
      <c r="C924" s="14"/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</row>
    <row r="925" ht="13.5" customHeight="1">
      <c r="A925" s="14"/>
      <c r="B925" s="14"/>
      <c r="C925" s="14"/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</row>
    <row r="926" ht="13.5" customHeight="1">
      <c r="A926" s="14"/>
      <c r="B926" s="14"/>
      <c r="C926" s="14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</row>
    <row r="927" ht="13.5" customHeight="1">
      <c r="A927" s="14"/>
      <c r="B927" s="14"/>
      <c r="C927" s="14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</row>
    <row r="928" ht="13.5" customHeight="1">
      <c r="A928" s="14"/>
      <c r="B928" s="14"/>
      <c r="C928" s="14"/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</row>
    <row r="929" ht="13.5" customHeight="1">
      <c r="A929" s="14"/>
      <c r="B929" s="14"/>
      <c r="C929" s="14"/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</row>
    <row r="930" ht="13.5" customHeight="1">
      <c r="A930" s="14"/>
      <c r="B930" s="14"/>
      <c r="C930" s="14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</row>
    <row r="931" ht="13.5" customHeight="1">
      <c r="A931" s="14"/>
      <c r="B931" s="14"/>
      <c r="C931" s="14"/>
      <c r="D931" s="15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</row>
    <row r="932" ht="13.5" customHeight="1">
      <c r="A932" s="14"/>
      <c r="B932" s="14"/>
      <c r="C932" s="14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</row>
    <row r="933" ht="13.5" customHeight="1">
      <c r="A933" s="14"/>
      <c r="B933" s="14"/>
      <c r="C933" s="14"/>
      <c r="D933" s="15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</row>
    <row r="934" ht="13.5" customHeight="1">
      <c r="A934" s="14"/>
      <c r="B934" s="14"/>
      <c r="C934" s="14"/>
      <c r="D934" s="15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</row>
    <row r="935" ht="13.5" customHeight="1">
      <c r="A935" s="14"/>
      <c r="B935" s="14"/>
      <c r="C935" s="14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</row>
    <row r="936" ht="13.5" customHeight="1">
      <c r="A936" s="14"/>
      <c r="B936" s="14"/>
      <c r="C936" s="14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</row>
    <row r="937" ht="13.5" customHeight="1">
      <c r="A937" s="14"/>
      <c r="B937" s="14"/>
      <c r="C937" s="14"/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</row>
    <row r="938" ht="13.5" customHeight="1">
      <c r="A938" s="14"/>
      <c r="B938" s="14"/>
      <c r="C938" s="14"/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</row>
    <row r="939" ht="13.5" customHeight="1">
      <c r="A939" s="14"/>
      <c r="B939" s="14"/>
      <c r="C939" s="14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</row>
    <row r="940" ht="13.5" customHeight="1">
      <c r="A940" s="14"/>
      <c r="B940" s="14"/>
      <c r="C940" s="14"/>
      <c r="D940" s="15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</row>
    <row r="941" ht="13.5" customHeight="1">
      <c r="A941" s="14"/>
      <c r="B941" s="14"/>
      <c r="C941" s="14"/>
      <c r="D941" s="15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</row>
    <row r="942" ht="13.5" customHeight="1">
      <c r="A942" s="14"/>
      <c r="B942" s="14"/>
      <c r="C942" s="14"/>
      <c r="D942" s="15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</row>
    <row r="943" ht="13.5" customHeight="1">
      <c r="A943" s="14"/>
      <c r="B943" s="14"/>
      <c r="C943" s="14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</row>
    <row r="944" ht="13.5" customHeight="1">
      <c r="A944" s="14"/>
      <c r="B944" s="14"/>
      <c r="C944" s="14"/>
      <c r="D944" s="15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</row>
    <row r="945" ht="13.5" customHeight="1">
      <c r="A945" s="14"/>
      <c r="B945" s="14"/>
      <c r="C945" s="14"/>
      <c r="D945" s="15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</row>
    <row r="946" ht="13.5" customHeight="1">
      <c r="A946" s="14"/>
      <c r="B946" s="14"/>
      <c r="C946" s="14"/>
      <c r="D946" s="15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</row>
    <row r="947" ht="13.5" customHeight="1">
      <c r="A947" s="14"/>
      <c r="B947" s="14"/>
      <c r="C947" s="14"/>
      <c r="D947" s="15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</row>
    <row r="948" ht="13.5" customHeight="1">
      <c r="A948" s="14"/>
      <c r="B948" s="14"/>
      <c r="C948" s="14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</row>
    <row r="949" ht="13.5" customHeight="1">
      <c r="A949" s="14"/>
      <c r="B949" s="14"/>
      <c r="C949" s="14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</row>
    <row r="950" ht="13.5" customHeight="1">
      <c r="A950" s="14"/>
      <c r="B950" s="14"/>
      <c r="C950" s="14"/>
      <c r="D950" s="15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</row>
    <row r="951" ht="13.5" customHeight="1">
      <c r="A951" s="14"/>
      <c r="B951" s="14"/>
      <c r="C951" s="14"/>
      <c r="D951" s="15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</row>
    <row r="952" ht="13.5" customHeight="1">
      <c r="A952" s="14"/>
      <c r="B952" s="14"/>
      <c r="C952" s="14"/>
      <c r="D952" s="15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</row>
    <row r="953" ht="13.5" customHeight="1">
      <c r="A953" s="14"/>
      <c r="B953" s="14"/>
      <c r="C953" s="14"/>
      <c r="D953" s="15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</row>
    <row r="954" ht="13.5" customHeight="1">
      <c r="A954" s="14"/>
      <c r="B954" s="14"/>
      <c r="C954" s="14"/>
      <c r="D954" s="15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</row>
    <row r="955" ht="13.5" customHeight="1">
      <c r="A955" s="14"/>
      <c r="B955" s="14"/>
      <c r="C955" s="14"/>
      <c r="D955" s="15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</row>
    <row r="956" ht="13.5" customHeight="1">
      <c r="A956" s="14"/>
      <c r="B956" s="14"/>
      <c r="C956" s="14"/>
      <c r="D956" s="15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</row>
    <row r="957" ht="13.5" customHeight="1">
      <c r="A957" s="14"/>
      <c r="B957" s="14"/>
      <c r="C957" s="14"/>
      <c r="D957" s="15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</row>
    <row r="958" ht="13.5" customHeight="1">
      <c r="A958" s="14"/>
      <c r="B958" s="14"/>
      <c r="C958" s="14"/>
      <c r="D958" s="15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</row>
    <row r="959" ht="13.5" customHeight="1">
      <c r="A959" s="14"/>
      <c r="B959" s="14"/>
      <c r="C959" s="14"/>
      <c r="D959" s="15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</row>
    <row r="960" ht="13.5" customHeight="1">
      <c r="A960" s="14"/>
      <c r="B960" s="14"/>
      <c r="C960" s="14"/>
      <c r="D960" s="15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</row>
    <row r="961" ht="13.5" customHeight="1">
      <c r="A961" s="14"/>
      <c r="B961" s="14"/>
      <c r="C961" s="14"/>
      <c r="D961" s="15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</row>
    <row r="962" ht="13.5" customHeight="1">
      <c r="A962" s="14"/>
      <c r="B962" s="14"/>
      <c r="C962" s="14"/>
      <c r="D962" s="15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</row>
    <row r="963" ht="13.5" customHeight="1">
      <c r="A963" s="14"/>
      <c r="B963" s="14"/>
      <c r="C963" s="14"/>
      <c r="D963" s="15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</row>
    <row r="964" ht="13.5" customHeight="1">
      <c r="A964" s="14"/>
      <c r="B964" s="14"/>
      <c r="C964" s="14"/>
      <c r="D964" s="15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</row>
    <row r="965" ht="13.5" customHeight="1">
      <c r="A965" s="14"/>
      <c r="B965" s="14"/>
      <c r="C965" s="14"/>
      <c r="D965" s="15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</row>
    <row r="966" ht="13.5" customHeight="1">
      <c r="A966" s="14"/>
      <c r="B966" s="14"/>
      <c r="C966" s="14"/>
      <c r="D966" s="15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</row>
    <row r="967" ht="13.5" customHeight="1">
      <c r="A967" s="14"/>
      <c r="B967" s="14"/>
      <c r="C967" s="14"/>
      <c r="D967" s="15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</row>
    <row r="968" ht="13.5" customHeight="1">
      <c r="A968" s="14"/>
      <c r="B968" s="14"/>
      <c r="C968" s="14"/>
      <c r="D968" s="15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</row>
    <row r="969" ht="13.5" customHeight="1">
      <c r="A969" s="14"/>
      <c r="B969" s="14"/>
      <c r="C969" s="14"/>
      <c r="D969" s="15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</row>
    <row r="970" ht="13.5" customHeight="1">
      <c r="A970" s="14"/>
      <c r="B970" s="14"/>
      <c r="C970" s="14"/>
      <c r="D970" s="15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</row>
    <row r="971" ht="13.5" customHeight="1">
      <c r="A971" s="14"/>
      <c r="B971" s="14"/>
      <c r="C971" s="14"/>
      <c r="D971" s="15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</row>
    <row r="972" ht="13.5" customHeight="1">
      <c r="A972" s="14"/>
      <c r="B972" s="14"/>
      <c r="C972" s="14"/>
      <c r="D972" s="15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</row>
    <row r="973" ht="13.5" customHeight="1">
      <c r="A973" s="14"/>
      <c r="B973" s="14"/>
      <c r="C973" s="14"/>
      <c r="D973" s="15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</row>
    <row r="974" ht="13.5" customHeight="1">
      <c r="A974" s="14"/>
      <c r="B974" s="14"/>
      <c r="C974" s="14"/>
      <c r="D974" s="15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</row>
    <row r="975" ht="13.5" customHeight="1">
      <c r="A975" s="14"/>
      <c r="B975" s="14"/>
      <c r="C975" s="14"/>
      <c r="D975" s="15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</row>
    <row r="976" ht="13.5" customHeight="1">
      <c r="A976" s="14"/>
      <c r="B976" s="14"/>
      <c r="C976" s="14"/>
      <c r="D976" s="15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</row>
    <row r="977" ht="13.5" customHeight="1">
      <c r="A977" s="14"/>
      <c r="B977" s="14"/>
      <c r="C977" s="14"/>
      <c r="D977" s="15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</row>
    <row r="978" ht="13.5" customHeight="1">
      <c r="A978" s="14"/>
      <c r="B978" s="14"/>
      <c r="C978" s="14"/>
      <c r="D978" s="15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</row>
    <row r="979" ht="13.5" customHeight="1">
      <c r="A979" s="14"/>
      <c r="B979" s="14"/>
      <c r="C979" s="14"/>
      <c r="D979" s="15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</row>
    <row r="980" ht="13.5" customHeight="1">
      <c r="A980" s="14"/>
      <c r="B980" s="14"/>
      <c r="C980" s="14"/>
      <c r="D980" s="15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</row>
    <row r="981" ht="13.5" customHeight="1">
      <c r="A981" s="14"/>
      <c r="B981" s="14"/>
      <c r="C981" s="14"/>
      <c r="D981" s="15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</row>
    <row r="982" ht="13.5" customHeight="1">
      <c r="A982" s="14"/>
      <c r="B982" s="14"/>
      <c r="C982" s="14"/>
      <c r="D982" s="15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</row>
    <row r="983" ht="13.5" customHeight="1">
      <c r="A983" s="14"/>
      <c r="B983" s="14"/>
      <c r="C983" s="14"/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</row>
    <row r="984" ht="13.5" customHeight="1">
      <c r="A984" s="14"/>
      <c r="B984" s="14"/>
      <c r="C984" s="14"/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</row>
    <row r="985" ht="13.5" customHeight="1">
      <c r="A985" s="14"/>
      <c r="B985" s="14"/>
      <c r="C985" s="14"/>
      <c r="D985" s="15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</row>
    <row r="986" ht="13.5" customHeight="1">
      <c r="A986" s="14"/>
      <c r="B986" s="14"/>
      <c r="C986" s="14"/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</row>
    <row r="987" ht="13.5" customHeight="1">
      <c r="A987" s="14"/>
      <c r="B987" s="14"/>
      <c r="C987" s="14"/>
      <c r="D987" s="15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</row>
    <row r="988" ht="13.5" customHeight="1">
      <c r="A988" s="14"/>
      <c r="B988" s="14"/>
      <c r="C988" s="14"/>
      <c r="D988" s="15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</row>
    <row r="989" ht="13.5" customHeight="1">
      <c r="A989" s="14"/>
      <c r="B989" s="14"/>
      <c r="C989" s="14"/>
      <c r="D989" s="15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</row>
    <row r="990" ht="13.5" customHeight="1">
      <c r="A990" s="14"/>
      <c r="B990" s="14"/>
      <c r="C990" s="14"/>
      <c r="D990" s="15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</row>
    <row r="991" ht="13.5" customHeight="1">
      <c r="A991" s="14"/>
      <c r="B991" s="14"/>
      <c r="C991" s="14"/>
      <c r="D991" s="15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</row>
    <row r="992" ht="13.5" customHeight="1">
      <c r="A992" s="14"/>
      <c r="B992" s="14"/>
      <c r="C992" s="14"/>
      <c r="D992" s="15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</row>
    <row r="993" ht="13.5" customHeight="1">
      <c r="A993" s="14"/>
      <c r="B993" s="14"/>
      <c r="C993" s="14"/>
      <c r="D993" s="15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</row>
    <row r="994" ht="13.5" customHeight="1">
      <c r="A994" s="14"/>
      <c r="B994" s="14"/>
      <c r="C994" s="14"/>
      <c r="D994" s="15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</row>
    <row r="995" ht="13.5" customHeight="1">
      <c r="A995" s="14"/>
      <c r="B995" s="14"/>
      <c r="C995" s="14"/>
      <c r="D995" s="15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</row>
    <row r="996" ht="13.5" customHeight="1">
      <c r="A996" s="14"/>
      <c r="B996" s="14"/>
      <c r="C996" s="14"/>
      <c r="D996" s="15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</row>
    <row r="997" ht="13.5" customHeight="1">
      <c r="A997" s="14"/>
      <c r="B997" s="14"/>
      <c r="C997" s="14"/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</row>
    <row r="998" ht="13.5" customHeight="1">
      <c r="A998" s="14"/>
      <c r="B998" s="14"/>
      <c r="C998" s="14"/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</row>
    <row r="999" ht="13.5" customHeight="1">
      <c r="A999" s="14"/>
      <c r="B999" s="14"/>
      <c r="C999" s="14"/>
      <c r="D999" s="15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</row>
    <row r="1000" ht="13.5" customHeight="1">
      <c r="A1000" s="14"/>
      <c r="B1000" s="14"/>
      <c r="C1000" s="14"/>
      <c r="D1000" s="1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</row>
  </sheetData>
  <mergeCells count="52">
    <mergeCell ref="A2:B4"/>
    <mergeCell ref="C2:Q2"/>
    <mergeCell ref="R2:X2"/>
    <mergeCell ref="C3:Q3"/>
    <mergeCell ref="R3:X3"/>
    <mergeCell ref="C4:Q4"/>
    <mergeCell ref="R4:X4"/>
    <mergeCell ref="A9:A11"/>
    <mergeCell ref="B9:C11"/>
    <mergeCell ref="D9:D11"/>
    <mergeCell ref="E9:X9"/>
    <mergeCell ref="E10:N10"/>
    <mergeCell ref="O10:X10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H49:X49"/>
    <mergeCell ref="H50:X50"/>
    <mergeCell ref="H54:X54"/>
    <mergeCell ref="B41:C41"/>
    <mergeCell ref="B42:C42"/>
    <mergeCell ref="B43:C43"/>
    <mergeCell ref="B44:C44"/>
    <mergeCell ref="B45:C45"/>
    <mergeCell ref="B46:C46"/>
    <mergeCell ref="B47:C47"/>
  </mergeCells>
  <printOptions horizontalCentered="1"/>
  <pageMargins bottom="0.4724409448818898" footer="0.0" header="0.0" left="0.4724409448818898" right="0.4724409448818898" top="0.4724409448818898"/>
  <pageSetup paperSize="9" scale="70" orientation="portrait"/>
  <headerFooter>
    <oddHeader>&amp;RConfidential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3.5"/>
    <col customWidth="1" min="2" max="3" width="6.5"/>
    <col customWidth="1" min="4" max="4" width="25.13"/>
    <col customWidth="1" min="5" max="19" width="3.75"/>
    <col customWidth="1" min="20" max="21" width="7.63"/>
    <col customWidth="1" min="22" max="31" width="8.0"/>
  </cols>
  <sheetData>
    <row r="1" ht="19.5" customHeight="1">
      <c r="A1" s="14"/>
      <c r="B1" s="14"/>
      <c r="C1" s="14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 t="s">
        <v>7</v>
      </c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ht="19.5" customHeight="1">
      <c r="A2" s="20"/>
      <c r="B2" s="21"/>
      <c r="C2" s="169" t="str">
        <f>CONCATENATE("DAFTAR NILAI SIKAP PESERTA DIDIK KELAS ",RIGHT('Pengetahuan (rincian)'!C2,7))</f>
        <v>DAFTAR NILAI SIKAP PESERTA DIDIK KELAS XIE RPL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3"/>
      <c r="S2" s="21"/>
      <c r="T2" s="21"/>
      <c r="U2" s="2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ht="19.5" customHeight="1">
      <c r="A3" s="25"/>
      <c r="C3" s="170" t="str">
        <f>'Pengetahuan (rincian)'!C3:U3</f>
        <v>SMK TELKOM BANJARBARU</v>
      </c>
      <c r="R3" s="27"/>
      <c r="U3" s="28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ht="19.5" customHeight="1">
      <c r="A4" s="29"/>
      <c r="B4" s="30"/>
      <c r="C4" s="171" t="str">
        <f>'Pengetahuan (rincian)'!C4:U4</f>
        <v>TAHUN PELAJARAN 2025-2026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2"/>
      <c r="S4" s="30"/>
      <c r="T4" s="30"/>
      <c r="U4" s="33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ht="9.0" customHeight="1">
      <c r="A5" s="16"/>
      <c r="B5" s="16"/>
      <c r="C5" s="34"/>
      <c r="D5" s="35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ht="19.5" customHeight="1">
      <c r="A6" s="42" t="str">
        <f>'Pengetahuan (rincian)'!A6</f>
        <v>MATA PELAJARAN : </v>
      </c>
      <c r="B6" s="37"/>
      <c r="C6" s="38"/>
      <c r="D6" s="43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34"/>
      <c r="T6" s="34"/>
      <c r="U6" s="44" t="str">
        <f>'Pengetahuan (rincian)'!AV6</f>
        <v>SEMESTER : GANJIL</v>
      </c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ht="3.75" customHeight="1">
      <c r="A7" s="42"/>
      <c r="B7" s="37"/>
      <c r="C7" s="38"/>
      <c r="D7" s="43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34"/>
      <c r="T7" s="34"/>
      <c r="U7" s="4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ht="3.75" customHeight="1">
      <c r="A8" s="173"/>
      <c r="B8" s="173"/>
      <c r="C8" s="174"/>
      <c r="D8" s="175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ht="19.5" customHeight="1">
      <c r="A9" s="234" t="s">
        <v>13</v>
      </c>
      <c r="B9" s="235" t="s">
        <v>14</v>
      </c>
      <c r="C9" s="178"/>
      <c r="D9" s="236" t="s">
        <v>15</v>
      </c>
      <c r="E9" s="262" t="s">
        <v>96</v>
      </c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2"/>
      <c r="T9" s="236" t="s">
        <v>112</v>
      </c>
      <c r="U9" s="263" t="s">
        <v>113</v>
      </c>
      <c r="V9" s="52"/>
      <c r="W9" s="52"/>
      <c r="X9" s="52"/>
      <c r="Y9" s="52"/>
      <c r="Z9" s="52"/>
      <c r="AA9" s="52"/>
      <c r="AB9" s="52"/>
      <c r="AC9" s="52"/>
      <c r="AD9" s="52"/>
      <c r="AE9" s="52"/>
    </row>
    <row r="10" ht="19.5" customHeight="1">
      <c r="A10" s="185"/>
      <c r="B10" s="55"/>
      <c r="C10" s="56"/>
      <c r="D10" s="54"/>
      <c r="E10" s="156" t="s">
        <v>114</v>
      </c>
      <c r="F10" s="50"/>
      <c r="G10" s="50"/>
      <c r="H10" s="50"/>
      <c r="I10" s="50"/>
      <c r="J10" s="50"/>
      <c r="K10" s="50"/>
      <c r="L10" s="50"/>
      <c r="M10" s="50"/>
      <c r="N10" s="2"/>
      <c r="O10" s="156" t="s">
        <v>115</v>
      </c>
      <c r="P10" s="50"/>
      <c r="Q10" s="50"/>
      <c r="R10" s="50"/>
      <c r="S10" s="2"/>
      <c r="T10" s="54"/>
      <c r="U10" s="264"/>
      <c r="V10" s="52"/>
      <c r="W10" s="52"/>
      <c r="X10" s="52"/>
      <c r="Y10" s="52"/>
      <c r="Z10" s="52"/>
      <c r="AA10" s="52"/>
      <c r="AB10" s="52"/>
      <c r="AC10" s="52"/>
      <c r="AD10" s="52"/>
      <c r="AE10" s="52"/>
    </row>
    <row r="11" ht="69.75" customHeight="1">
      <c r="A11" s="188"/>
      <c r="B11" s="189"/>
      <c r="C11" s="190"/>
      <c r="D11" s="191"/>
      <c r="E11" s="238" t="s">
        <v>99</v>
      </c>
      <c r="F11" s="238" t="s">
        <v>100</v>
      </c>
      <c r="G11" s="238" t="s">
        <v>101</v>
      </c>
      <c r="H11" s="238" t="s">
        <v>102</v>
      </c>
      <c r="I11" s="238" t="s">
        <v>103</v>
      </c>
      <c r="J11" s="238" t="s">
        <v>104</v>
      </c>
      <c r="K11" s="238" t="s">
        <v>105</v>
      </c>
      <c r="L11" s="238" t="s">
        <v>106</v>
      </c>
      <c r="M11" s="238" t="s">
        <v>107</v>
      </c>
      <c r="N11" s="238" t="s">
        <v>108</v>
      </c>
      <c r="O11" s="238" t="s">
        <v>116</v>
      </c>
      <c r="P11" s="238" t="s">
        <v>117</v>
      </c>
      <c r="Q11" s="238" t="s">
        <v>118</v>
      </c>
      <c r="R11" s="238" t="s">
        <v>119</v>
      </c>
      <c r="S11" s="239" t="s">
        <v>120</v>
      </c>
      <c r="T11" s="191"/>
      <c r="U11" s="265"/>
      <c r="V11" s="52"/>
      <c r="W11" s="52"/>
      <c r="X11" s="52"/>
      <c r="Y11" s="52"/>
      <c r="Z11" s="52"/>
      <c r="AA11" s="52"/>
      <c r="AB11" s="52"/>
      <c r="AC11" s="52"/>
      <c r="AD11" s="52"/>
      <c r="AE11" s="52"/>
    </row>
    <row r="12" ht="24.0" customHeight="1">
      <c r="A12" s="266">
        <v>1.0</v>
      </c>
      <c r="B12" s="242">
        <f>IF('Pengetahuan (rincian)'!B12="","",'Pengetahuan (rincian)'!B12)</f>
        <v>543241108</v>
      </c>
      <c r="C12" s="2"/>
      <c r="D12" s="220" t="str">
        <f>IF('Pengetahuan (rincian)'!D12="","",'Pengetahuan (rincian)'!D12)</f>
        <v>AHMAD FAIZH GIFFARY SYA'BANA</v>
      </c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67" t="str">
        <f>IF(OR(COUNT('Sikap (dari Siswa)'!E12:N12)&lt;2,COUNT('Sikap (dari Siswa)'!O12:X12)&lt;2,COUNT(E12:N12)&lt;2,COUNT(O12:S12)&lt;2),"",(AVERAGE('Sikap (dari Siswa)'!E12:N12)+AVERAGE('Sikap (dari Siswa)'!O12:X12)+2*AVERAGE(E12:N12)+AVERAGE(O12:S12))/5)</f>
        <v/>
      </c>
      <c r="U12" s="268" t="str">
        <f t="shared" ref="U12:U36" si="1">IF(T12="","",IF(T12&gt;=3.66,"SB",IF(T12&gt;=2.66,"B",IF(T12&gt;=1.66,"C","K"))))</f>
        <v/>
      </c>
      <c r="V12" s="80"/>
      <c r="W12" s="52"/>
      <c r="X12" s="52"/>
      <c r="Y12" s="52"/>
      <c r="Z12" s="52"/>
      <c r="AA12" s="52"/>
      <c r="AB12" s="52"/>
      <c r="AC12" s="52"/>
      <c r="AD12" s="52"/>
      <c r="AE12" s="52"/>
    </row>
    <row r="13" ht="24.0" customHeight="1">
      <c r="A13" s="244">
        <v>2.0</v>
      </c>
      <c r="B13" s="242">
        <f>IF('Pengetahuan (rincian)'!B13="","",'Pengetahuan (rincian)'!B13)</f>
        <v>543241071</v>
      </c>
      <c r="C13" s="2"/>
      <c r="D13" s="220" t="str">
        <f>IF('Pengetahuan (rincian)'!D13="","",'Pengetahuan (rincian)'!D13)</f>
        <v>AHMAD SAJIDAN ATHAILLAH</v>
      </c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164" t="str">
        <f>IF(OR(COUNT('Sikap (dari Siswa)'!E13:N13)&lt;2,COUNT('Sikap (dari Siswa)'!O13:X13)&lt;2,COUNT(E13:N13)&lt;2,COUNT(O13:S13)&lt;2),"",(AVERAGE('Sikap (dari Siswa)'!E13:N13)+AVERAGE('Sikap (dari Siswa)'!O13:X13)+2*AVERAGE(E13:N13)+AVERAGE(O13:S13))/5)</f>
        <v/>
      </c>
      <c r="U13" s="269" t="str">
        <f t="shared" si="1"/>
        <v/>
      </c>
      <c r="V13" s="80"/>
      <c r="W13" s="52"/>
      <c r="X13" s="52"/>
      <c r="Y13" s="52"/>
      <c r="Z13" s="52"/>
      <c r="AA13" s="52"/>
      <c r="AB13" s="52"/>
      <c r="AC13" s="52"/>
      <c r="AD13" s="52"/>
      <c r="AE13" s="52"/>
    </row>
    <row r="14" ht="24.0" customHeight="1">
      <c r="A14" s="244">
        <v>3.0</v>
      </c>
      <c r="B14" s="242">
        <f>IF('Pengetahuan (rincian)'!B14="","",'Pengetahuan (rincian)'!B14)</f>
        <v>543241110</v>
      </c>
      <c r="C14" s="2"/>
      <c r="D14" s="220" t="str">
        <f>IF('Pengetahuan (rincian)'!D14="","",'Pengetahuan (rincian)'!D14)</f>
        <v>AKHMAD SUPRIYADI</v>
      </c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164" t="str">
        <f>IF(OR(COUNT('Sikap (dari Siswa)'!E14:N14)&lt;2,COUNT('Sikap (dari Siswa)'!O14:X14)&lt;2,COUNT(E14:N14)&lt;2,COUNT(O14:S14)&lt;2),"",(AVERAGE('Sikap (dari Siswa)'!E14:N14)+AVERAGE('Sikap (dari Siswa)'!O14:X14)+2*AVERAGE(E14:N14)+AVERAGE(O14:S14))/5)</f>
        <v/>
      </c>
      <c r="U14" s="269" t="str">
        <f t="shared" si="1"/>
        <v/>
      </c>
      <c r="V14" s="80"/>
      <c r="W14" s="52"/>
      <c r="X14" s="52"/>
      <c r="Y14" s="52"/>
      <c r="Z14" s="52"/>
      <c r="AA14" s="52"/>
      <c r="AB14" s="52"/>
      <c r="AC14" s="52"/>
      <c r="AD14" s="52"/>
      <c r="AE14" s="52"/>
    </row>
    <row r="15" ht="24.0" customHeight="1">
      <c r="A15" s="244">
        <v>4.0</v>
      </c>
      <c r="B15" s="242">
        <f>IF('Pengetahuan (rincian)'!B15="","",'Pengetahuan (rincian)'!B15)</f>
        <v>543241112</v>
      </c>
      <c r="C15" s="2"/>
      <c r="D15" s="220" t="str">
        <f>IF('Pengetahuan (rincian)'!D15="","",'Pengetahuan (rincian)'!D15)</f>
        <v>ALFIAH RAHMAWATI PUTRI</v>
      </c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164" t="str">
        <f>IF(OR(COUNT('Sikap (dari Siswa)'!E15:N15)&lt;2,COUNT('Sikap (dari Siswa)'!O15:X15)&lt;2,COUNT(E15:N15)&lt;2,COUNT(O15:S15)&lt;2),"",(AVERAGE('Sikap (dari Siswa)'!E15:N15)+AVERAGE('Sikap (dari Siswa)'!O15:X15)+2*AVERAGE(E15:N15)+AVERAGE(O15:S15))/5)</f>
        <v/>
      </c>
      <c r="U15" s="269" t="str">
        <f t="shared" si="1"/>
        <v/>
      </c>
      <c r="V15" s="80"/>
      <c r="W15" s="52"/>
      <c r="X15" s="52"/>
      <c r="Y15" s="52"/>
      <c r="Z15" s="52"/>
      <c r="AA15" s="52"/>
      <c r="AB15" s="52"/>
      <c r="AC15" s="52"/>
      <c r="AD15" s="52"/>
      <c r="AE15" s="52"/>
    </row>
    <row r="16" ht="24.0" customHeight="1">
      <c r="A16" s="244">
        <v>5.0</v>
      </c>
      <c r="B16" s="242">
        <f>IF('Pengetahuan (rincian)'!B16="","",'Pengetahuan (rincian)'!B16)</f>
        <v>543241113</v>
      </c>
      <c r="C16" s="2"/>
      <c r="D16" s="220" t="str">
        <f>IF('Pengetahuan (rincian)'!D16="","",'Pengetahuan (rincian)'!D16)</f>
        <v>ARMAN DUARTE</v>
      </c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164" t="str">
        <f>IF(OR(COUNT('Sikap (dari Siswa)'!E16:N16)&lt;2,COUNT('Sikap (dari Siswa)'!O16:X16)&lt;2,COUNT(E16:N16)&lt;2,COUNT(O16:S16)&lt;2),"",(AVERAGE('Sikap (dari Siswa)'!E16:N16)+AVERAGE('Sikap (dari Siswa)'!O16:X16)+2*AVERAGE(E16:N16)+AVERAGE(O16:S16))/5)</f>
        <v/>
      </c>
      <c r="U16" s="269" t="str">
        <f t="shared" si="1"/>
        <v/>
      </c>
      <c r="V16" s="80"/>
      <c r="W16" s="52"/>
      <c r="X16" s="52"/>
      <c r="Y16" s="52"/>
      <c r="Z16" s="52"/>
      <c r="AA16" s="52"/>
      <c r="AB16" s="52"/>
      <c r="AC16" s="52"/>
      <c r="AD16" s="52"/>
      <c r="AE16" s="52"/>
    </row>
    <row r="17" ht="24.0" customHeight="1">
      <c r="A17" s="244">
        <v>6.0</v>
      </c>
      <c r="B17" s="242">
        <f>IF('Pengetahuan (rincian)'!B17="","",'Pengetahuan (rincian)'!B17)</f>
        <v>543241114</v>
      </c>
      <c r="C17" s="2"/>
      <c r="D17" s="220" t="str">
        <f>IF('Pengetahuan (rincian)'!D17="","",'Pengetahuan (rincian)'!D17)</f>
        <v>AULIA AGUSTIANTI RAMADHANI</v>
      </c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164" t="str">
        <f>IF(OR(COUNT('Sikap (dari Siswa)'!E17:N17)&lt;2,COUNT('Sikap (dari Siswa)'!O17:X17)&lt;2,COUNT(E17:N17)&lt;2,COUNT(O17:S17)&lt;2),"",(AVERAGE('Sikap (dari Siswa)'!E17:N17)+AVERAGE('Sikap (dari Siswa)'!O17:X17)+2*AVERAGE(E17:N17)+AVERAGE(O17:S17))/5)</f>
        <v/>
      </c>
      <c r="U17" s="269" t="str">
        <f t="shared" si="1"/>
        <v/>
      </c>
      <c r="V17" s="80"/>
      <c r="W17" s="52"/>
      <c r="X17" s="52"/>
      <c r="Y17" s="52"/>
      <c r="Z17" s="52"/>
      <c r="AA17" s="52"/>
      <c r="AB17" s="52"/>
      <c r="AC17" s="52"/>
      <c r="AD17" s="52"/>
      <c r="AE17" s="52"/>
    </row>
    <row r="18" ht="24.0" customHeight="1">
      <c r="A18" s="244">
        <v>7.0</v>
      </c>
      <c r="B18" s="242">
        <f>IF('Pengetahuan (rincian)'!B18="","",'Pengetahuan (rincian)'!B18)</f>
        <v>543241025</v>
      </c>
      <c r="C18" s="2"/>
      <c r="D18" s="220" t="str">
        <f>IF('Pengetahuan (rincian)'!D18="","",'Pengetahuan (rincian)'!D18)</f>
        <v>BETARUS MARCHIANO BOANERGES</v>
      </c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164" t="str">
        <f>IF(OR(COUNT('Sikap (dari Siswa)'!E18:N18)&lt;2,COUNT('Sikap (dari Siswa)'!O18:X18)&lt;2,COUNT(E18:N18)&lt;2,COUNT(O18:S18)&lt;2),"",(AVERAGE('Sikap (dari Siswa)'!E18:N18)+AVERAGE('Sikap (dari Siswa)'!O18:X18)+2*AVERAGE(E18:N18)+AVERAGE(O18:S18))/5)</f>
        <v/>
      </c>
      <c r="U18" s="269" t="str">
        <f t="shared" si="1"/>
        <v/>
      </c>
      <c r="V18" s="80"/>
      <c r="W18" s="52"/>
      <c r="X18" s="52"/>
      <c r="Y18" s="52"/>
      <c r="Z18" s="52"/>
      <c r="AA18" s="52"/>
      <c r="AB18" s="52"/>
      <c r="AC18" s="52"/>
      <c r="AD18" s="52"/>
      <c r="AE18" s="52"/>
    </row>
    <row r="19" ht="24.0" customHeight="1">
      <c r="A19" s="244">
        <v>8.0</v>
      </c>
      <c r="B19" s="242">
        <f>IF('Pengetahuan (rincian)'!B19="","",'Pengetahuan (rincian)'!B19)</f>
        <v>543241078</v>
      </c>
      <c r="C19" s="2"/>
      <c r="D19" s="220" t="str">
        <f>IF('Pengetahuan (rincian)'!D19="","",'Pengetahuan (rincian)'!D19)</f>
        <v>DANIEL DIMAS NUGROHO</v>
      </c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164" t="str">
        <f>IF(OR(COUNT('Sikap (dari Siswa)'!E19:N19)&lt;2,COUNT('Sikap (dari Siswa)'!O19:X19)&lt;2,COUNT(E19:N19)&lt;2,COUNT(O19:S19)&lt;2),"",(AVERAGE('Sikap (dari Siswa)'!E19:N19)+AVERAGE('Sikap (dari Siswa)'!O19:X19)+2*AVERAGE(E19:N19)+AVERAGE(O19:S19))/5)</f>
        <v/>
      </c>
      <c r="U19" s="269" t="str">
        <f t="shared" si="1"/>
        <v/>
      </c>
      <c r="V19" s="80"/>
      <c r="W19" s="52"/>
      <c r="X19" s="52"/>
      <c r="Y19" s="52"/>
      <c r="Z19" s="52"/>
      <c r="AA19" s="52"/>
      <c r="AB19" s="52"/>
      <c r="AC19" s="52"/>
      <c r="AD19" s="52"/>
      <c r="AE19" s="52"/>
    </row>
    <row r="20" ht="24.0" customHeight="1">
      <c r="A20" s="244">
        <v>9.0</v>
      </c>
      <c r="B20" s="242">
        <f>IF('Pengetahuan (rincian)'!B20="","",'Pengetahuan (rincian)'!B20)</f>
        <v>543241080</v>
      </c>
      <c r="C20" s="2"/>
      <c r="D20" s="220" t="str">
        <f>IF('Pengetahuan (rincian)'!D20="","",'Pengetahuan (rincian)'!D20)</f>
        <v>DEDE FEBRYLIANTONI</v>
      </c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164" t="str">
        <f>IF(OR(COUNT('Sikap (dari Siswa)'!E20:N20)&lt;2,COUNT('Sikap (dari Siswa)'!O20:X20)&lt;2,COUNT(E20:N20)&lt;2,COUNT(O20:S20)&lt;2),"",(AVERAGE('Sikap (dari Siswa)'!E20:N20)+AVERAGE('Sikap (dari Siswa)'!O20:X20)+2*AVERAGE(E20:N20)+AVERAGE(O20:S20))/5)</f>
        <v/>
      </c>
      <c r="U20" s="269" t="str">
        <f t="shared" si="1"/>
        <v/>
      </c>
      <c r="V20" s="80"/>
      <c r="W20" s="52"/>
      <c r="X20" s="52"/>
      <c r="Y20" s="52"/>
      <c r="Z20" s="52"/>
      <c r="AA20" s="52"/>
      <c r="AB20" s="52"/>
      <c r="AC20" s="52"/>
      <c r="AD20" s="52"/>
      <c r="AE20" s="52"/>
    </row>
    <row r="21" ht="24.0" customHeight="1">
      <c r="A21" s="244">
        <v>10.0</v>
      </c>
      <c r="B21" s="242">
        <f>IF('Pengetahuan (rincian)'!B21="","",'Pengetahuan (rincian)'!B21)</f>
        <v>543241081</v>
      </c>
      <c r="C21" s="2"/>
      <c r="D21" s="220" t="str">
        <f>IF('Pengetahuan (rincian)'!D21="","",'Pengetahuan (rincian)'!D21)</f>
        <v>GHANIY PUTRI AR RAZZAQ</v>
      </c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164" t="str">
        <f>IF(OR(COUNT('Sikap (dari Siswa)'!E21:N21)&lt;2,COUNT('Sikap (dari Siswa)'!O21:X21)&lt;2,COUNT(E21:N21)&lt;2,COUNT(O21:S21)&lt;2),"",(AVERAGE('Sikap (dari Siswa)'!E21:N21)+AVERAGE('Sikap (dari Siswa)'!O21:X21)+2*AVERAGE(E21:N21)+AVERAGE(O21:S21))/5)</f>
        <v/>
      </c>
      <c r="U21" s="269" t="str">
        <f t="shared" si="1"/>
        <v/>
      </c>
      <c r="V21" s="80"/>
      <c r="W21" s="52"/>
      <c r="X21" s="52"/>
      <c r="Y21" s="52"/>
      <c r="Z21" s="52"/>
      <c r="AA21" s="52"/>
      <c r="AB21" s="52"/>
      <c r="AC21" s="52"/>
      <c r="AD21" s="52"/>
      <c r="AE21" s="52"/>
    </row>
    <row r="22" ht="24.0" customHeight="1">
      <c r="A22" s="244">
        <v>11.0</v>
      </c>
      <c r="B22" s="242">
        <f>IF('Pengetahuan (rincian)'!B22="","",'Pengetahuan (rincian)'!B22)</f>
        <v>543241119</v>
      </c>
      <c r="C22" s="2"/>
      <c r="D22" s="220" t="str">
        <f>IF('Pengetahuan (rincian)'!D22="","",'Pengetahuan (rincian)'!D22)</f>
        <v>HAIKA MEZZIA AVEIRA</v>
      </c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164" t="str">
        <f>IF(OR(COUNT('Sikap (dari Siswa)'!E22:N22)&lt;2,COUNT('Sikap (dari Siswa)'!O22:X22)&lt;2,COUNT(E22:N22)&lt;2,COUNT(O22:S22)&lt;2),"",(AVERAGE('Sikap (dari Siswa)'!E22:N22)+AVERAGE('Sikap (dari Siswa)'!O22:X22)+2*AVERAGE(E22:N22)+AVERAGE(O22:S22))/5)</f>
        <v/>
      </c>
      <c r="U22" s="269" t="str">
        <f t="shared" si="1"/>
        <v/>
      </c>
      <c r="V22" s="80"/>
      <c r="W22" s="52"/>
      <c r="X22" s="52"/>
      <c r="Y22" s="52"/>
      <c r="Z22" s="52"/>
      <c r="AA22" s="52"/>
      <c r="AB22" s="52"/>
      <c r="AC22" s="52"/>
      <c r="AD22" s="52"/>
      <c r="AE22" s="52"/>
    </row>
    <row r="23" ht="24.0" customHeight="1">
      <c r="A23" s="244">
        <v>12.0</v>
      </c>
      <c r="B23" s="242">
        <f>IF('Pengetahuan (rincian)'!B23="","",'Pengetahuan (rincian)'!B23)</f>
        <v>543241009</v>
      </c>
      <c r="C23" s="2"/>
      <c r="D23" s="220" t="str">
        <f>IF('Pengetahuan (rincian)'!D23="","",'Pengetahuan (rincian)'!D23)</f>
        <v>KEVIN APTA</v>
      </c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164" t="str">
        <f>IF(OR(COUNT('Sikap (dari Siswa)'!E23:N23)&lt;2,COUNT('Sikap (dari Siswa)'!O23:X23)&lt;2,COUNT(E23:N23)&lt;2,COUNT(O23:S23)&lt;2),"",(AVERAGE('Sikap (dari Siswa)'!E23:N23)+AVERAGE('Sikap (dari Siswa)'!O23:X23)+2*AVERAGE(E23:N23)+AVERAGE(O23:S23))/5)</f>
        <v/>
      </c>
      <c r="U23" s="269" t="str">
        <f t="shared" si="1"/>
        <v/>
      </c>
      <c r="V23" s="80"/>
      <c r="W23" s="52"/>
      <c r="X23" s="52"/>
      <c r="Y23" s="52"/>
      <c r="Z23" s="52"/>
      <c r="AA23" s="52"/>
      <c r="AB23" s="52"/>
      <c r="AC23" s="52"/>
      <c r="AD23" s="52"/>
      <c r="AE23" s="52"/>
    </row>
    <row r="24" ht="24.0" customHeight="1">
      <c r="A24" s="244">
        <v>13.0</v>
      </c>
      <c r="B24" s="242">
        <f>IF('Pengetahuan (rincian)'!B24="","",'Pengetahuan (rincian)'!B24)</f>
        <v>543241121</v>
      </c>
      <c r="C24" s="2"/>
      <c r="D24" s="220" t="str">
        <f>IF('Pengetahuan (rincian)'!D24="","",'Pengetahuan (rincian)'!D24)</f>
        <v>LUTHVERA DWI AULIA</v>
      </c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164" t="str">
        <f>IF(OR(COUNT('Sikap (dari Siswa)'!E24:N24)&lt;2,COUNT('Sikap (dari Siswa)'!O24:X24)&lt;2,COUNT(E24:N24)&lt;2,COUNT(O24:S24)&lt;2),"",(AVERAGE('Sikap (dari Siswa)'!E24:N24)+AVERAGE('Sikap (dari Siswa)'!O24:X24)+2*AVERAGE(E24:N24)+AVERAGE(O24:S24))/5)</f>
        <v/>
      </c>
      <c r="U24" s="269" t="str">
        <f t="shared" si="1"/>
        <v/>
      </c>
      <c r="V24" s="80"/>
      <c r="W24" s="52"/>
      <c r="X24" s="52"/>
      <c r="Y24" s="52"/>
      <c r="Z24" s="52"/>
      <c r="AA24" s="52"/>
      <c r="AB24" s="52"/>
      <c r="AC24" s="52"/>
      <c r="AD24" s="52"/>
      <c r="AE24" s="52"/>
    </row>
    <row r="25" ht="24.0" customHeight="1">
      <c r="A25" s="244">
        <v>14.0</v>
      </c>
      <c r="B25" s="242">
        <f>IF('Pengetahuan (rincian)'!B25="","",'Pengetahuan (rincian)'!B25)</f>
        <v>543241122</v>
      </c>
      <c r="C25" s="2"/>
      <c r="D25" s="220" t="str">
        <f>IF('Pengetahuan (rincian)'!D25="","",'Pengetahuan (rincian)'!D25)</f>
        <v>M. AUFA RAHMAN</v>
      </c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164" t="str">
        <f>IF(OR(COUNT('Sikap (dari Siswa)'!E25:N25)&lt;2,COUNT('Sikap (dari Siswa)'!O25:X25)&lt;2,COUNT(E25:N25)&lt;2,COUNT(O25:S25)&lt;2),"",(AVERAGE('Sikap (dari Siswa)'!E25:N25)+AVERAGE('Sikap (dari Siswa)'!O25:X25)+2*AVERAGE(E25:N25)+AVERAGE(O25:S25))/5)</f>
        <v/>
      </c>
      <c r="U25" s="269" t="str">
        <f t="shared" si="1"/>
        <v/>
      </c>
      <c r="V25" s="80"/>
      <c r="W25" s="52"/>
      <c r="X25" s="52"/>
      <c r="Y25" s="52"/>
      <c r="Z25" s="52"/>
      <c r="AA25" s="52"/>
      <c r="AB25" s="52"/>
      <c r="AC25" s="52"/>
      <c r="AD25" s="52"/>
      <c r="AE25" s="52"/>
    </row>
    <row r="26" ht="24.0" customHeight="1">
      <c r="A26" s="244">
        <v>15.0</v>
      </c>
      <c r="B26" s="242">
        <f>IF('Pengetahuan (rincian)'!B26="","",'Pengetahuan (rincian)'!B26)</f>
        <v>543241087</v>
      </c>
      <c r="C26" s="2"/>
      <c r="D26" s="220" t="str">
        <f>IF('Pengetahuan (rincian)'!D26="","",'Pengetahuan (rincian)'!D26)</f>
        <v>MERAZ EL HAKIM</v>
      </c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164" t="str">
        <f>IF(OR(COUNT('Sikap (dari Siswa)'!E26:N26)&lt;2,COUNT('Sikap (dari Siswa)'!O26:X26)&lt;2,COUNT(E26:N26)&lt;2,COUNT(O26:S26)&lt;2),"",(AVERAGE('Sikap (dari Siswa)'!E26:N26)+AVERAGE('Sikap (dari Siswa)'!O26:X26)+2*AVERAGE(E26:N26)+AVERAGE(O26:S26))/5)</f>
        <v/>
      </c>
      <c r="U26" s="269" t="str">
        <f t="shared" si="1"/>
        <v/>
      </c>
      <c r="V26" s="80"/>
      <c r="W26" s="52"/>
      <c r="X26" s="52"/>
      <c r="Y26" s="52"/>
      <c r="Z26" s="52"/>
      <c r="AA26" s="52"/>
      <c r="AB26" s="52"/>
      <c r="AC26" s="52"/>
      <c r="AD26" s="52"/>
      <c r="AE26" s="52"/>
    </row>
    <row r="27" ht="24.0" customHeight="1">
      <c r="A27" s="244">
        <v>16.0</v>
      </c>
      <c r="B27" s="242">
        <f>IF('Pengetahuan (rincian)'!B27="","",'Pengetahuan (rincian)'!B27)</f>
        <v>543241125</v>
      </c>
      <c r="C27" s="2"/>
      <c r="D27" s="220" t="str">
        <f>IF('Pengetahuan (rincian)'!D27="","",'Pengetahuan (rincian)'!D27)</f>
        <v>MUHAMMAD DAFFA ADITYA</v>
      </c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164" t="str">
        <f>IF(OR(COUNT('Sikap (dari Siswa)'!E27:N27)&lt;2,COUNT('Sikap (dari Siswa)'!O27:X27)&lt;2,COUNT(E27:N27)&lt;2,COUNT(O27:S27)&lt;2),"",(AVERAGE('Sikap (dari Siswa)'!E27:N27)+AVERAGE('Sikap (dari Siswa)'!O27:X27)+2*AVERAGE(E27:N27)+AVERAGE(O27:S27))/5)</f>
        <v/>
      </c>
      <c r="U27" s="269" t="str">
        <f t="shared" si="1"/>
        <v/>
      </c>
      <c r="V27" s="80"/>
      <c r="W27" s="52"/>
      <c r="X27" s="52"/>
      <c r="Y27" s="52"/>
      <c r="Z27" s="52"/>
      <c r="AA27" s="52"/>
      <c r="AB27" s="52"/>
      <c r="AC27" s="52"/>
      <c r="AD27" s="52"/>
      <c r="AE27" s="52"/>
    </row>
    <row r="28" ht="24.0" customHeight="1">
      <c r="A28" s="244">
        <v>17.0</v>
      </c>
      <c r="B28" s="242">
        <f>IF('Pengetahuan (rincian)'!B28="","",'Pengetahuan (rincian)'!B28)</f>
        <v>543241091</v>
      </c>
      <c r="C28" s="2"/>
      <c r="D28" s="220" t="str">
        <f>IF('Pengetahuan (rincian)'!D28="","",'Pengetahuan (rincian)'!D28)</f>
        <v>MUHAMMAD DAVA PRATAMA</v>
      </c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164" t="str">
        <f>IF(OR(COUNT('Sikap (dari Siswa)'!E28:N28)&lt;2,COUNT('Sikap (dari Siswa)'!O28:X28)&lt;2,COUNT(E28:N28)&lt;2,COUNT(O28:S28)&lt;2),"",(AVERAGE('Sikap (dari Siswa)'!E28:N28)+AVERAGE('Sikap (dari Siswa)'!O28:X28)+2*AVERAGE(E28:N28)+AVERAGE(O28:S28))/5)</f>
        <v/>
      </c>
      <c r="U28" s="269" t="str">
        <f t="shared" si="1"/>
        <v/>
      </c>
      <c r="V28" s="80"/>
      <c r="W28" s="52"/>
      <c r="X28" s="52"/>
      <c r="Y28" s="52"/>
      <c r="Z28" s="52"/>
      <c r="AA28" s="52"/>
      <c r="AB28" s="52"/>
      <c r="AC28" s="52"/>
      <c r="AD28" s="52"/>
      <c r="AE28" s="52"/>
    </row>
    <row r="29" ht="24.0" customHeight="1">
      <c r="A29" s="244">
        <v>18.0</v>
      </c>
      <c r="B29" s="242">
        <f>IF('Pengetahuan (rincian)'!B29="","",'Pengetahuan (rincian)'!B29)</f>
        <v>543241092</v>
      </c>
      <c r="C29" s="2"/>
      <c r="D29" s="220" t="str">
        <f>IF('Pengetahuan (rincian)'!D29="","",'Pengetahuan (rincian)'!D29)</f>
        <v>MUHAMMAD FAIZ HANAFI</v>
      </c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164" t="str">
        <f>IF(OR(COUNT('Sikap (dari Siswa)'!E29:N29)&lt;2,COUNT('Sikap (dari Siswa)'!O29:X29)&lt;2,COUNT(E29:N29)&lt;2,COUNT(O29:S29)&lt;2),"",(AVERAGE('Sikap (dari Siswa)'!E29:N29)+AVERAGE('Sikap (dari Siswa)'!O29:X29)+2*AVERAGE(E29:N29)+AVERAGE(O29:S29))/5)</f>
        <v/>
      </c>
      <c r="U29" s="269" t="str">
        <f t="shared" si="1"/>
        <v/>
      </c>
      <c r="V29" s="80"/>
      <c r="W29" s="52"/>
      <c r="X29" s="52"/>
      <c r="Y29" s="52"/>
      <c r="Z29" s="52"/>
      <c r="AA29" s="52"/>
      <c r="AB29" s="52"/>
      <c r="AC29" s="52"/>
      <c r="AD29" s="52"/>
      <c r="AE29" s="52"/>
    </row>
    <row r="30" ht="24.0" customHeight="1">
      <c r="A30" s="244">
        <v>19.0</v>
      </c>
      <c r="B30" s="242">
        <f>IF('Pengetahuan (rincian)'!B30="","",'Pengetahuan (rincian)'!B30)</f>
        <v>543241089</v>
      </c>
      <c r="C30" s="2"/>
      <c r="D30" s="220" t="str">
        <f>IF('Pengetahuan (rincian)'!D30="","",'Pengetahuan (rincian)'!D30)</f>
        <v>MUHAMMAD HAFIDZ RAFI RABBANI</v>
      </c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164" t="str">
        <f>IF(OR(COUNT('Sikap (dari Siswa)'!E30:N30)&lt;2,COUNT('Sikap (dari Siswa)'!O30:X30)&lt;2,COUNT(E30:N30)&lt;2,COUNT(O30:S30)&lt;2),"",(AVERAGE('Sikap (dari Siswa)'!E30:N30)+AVERAGE('Sikap (dari Siswa)'!O30:X30)+2*AVERAGE(E30:N30)+AVERAGE(O30:S30))/5)</f>
        <v/>
      </c>
      <c r="U30" s="269" t="str">
        <f t="shared" si="1"/>
        <v/>
      </c>
      <c r="V30" s="80"/>
      <c r="W30" s="52"/>
      <c r="X30" s="52"/>
      <c r="Y30" s="52"/>
      <c r="Z30" s="52"/>
      <c r="AA30" s="52"/>
      <c r="AB30" s="52"/>
      <c r="AC30" s="52"/>
      <c r="AD30" s="52"/>
      <c r="AE30" s="52"/>
    </row>
    <row r="31" ht="24.0" customHeight="1">
      <c r="A31" s="244">
        <v>20.0</v>
      </c>
      <c r="B31" s="242">
        <f>IF('Pengetahuan (rincian)'!B31="","",'Pengetahuan (rincian)'!B31)</f>
        <v>543241127</v>
      </c>
      <c r="C31" s="2"/>
      <c r="D31" s="220" t="str">
        <f>IF('Pengetahuan (rincian)'!D31="","",'Pengetahuan (rincian)'!D31)</f>
        <v>MUHAMMAD HUSAIN HAEKAL</v>
      </c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164" t="str">
        <f>IF(OR(COUNT('Sikap (dari Siswa)'!E31:N31)&lt;2,COUNT('Sikap (dari Siswa)'!O31:X31)&lt;2,COUNT(E31:N31)&lt;2,COUNT(O31:S31)&lt;2),"",(AVERAGE('Sikap (dari Siswa)'!E31:N31)+AVERAGE('Sikap (dari Siswa)'!O31:X31)+2*AVERAGE(E31:N31)+AVERAGE(O31:S31))/5)</f>
        <v/>
      </c>
      <c r="U31" s="269" t="str">
        <f t="shared" si="1"/>
        <v/>
      </c>
      <c r="V31" s="80"/>
      <c r="W31" s="52"/>
      <c r="X31" s="52"/>
      <c r="Y31" s="52"/>
      <c r="Z31" s="52"/>
      <c r="AA31" s="52"/>
      <c r="AB31" s="52"/>
      <c r="AC31" s="52"/>
      <c r="AD31" s="52"/>
      <c r="AE31" s="52"/>
    </row>
    <row r="32" ht="24.0" customHeight="1">
      <c r="A32" s="244">
        <v>21.0</v>
      </c>
      <c r="B32" s="242">
        <f>IF('Pengetahuan (rincian)'!B32="","",'Pengetahuan (rincian)'!B32)</f>
        <v>543241130</v>
      </c>
      <c r="C32" s="2"/>
      <c r="D32" s="220" t="str">
        <f>IF('Pengetahuan (rincian)'!D32="","",'Pengetahuan (rincian)'!D32)</f>
        <v>MUHAMMAD KAMAL</v>
      </c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164" t="str">
        <f>IF(OR(COUNT('Sikap (dari Siswa)'!E32:N32)&lt;2,COUNT('Sikap (dari Siswa)'!O32:X32)&lt;2,COUNT(E32:N32)&lt;2,COUNT(O32:S32)&lt;2),"",(AVERAGE('Sikap (dari Siswa)'!E32:N32)+AVERAGE('Sikap (dari Siswa)'!O32:X32)+2*AVERAGE(E32:N32)+AVERAGE(O32:S32))/5)</f>
        <v/>
      </c>
      <c r="U32" s="269" t="str">
        <f t="shared" si="1"/>
        <v/>
      </c>
      <c r="V32" s="80"/>
      <c r="W32" s="52"/>
      <c r="X32" s="52"/>
      <c r="Y32" s="52"/>
      <c r="Z32" s="52"/>
      <c r="AA32" s="52"/>
      <c r="AB32" s="52"/>
      <c r="AC32" s="52"/>
      <c r="AD32" s="52"/>
      <c r="AE32" s="52"/>
    </row>
    <row r="33" ht="24.0" customHeight="1">
      <c r="A33" s="244">
        <v>22.0</v>
      </c>
      <c r="B33" s="242">
        <f>IF('Pengetahuan (rincian)'!B33="","",'Pengetahuan (rincian)'!B33)</f>
        <v>543241094</v>
      </c>
      <c r="C33" s="2"/>
      <c r="D33" s="220" t="str">
        <f>IF('Pengetahuan (rincian)'!D33="","",'Pengetahuan (rincian)'!D33)</f>
        <v>MUHAMMAD KAMIL IHSAN</v>
      </c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164" t="str">
        <f>IF(OR(COUNT('Sikap (dari Siswa)'!E33:N33)&lt;2,COUNT('Sikap (dari Siswa)'!O33:X33)&lt;2,COUNT(E33:N33)&lt;2,COUNT(O33:S33)&lt;2),"",(AVERAGE('Sikap (dari Siswa)'!E33:N33)+AVERAGE('Sikap (dari Siswa)'!O33:X33)+2*AVERAGE(E33:N33)+AVERAGE(O33:S33))/5)</f>
        <v/>
      </c>
      <c r="U33" s="269" t="str">
        <f t="shared" si="1"/>
        <v/>
      </c>
      <c r="V33" s="80"/>
      <c r="W33" s="52"/>
      <c r="X33" s="52"/>
      <c r="Y33" s="52"/>
      <c r="Z33" s="52"/>
      <c r="AA33" s="52"/>
      <c r="AB33" s="52"/>
      <c r="AC33" s="52"/>
      <c r="AD33" s="52"/>
      <c r="AE33" s="52"/>
    </row>
    <row r="34" ht="24.0" customHeight="1">
      <c r="A34" s="244">
        <v>23.0</v>
      </c>
      <c r="B34" s="242">
        <f>IF('Pengetahuan (rincian)'!B34="","",'Pengetahuan (rincian)'!B34)</f>
        <v>543241095</v>
      </c>
      <c r="C34" s="2"/>
      <c r="D34" s="220" t="str">
        <f>IF('Pengetahuan (rincian)'!D34="","",'Pengetahuan (rincian)'!D34)</f>
        <v>MUHAMMAD NABIL SACHIO AL FATHIR</v>
      </c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164" t="str">
        <f>IF(OR(COUNT('Sikap (dari Siswa)'!E34:N34)&lt;2,COUNT('Sikap (dari Siswa)'!O34:X34)&lt;2,COUNT(E34:N34)&lt;2,COUNT(O34:S34)&lt;2),"",(AVERAGE('Sikap (dari Siswa)'!E34:N34)+AVERAGE('Sikap (dari Siswa)'!O34:X34)+2*AVERAGE(E34:N34)+AVERAGE(O34:S34))/5)</f>
        <v/>
      </c>
      <c r="U34" s="269" t="str">
        <f t="shared" si="1"/>
        <v/>
      </c>
      <c r="V34" s="80"/>
      <c r="W34" s="52"/>
      <c r="X34" s="52"/>
      <c r="Y34" s="52"/>
      <c r="Z34" s="52"/>
      <c r="AA34" s="52"/>
      <c r="AB34" s="52"/>
      <c r="AC34" s="52"/>
      <c r="AD34" s="52"/>
      <c r="AE34" s="52"/>
    </row>
    <row r="35" ht="24.0" customHeight="1">
      <c r="A35" s="244">
        <v>24.0</v>
      </c>
      <c r="B35" s="242">
        <f>IF('Pengetahuan (rincian)'!B35="","",'Pengetahuan (rincian)'!B35)</f>
        <v>543241160</v>
      </c>
      <c r="C35" s="2"/>
      <c r="D35" s="220" t="str">
        <f>IF('Pengetahuan (rincian)'!D35="","",'Pengetahuan (rincian)'!D35)</f>
        <v>MUHAMMAD RAFA AULIA</v>
      </c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164" t="str">
        <f>IF(OR(COUNT('Sikap (dari Siswa)'!E35:N35)&lt;2,COUNT('Sikap (dari Siswa)'!O35:X35)&lt;2,COUNT(E35:N35)&lt;2,COUNT(O35:S35)&lt;2),"",(AVERAGE('Sikap (dari Siswa)'!E35:N35)+AVERAGE('Sikap (dari Siswa)'!O35:X35)+2*AVERAGE(E35:N35)+AVERAGE(O35:S35))/5)</f>
        <v/>
      </c>
      <c r="U35" s="269" t="str">
        <f t="shared" si="1"/>
        <v/>
      </c>
      <c r="V35" s="80"/>
      <c r="W35" s="52"/>
      <c r="X35" s="52"/>
      <c r="Y35" s="52"/>
      <c r="Z35" s="52"/>
      <c r="AA35" s="52"/>
      <c r="AB35" s="52"/>
      <c r="AC35" s="52"/>
      <c r="AD35" s="52"/>
      <c r="AE35" s="52"/>
    </row>
    <row r="36" ht="24.0" customHeight="1">
      <c r="A36" s="244">
        <v>25.0</v>
      </c>
      <c r="B36" s="242">
        <f>IF('Pengetahuan (rincian)'!B36="","",'Pengetahuan (rincian)'!B36)</f>
        <v>543241135</v>
      </c>
      <c r="C36" s="2"/>
      <c r="D36" s="220" t="str">
        <f>IF('Pengetahuan (rincian)'!D36="","",'Pengetahuan (rincian)'!D36)</f>
        <v>MUHAMMAD ROFIQ RIDHANI</v>
      </c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  <c r="T36" s="164" t="str">
        <f>IF(OR(COUNT('Sikap (dari Siswa)'!E36:N36)&lt;2,COUNT('Sikap (dari Siswa)'!O36:X36)&lt;2,COUNT(E36:N36)&lt;2,COUNT(O36:S36)&lt;2),"",(AVERAGE('Sikap (dari Siswa)'!E36:N36)+AVERAGE('Sikap (dari Siswa)'!O36:X36)+2*AVERAGE(E36:N36)+AVERAGE(O36:S36))/5)</f>
        <v/>
      </c>
      <c r="U36" s="269" t="str">
        <f t="shared" si="1"/>
        <v/>
      </c>
      <c r="V36" s="80"/>
      <c r="W36" s="52"/>
      <c r="X36" s="52"/>
      <c r="Y36" s="52"/>
      <c r="Z36" s="52"/>
      <c r="AA36" s="52"/>
      <c r="AB36" s="52"/>
      <c r="AC36" s="52"/>
      <c r="AD36" s="52"/>
      <c r="AE36" s="52"/>
    </row>
    <row r="37" ht="24.0" customHeight="1">
      <c r="A37" s="244">
        <v>26.0</v>
      </c>
      <c r="B37" s="242">
        <f>IF('Pengetahuan (rincian)'!B37="","",'Pengetahuan (rincian)'!B37)</f>
        <v>543241099</v>
      </c>
      <c r="C37" s="2"/>
      <c r="D37" s="220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164"/>
      <c r="U37" s="269"/>
      <c r="V37" s="80"/>
      <c r="W37" s="52"/>
      <c r="X37" s="52"/>
      <c r="Y37" s="52"/>
      <c r="Z37" s="52"/>
      <c r="AA37" s="52"/>
      <c r="AB37" s="52"/>
      <c r="AC37" s="52"/>
      <c r="AD37" s="52"/>
      <c r="AE37" s="52"/>
    </row>
    <row r="38" ht="24.0" customHeight="1">
      <c r="A38" s="244">
        <v>27.0</v>
      </c>
      <c r="B38" s="242">
        <f>IF('Pengetahuan (rincian)'!B38="","",'Pengetahuan (rincian)'!B38)</f>
        <v>543241138</v>
      </c>
      <c r="C38" s="2"/>
      <c r="D38" s="220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  <c r="T38" s="164"/>
      <c r="U38" s="269"/>
      <c r="V38" s="80"/>
      <c r="W38" s="52"/>
      <c r="X38" s="52"/>
      <c r="Y38" s="52"/>
      <c r="Z38" s="52"/>
      <c r="AA38" s="52"/>
      <c r="AB38" s="52"/>
      <c r="AC38" s="52"/>
      <c r="AD38" s="52"/>
      <c r="AE38" s="52"/>
    </row>
    <row r="39" ht="24.0" customHeight="1">
      <c r="A39" s="244">
        <v>28.0</v>
      </c>
      <c r="B39" s="242">
        <f>IF('Pengetahuan (rincian)'!B39="","",'Pengetahuan (rincian)'!B39)</f>
        <v>543241101</v>
      </c>
      <c r="C39" s="2"/>
      <c r="D39" s="220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164"/>
      <c r="U39" s="269"/>
      <c r="V39" s="80"/>
      <c r="W39" s="52"/>
      <c r="X39" s="52"/>
      <c r="Y39" s="52"/>
      <c r="Z39" s="52"/>
      <c r="AA39" s="52"/>
      <c r="AB39" s="52"/>
      <c r="AC39" s="52"/>
      <c r="AD39" s="52"/>
      <c r="AE39" s="52"/>
    </row>
    <row r="40" ht="24.0" customHeight="1">
      <c r="A40" s="244">
        <v>29.0</v>
      </c>
      <c r="B40" s="242">
        <f>IF('Pengetahuan (rincian)'!B40="","",'Pengetahuan (rincian)'!B40)</f>
        <v>543241103</v>
      </c>
      <c r="C40" s="2"/>
      <c r="D40" s="220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164"/>
      <c r="U40" s="269"/>
      <c r="V40" s="80"/>
      <c r="W40" s="52"/>
      <c r="X40" s="52"/>
      <c r="Y40" s="52"/>
      <c r="Z40" s="52"/>
      <c r="AA40" s="52"/>
      <c r="AB40" s="52"/>
      <c r="AC40" s="52"/>
      <c r="AD40" s="52"/>
      <c r="AE40" s="52"/>
    </row>
    <row r="41" ht="24.0" customHeight="1">
      <c r="A41" s="244">
        <v>30.0</v>
      </c>
      <c r="B41" s="242">
        <f>IF('Pengetahuan (rincian)'!B41="","",'Pengetahuan (rincian)'!B41)</f>
        <v>543241017</v>
      </c>
      <c r="C41" s="2"/>
      <c r="D41" s="220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164"/>
      <c r="U41" s="269"/>
      <c r="V41" s="80"/>
      <c r="W41" s="52"/>
      <c r="X41" s="52"/>
      <c r="Y41" s="52"/>
      <c r="Z41" s="52"/>
      <c r="AA41" s="52"/>
      <c r="AB41" s="52"/>
      <c r="AC41" s="52"/>
      <c r="AD41" s="52"/>
      <c r="AE41" s="52"/>
    </row>
    <row r="42" ht="24.0" customHeight="1">
      <c r="A42" s="244">
        <v>26.0</v>
      </c>
      <c r="B42" s="242">
        <f>IF('Pengetahuan (rincian)'!B42="","",'Pengetahuan (rincian)'!B42)</f>
        <v>543241104</v>
      </c>
      <c r="C42" s="2"/>
      <c r="D42" s="220" t="str">
        <f>IF('Pengetahuan (rincian)'!D42="","",'Pengetahuan (rincian)'!D42)</f>
        <v>RIAMA GRACE SHARON HABEAHAN</v>
      </c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164" t="str">
        <f>IF(OR(COUNT('Sikap (dari Siswa)'!E37:N37)&lt;2,COUNT('Sikap (dari Siswa)'!O37:X37)&lt;2,COUNT(E42:N42)&lt;2,COUNT(O42:S42)&lt;2),"",(AVERAGE('Sikap (dari Siswa)'!E37:N37)+AVERAGE('Sikap (dari Siswa)'!O37:X37)+2*AVERAGE(E42:N42)+AVERAGE(O42:S42))/5)</f>
        <v/>
      </c>
      <c r="U42" s="269" t="str">
        <f t="shared" ref="U42:U51" si="2">IF(T42="","",IF(T42&gt;=3.66,"SB",IF(T42&gt;=2.66,"B",IF(T42&gt;=1.66,"C","K"))))</f>
        <v/>
      </c>
      <c r="V42" s="80"/>
      <c r="W42" s="52"/>
      <c r="X42" s="52"/>
      <c r="Y42" s="52"/>
      <c r="Z42" s="52"/>
      <c r="AA42" s="52"/>
      <c r="AB42" s="52"/>
      <c r="AC42" s="52"/>
      <c r="AD42" s="52"/>
      <c r="AE42" s="52"/>
    </row>
    <row r="43" ht="24.0" customHeight="1">
      <c r="A43" s="244">
        <v>27.0</v>
      </c>
      <c r="B43" s="242">
        <f>IF('Pengetahuan (rincian)'!B43="","",'Pengetahuan (rincian)'!B43)</f>
        <v>543241105</v>
      </c>
      <c r="C43" s="2"/>
      <c r="D43" s="220" t="str">
        <f>IF('Pengetahuan (rincian)'!D43="","",'Pengetahuan (rincian)'!D43)</f>
        <v>RICKY STEVAN</v>
      </c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164" t="str">
        <f>IF(OR(COUNT('Sikap (dari Siswa)'!E38:N38)&lt;2,COUNT('Sikap (dari Siswa)'!O38:X38)&lt;2,COUNT(E43:N43)&lt;2,COUNT(O43:S43)&lt;2),"",(AVERAGE('Sikap (dari Siswa)'!E38:N38)+AVERAGE('Sikap (dari Siswa)'!O38:X38)+2*AVERAGE(E43:N43)+AVERAGE(O43:S43))/5)</f>
        <v/>
      </c>
      <c r="U43" s="269" t="str">
        <f t="shared" si="2"/>
        <v/>
      </c>
      <c r="V43" s="80"/>
      <c r="W43" s="52"/>
      <c r="X43" s="52"/>
      <c r="Y43" s="52"/>
      <c r="Z43" s="52"/>
      <c r="AA43" s="52"/>
      <c r="AB43" s="52"/>
      <c r="AC43" s="52"/>
      <c r="AD43" s="52"/>
      <c r="AE43" s="52"/>
    </row>
    <row r="44" ht="24.0" customHeight="1">
      <c r="A44" s="244">
        <v>28.0</v>
      </c>
      <c r="B44" s="242">
        <f>IF('Pengetahuan (rincian)'!B44="","",'Pengetahuan (rincian)'!B44)</f>
        <v>543241069</v>
      </c>
      <c r="C44" s="2"/>
      <c r="D44" s="220" t="str">
        <f>IF('Pengetahuan (rincian)'!D44="","",'Pengetahuan (rincian)'!D44)</f>
        <v>ROSYID IFNI ANDRIANSYAH</v>
      </c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164" t="str">
        <f>IF(OR(COUNT('Sikap (dari Siswa)'!E39:N39)&lt;2,COUNT('Sikap (dari Siswa)'!O39:X39)&lt;2,COUNT(E44:N44)&lt;2,COUNT(O44:S44)&lt;2),"",(AVERAGE('Sikap (dari Siswa)'!E39:N39)+AVERAGE('Sikap (dari Siswa)'!O39:X39)+2*AVERAGE(E44:N44)+AVERAGE(O44:S44))/5)</f>
        <v/>
      </c>
      <c r="U44" s="269" t="str">
        <f t="shared" si="2"/>
        <v/>
      </c>
      <c r="V44" s="80"/>
      <c r="W44" s="52"/>
      <c r="X44" s="52"/>
      <c r="Y44" s="52"/>
      <c r="Z44" s="52"/>
      <c r="AA44" s="52"/>
      <c r="AB44" s="52"/>
      <c r="AC44" s="52"/>
      <c r="AD44" s="52"/>
      <c r="AE44" s="52"/>
    </row>
    <row r="45" ht="24.0" customHeight="1">
      <c r="A45" s="244">
        <v>29.0</v>
      </c>
      <c r="B45" s="242">
        <f>IF('Pengetahuan (rincian)'!B45="","",'Pengetahuan (rincian)'!B45)</f>
        <v>543241106</v>
      </c>
      <c r="C45" s="2"/>
      <c r="D45" s="220" t="str">
        <f>IF('Pengetahuan (rincian)'!D45="","",'Pengetahuan (rincian)'!D45)</f>
        <v>SAMUEL DEAN ZEBAYA</v>
      </c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164" t="str">
        <f>IF(OR(COUNT('Sikap (dari Siswa)'!E40:N40)&lt;2,COUNT('Sikap (dari Siswa)'!O40:X40)&lt;2,COUNT(E45:N45)&lt;2,COUNT(O45:S45)&lt;2),"",(AVERAGE('Sikap (dari Siswa)'!E40:N40)+AVERAGE('Sikap (dari Siswa)'!O40:X40)+2*AVERAGE(E45:N45)+AVERAGE(O45:S45))/5)</f>
        <v/>
      </c>
      <c r="U45" s="269" t="str">
        <f t="shared" si="2"/>
        <v/>
      </c>
      <c r="V45" s="80"/>
      <c r="W45" s="52"/>
      <c r="X45" s="52"/>
      <c r="Y45" s="52"/>
      <c r="Z45" s="52"/>
      <c r="AA45" s="52"/>
      <c r="AB45" s="52"/>
      <c r="AC45" s="52"/>
      <c r="AD45" s="52"/>
      <c r="AE45" s="52"/>
    </row>
    <row r="46" ht="24.0" customHeight="1">
      <c r="A46" s="244">
        <v>30.0</v>
      </c>
      <c r="B46" s="242">
        <f>IF('Pengetahuan (rincian)'!B46="","",'Pengetahuan (rincian)'!B46)</f>
        <v>543241143</v>
      </c>
      <c r="C46" s="2"/>
      <c r="D46" s="220" t="str">
        <f>IF('Pengetahuan (rincian)'!D46="","",'Pengetahuan (rincian)'!D46)</f>
        <v>SELVANO SENA AJI PATRIA</v>
      </c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164" t="str">
        <f>IF(OR(COUNT('Sikap (dari Siswa)'!E41:N41)&lt;2,COUNT('Sikap (dari Siswa)'!O41:X41)&lt;2,COUNT(E46:N46)&lt;2,COUNT(O46:S46)&lt;2),"",(AVERAGE('Sikap (dari Siswa)'!E41:N41)+AVERAGE('Sikap (dari Siswa)'!O41:X41)+2*AVERAGE(E46:N46)+AVERAGE(O46:S46))/5)</f>
        <v/>
      </c>
      <c r="U46" s="269" t="str">
        <f t="shared" si="2"/>
        <v/>
      </c>
      <c r="V46" s="80"/>
      <c r="W46" s="52"/>
      <c r="X46" s="52"/>
      <c r="Y46" s="52"/>
      <c r="Z46" s="52"/>
      <c r="AA46" s="52"/>
      <c r="AB46" s="52"/>
      <c r="AC46" s="52"/>
      <c r="AD46" s="52"/>
      <c r="AE46" s="52"/>
    </row>
    <row r="47" ht="24.0" customHeight="1">
      <c r="A47" s="244">
        <v>31.0</v>
      </c>
      <c r="B47" s="242">
        <f>IF('Pengetahuan (rincian)'!B47="","",'Pengetahuan (rincian)'!B47)</f>
        <v>543241107</v>
      </c>
      <c r="C47" s="2"/>
      <c r="D47" s="220" t="str">
        <f>IF('Pengetahuan (rincian)'!D47="","",'Pengetahuan (rincian)'!D47)</f>
        <v>SHIDDIQ NAFIS HIBATULLAH</v>
      </c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164" t="str">
        <f>IF(OR(COUNT('Sikap (dari Siswa)'!E42:N42)&lt;2,COUNT('Sikap (dari Siswa)'!O42:X42)&lt;2,COUNT(E47:N47)&lt;2,COUNT(O47:S47)&lt;2),"",(AVERAGE('Sikap (dari Siswa)'!E42:N42)+AVERAGE('Sikap (dari Siswa)'!O42:X42)+2*AVERAGE(E47:N47)+AVERAGE(O47:S47))/5)</f>
        <v/>
      </c>
      <c r="U47" s="269" t="str">
        <f t="shared" si="2"/>
        <v/>
      </c>
      <c r="V47" s="80"/>
      <c r="W47" s="52"/>
      <c r="X47" s="52"/>
      <c r="Y47" s="52"/>
      <c r="Z47" s="52"/>
      <c r="AA47" s="52"/>
      <c r="AB47" s="52"/>
      <c r="AC47" s="52"/>
      <c r="AD47" s="52"/>
      <c r="AE47" s="52"/>
    </row>
    <row r="48" ht="24.0" customHeight="1">
      <c r="A48" s="246">
        <v>32.0</v>
      </c>
      <c r="B48" s="242">
        <f>IF('Pengetahuan (rincian)'!B48="","",'Pengetahuan (rincian)'!B48)</f>
        <v>543241045</v>
      </c>
      <c r="C48" s="2"/>
      <c r="D48" s="220" t="str">
        <f>IF('Pengetahuan (rincian)'!D48="","",'Pengetahuan (rincian)'!D48)</f>
        <v>STEFANDER GERALD ROLANDO</v>
      </c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164" t="str">
        <f>IF(OR(COUNT('Sikap (dari Siswa)'!E43:N43)&lt;2,COUNT('Sikap (dari Siswa)'!O43:X43)&lt;2,COUNT(E48:N48)&lt;2,COUNT(O48:S48)&lt;2),"",(AVERAGE('Sikap (dari Siswa)'!E43:N43)+AVERAGE('Sikap (dari Siswa)'!O43:X43)+2*AVERAGE(E48:N48)+AVERAGE(O48:S48))/5)</f>
        <v/>
      </c>
      <c r="U48" s="269" t="str">
        <f t="shared" si="2"/>
        <v/>
      </c>
      <c r="V48" s="80"/>
      <c r="W48" s="52"/>
      <c r="X48" s="52"/>
      <c r="Y48" s="52"/>
      <c r="Z48" s="52"/>
      <c r="AA48" s="52"/>
      <c r="AB48" s="52"/>
      <c r="AC48" s="52"/>
      <c r="AD48" s="52"/>
      <c r="AE48" s="52"/>
    </row>
    <row r="49" ht="24.0" customHeight="1">
      <c r="A49" s="244">
        <v>33.0</v>
      </c>
      <c r="B49" s="242">
        <f>IF('Pengetahuan (rincian)'!B49="","",'Pengetahuan (rincian)'!B49)</f>
        <v>543241020</v>
      </c>
      <c r="C49" s="2"/>
      <c r="D49" s="220" t="str">
        <f>IF('Pengetahuan (rincian)'!D49="","",'Pengetahuan (rincian)'!D49)</f>
        <v>YEFTA CHRISTIAN LENGKONG</v>
      </c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164" t="str">
        <f>IF(OR(COUNT('Sikap (dari Siswa)'!E44:N44)&lt;2,COUNT('Sikap (dari Siswa)'!O44:X44)&lt;2,COUNT(E49:N49)&lt;2,COUNT(O49:S49)&lt;2),"",(AVERAGE('Sikap (dari Siswa)'!E44:N44)+AVERAGE('Sikap (dari Siswa)'!O44:X44)+2*AVERAGE(E49:N49)+AVERAGE(O49:S49))/5)</f>
        <v/>
      </c>
      <c r="U49" s="269" t="str">
        <f t="shared" si="2"/>
        <v/>
      </c>
      <c r="V49" s="80"/>
      <c r="W49" s="52"/>
      <c r="X49" s="52"/>
      <c r="Y49" s="52"/>
      <c r="Z49" s="52"/>
      <c r="AA49" s="52"/>
      <c r="AB49" s="52"/>
      <c r="AC49" s="52"/>
      <c r="AD49" s="52"/>
      <c r="AE49" s="52"/>
    </row>
    <row r="50" ht="24.0" customHeight="1">
      <c r="A50" s="246">
        <v>34.0</v>
      </c>
      <c r="B50" s="242" t="str">
        <f>IF('Pengetahuan (rincian)'!B50="","",'Pengetahuan (rincian)'!B50)</f>
        <v/>
      </c>
      <c r="C50" s="2"/>
      <c r="D50" s="220" t="str">
        <f>IF('Pengetahuan (rincian)'!D50="","",'Pengetahuan (rincian)'!D50)</f>
        <v/>
      </c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164" t="str">
        <f>IF(OR(COUNT('Sikap (dari Siswa)'!E45:N45)&lt;2,COUNT('Sikap (dari Siswa)'!O45:X45)&lt;2,COUNT(E50:N50)&lt;2,COUNT(O50:S50)&lt;2),"",(AVERAGE('Sikap (dari Siswa)'!E45:N45)+AVERAGE('Sikap (dari Siswa)'!O45:X45)+2*AVERAGE(E50:N50)+AVERAGE(O50:S50))/5)</f>
        <v/>
      </c>
      <c r="U50" s="269" t="str">
        <f t="shared" si="2"/>
        <v/>
      </c>
      <c r="V50" s="80"/>
      <c r="W50" s="52"/>
      <c r="X50" s="52"/>
      <c r="Y50" s="52"/>
      <c r="Z50" s="52"/>
      <c r="AA50" s="52"/>
      <c r="AB50" s="52"/>
      <c r="AC50" s="52"/>
      <c r="AD50" s="52"/>
      <c r="AE50" s="52"/>
    </row>
    <row r="51" ht="24.0" customHeight="1">
      <c r="A51" s="244">
        <v>35.0</v>
      </c>
      <c r="B51" s="242" t="str">
        <f>IF('Pengetahuan (rincian)'!B51="","",'Pengetahuan (rincian)'!B51)</f>
        <v/>
      </c>
      <c r="C51" s="2"/>
      <c r="D51" s="220" t="str">
        <f>IF('Pengetahuan (rincian)'!D51="","",'Pengetahuan (rincian)'!D51)</f>
        <v/>
      </c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164" t="str">
        <f>IF(OR(COUNT('Sikap (dari Siswa)'!E46:N46)&lt;2,COUNT('Sikap (dari Siswa)'!O46:X46)&lt;2,COUNT(E51:N51)&lt;2,COUNT(O51:S51)&lt;2),"",(AVERAGE('Sikap (dari Siswa)'!E46:N46)+AVERAGE('Sikap (dari Siswa)'!O46:X46)+2*AVERAGE(E51:N51)+AVERAGE(O51:S51))/5)</f>
        <v/>
      </c>
      <c r="U51" s="269" t="str">
        <f t="shared" si="2"/>
        <v/>
      </c>
      <c r="V51" s="80"/>
      <c r="W51" s="52"/>
      <c r="X51" s="52"/>
      <c r="Y51" s="52"/>
      <c r="Z51" s="52"/>
      <c r="AA51" s="52"/>
      <c r="AB51" s="52"/>
      <c r="AC51" s="52"/>
      <c r="AD51" s="52"/>
      <c r="AE51" s="52"/>
    </row>
    <row r="52" ht="24.0" customHeight="1">
      <c r="A52" s="270"/>
      <c r="B52" s="271"/>
      <c r="C52" s="272"/>
      <c r="D52" s="273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5"/>
      <c r="T52" s="276"/>
      <c r="U52" s="277"/>
      <c r="V52" s="80"/>
      <c r="W52" s="52"/>
      <c r="X52" s="52"/>
      <c r="Y52" s="52"/>
      <c r="Z52" s="52"/>
      <c r="AA52" s="52"/>
      <c r="AB52" s="52"/>
      <c r="AC52" s="52"/>
      <c r="AD52" s="52"/>
      <c r="AE52" s="52"/>
    </row>
    <row r="53" ht="16.5" customHeight="1">
      <c r="A53" s="254" t="s">
        <v>62</v>
      </c>
      <c r="B53" s="255"/>
      <c r="C53" s="256"/>
      <c r="D53" s="257"/>
      <c r="E53" s="258"/>
      <c r="F53" s="25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9"/>
      <c r="T53" s="259"/>
      <c r="U53" s="260"/>
      <c r="V53" s="80"/>
      <c r="W53" s="52"/>
      <c r="X53" s="52"/>
      <c r="Y53" s="52"/>
      <c r="Z53" s="52"/>
      <c r="AA53" s="52"/>
      <c r="AB53" s="52"/>
      <c r="AC53" s="52"/>
      <c r="AD53" s="52"/>
      <c r="AE53" s="52"/>
    </row>
    <row r="54" ht="16.5" customHeight="1">
      <c r="A54" s="138">
        <v>1.0</v>
      </c>
      <c r="B54" s="139" t="s">
        <v>121</v>
      </c>
      <c r="C54" s="140"/>
      <c r="D54" s="141"/>
      <c r="E54" s="142"/>
      <c r="F54" s="142"/>
      <c r="G54" s="142"/>
      <c r="H54" s="37" t="str">
        <f>'Pengetahuan (rincian)'!N54</f>
        <v>Banjarbaru, Agustus 2025</v>
      </c>
      <c r="V54" s="80"/>
      <c r="W54" s="52"/>
      <c r="X54" s="52"/>
      <c r="Y54" s="52"/>
      <c r="Z54" s="52"/>
      <c r="AA54" s="52"/>
      <c r="AB54" s="52"/>
      <c r="AC54" s="52"/>
      <c r="AD54" s="52"/>
      <c r="AE54" s="52"/>
    </row>
    <row r="55" ht="16.5" customHeight="1">
      <c r="A55" s="138">
        <v>2.0</v>
      </c>
      <c r="B55" s="139" t="s">
        <v>122</v>
      </c>
      <c r="C55" s="144"/>
      <c r="D55" s="144"/>
      <c r="E55" s="145"/>
      <c r="F55" s="145"/>
      <c r="G55" s="145"/>
      <c r="H55" s="146" t="s">
        <v>66</v>
      </c>
      <c r="V55" s="80"/>
      <c r="W55" s="52"/>
      <c r="X55" s="52"/>
      <c r="Y55" s="52"/>
      <c r="Z55" s="52"/>
      <c r="AA55" s="52"/>
      <c r="AB55" s="52"/>
      <c r="AC55" s="52"/>
      <c r="AD55" s="52"/>
      <c r="AE55" s="52"/>
    </row>
    <row r="56" ht="16.5" customHeight="1">
      <c r="A56" s="138">
        <v>3.0</v>
      </c>
      <c r="B56" s="147" t="s">
        <v>123</v>
      </c>
      <c r="C56" s="147"/>
      <c r="D56" s="147"/>
      <c r="E56" s="145"/>
      <c r="F56" s="145"/>
      <c r="G56" s="145"/>
      <c r="H56" s="148"/>
      <c r="I56" s="14"/>
      <c r="J56" s="145"/>
      <c r="K56" s="145"/>
      <c r="L56" s="145"/>
      <c r="M56" s="148"/>
      <c r="N56" s="148"/>
      <c r="O56" s="148"/>
      <c r="P56" s="148"/>
      <c r="Q56" s="148"/>
      <c r="R56" s="148"/>
      <c r="S56" s="148"/>
      <c r="T56" s="148"/>
      <c r="U56" s="148"/>
      <c r="V56" s="80"/>
      <c r="W56" s="52"/>
      <c r="X56" s="52"/>
      <c r="Y56" s="52"/>
      <c r="Z56" s="52"/>
      <c r="AA56" s="52"/>
      <c r="AB56" s="52"/>
      <c r="AC56" s="52"/>
      <c r="AD56" s="52"/>
      <c r="AE56" s="52"/>
    </row>
    <row r="57" ht="16.5" customHeight="1">
      <c r="A57" s="149"/>
      <c r="B57" s="147" t="s">
        <v>124</v>
      </c>
      <c r="C57" s="144"/>
      <c r="D57" s="144"/>
      <c r="E57" s="145"/>
      <c r="F57" s="145"/>
      <c r="G57" s="145"/>
      <c r="H57" s="148"/>
      <c r="I57" s="14"/>
      <c r="J57" s="145"/>
      <c r="K57" s="145"/>
      <c r="L57" s="145"/>
      <c r="M57" s="148"/>
      <c r="N57" s="148"/>
      <c r="O57" s="148"/>
      <c r="P57" s="148"/>
      <c r="Q57" s="148"/>
      <c r="R57" s="148"/>
      <c r="S57" s="148"/>
      <c r="T57" s="148"/>
      <c r="U57" s="148"/>
      <c r="V57" s="80"/>
      <c r="W57" s="52"/>
      <c r="X57" s="52"/>
      <c r="Y57" s="52"/>
      <c r="Z57" s="52"/>
      <c r="AA57" s="52"/>
      <c r="AB57" s="52"/>
      <c r="AC57" s="52"/>
      <c r="AD57" s="52"/>
      <c r="AE57" s="52"/>
    </row>
    <row r="58" ht="16.5" customHeight="1">
      <c r="A58" s="149"/>
      <c r="B58" s="147" t="s">
        <v>125</v>
      </c>
      <c r="C58" s="144"/>
      <c r="D58" s="144"/>
      <c r="E58" s="145"/>
      <c r="F58" s="145"/>
      <c r="G58" s="145"/>
      <c r="H58" s="148"/>
      <c r="I58" s="14"/>
      <c r="J58" s="145"/>
      <c r="K58" s="145"/>
      <c r="L58" s="145"/>
      <c r="M58" s="148"/>
      <c r="N58" s="148"/>
      <c r="O58" s="148"/>
      <c r="P58" s="148"/>
      <c r="Q58" s="148"/>
      <c r="R58" s="148"/>
      <c r="S58" s="148"/>
      <c r="T58" s="148"/>
      <c r="U58" s="148"/>
      <c r="V58" s="80"/>
      <c r="W58" s="52"/>
      <c r="X58" s="52"/>
      <c r="Y58" s="52"/>
      <c r="Z58" s="52"/>
      <c r="AA58" s="52"/>
      <c r="AB58" s="52"/>
      <c r="AC58" s="52"/>
      <c r="AD58" s="52"/>
      <c r="AE58" s="52"/>
    </row>
    <row r="59" ht="16.5" customHeight="1">
      <c r="A59" s="149"/>
      <c r="B59" s="144"/>
      <c r="C59" s="144"/>
      <c r="D59" s="144"/>
      <c r="E59" s="145"/>
      <c r="F59" s="145"/>
      <c r="G59" s="145"/>
      <c r="H59" s="261" t="str">
        <f>'Pengetahuan (rincian)'!N59</f>
        <v/>
      </c>
      <c r="V59" s="80"/>
      <c r="W59" s="52"/>
      <c r="X59" s="52"/>
      <c r="Y59" s="52"/>
      <c r="Z59" s="52"/>
      <c r="AA59" s="52"/>
      <c r="AB59" s="52"/>
      <c r="AC59" s="52"/>
      <c r="AD59" s="52"/>
      <c r="AE59" s="52"/>
    </row>
    <row r="60" ht="16.5" customHeight="1">
      <c r="A60" s="151" t="s">
        <v>126</v>
      </c>
      <c r="B60" s="144"/>
      <c r="C60" s="144"/>
      <c r="D60" s="144"/>
      <c r="E60" s="152"/>
      <c r="F60" s="152"/>
      <c r="G60" s="152"/>
      <c r="H60" s="153"/>
      <c r="I60" s="153"/>
      <c r="J60" s="152"/>
      <c r="K60" s="152"/>
      <c r="L60" s="152"/>
      <c r="M60" s="153"/>
      <c r="N60" s="153"/>
      <c r="O60" s="153"/>
      <c r="P60" s="153"/>
      <c r="Q60" s="153"/>
      <c r="R60" s="153"/>
      <c r="S60" s="153"/>
      <c r="T60" s="153"/>
      <c r="U60" s="153"/>
      <c r="V60" s="80"/>
      <c r="W60" s="52"/>
      <c r="X60" s="52"/>
      <c r="Y60" s="52"/>
      <c r="Z60" s="52"/>
      <c r="AA60" s="52"/>
      <c r="AB60" s="52"/>
      <c r="AC60" s="52"/>
      <c r="AD60" s="52"/>
      <c r="AE60" s="52"/>
    </row>
    <row r="61" ht="16.5" customHeight="1">
      <c r="A61" s="14"/>
      <c r="B61" s="144"/>
      <c r="C61" s="144"/>
      <c r="D61" s="144"/>
      <c r="E61" s="152"/>
      <c r="F61" s="152"/>
      <c r="G61" s="152"/>
      <c r="H61" s="153"/>
      <c r="I61" s="153"/>
      <c r="J61" s="152"/>
      <c r="K61" s="152"/>
      <c r="L61" s="152"/>
      <c r="M61" s="153"/>
      <c r="N61" s="153"/>
      <c r="O61" s="153"/>
      <c r="P61" s="153"/>
      <c r="Q61" s="153"/>
      <c r="R61" s="153"/>
      <c r="S61" s="153"/>
      <c r="T61" s="153"/>
      <c r="U61" s="153"/>
      <c r="V61" s="80"/>
      <c r="W61" s="52"/>
      <c r="X61" s="52"/>
      <c r="Y61" s="52"/>
      <c r="Z61" s="52"/>
      <c r="AA61" s="52"/>
      <c r="AB61" s="52"/>
      <c r="AC61" s="52"/>
      <c r="AD61" s="52"/>
      <c r="AE61" s="52"/>
    </row>
    <row r="62" ht="13.5" customHeight="1">
      <c r="A62" s="144"/>
      <c r="B62" s="144"/>
      <c r="C62" s="144"/>
      <c r="D62" s="144"/>
      <c r="E62" s="152"/>
      <c r="F62" s="152"/>
      <c r="G62" s="152"/>
      <c r="H62" s="16"/>
      <c r="I62" s="16"/>
      <c r="J62" s="152"/>
      <c r="K62" s="152"/>
      <c r="L62" s="152"/>
      <c r="M62" s="16"/>
      <c r="N62" s="16"/>
      <c r="O62" s="16"/>
      <c r="P62" s="16"/>
      <c r="Q62" s="16"/>
      <c r="R62" s="16"/>
      <c r="S62" s="16"/>
      <c r="T62" s="16"/>
      <c r="U62" s="16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ht="13.5" customHeight="1">
      <c r="A63" s="14"/>
      <c r="B63" s="14"/>
      <c r="C63" s="14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ht="13.5" customHeight="1">
      <c r="A64" s="14"/>
      <c r="B64" s="14"/>
      <c r="C64" s="14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ht="13.5" customHeight="1">
      <c r="A65" s="14"/>
      <c r="B65" s="14"/>
      <c r="C65" s="14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ht="13.5" customHeight="1">
      <c r="A66" s="14"/>
      <c r="B66" s="14"/>
      <c r="C66" s="14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ht="13.5" customHeight="1">
      <c r="A67" s="14"/>
      <c r="B67" s="14"/>
      <c r="C67" s="14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ht="13.5" customHeight="1">
      <c r="A68" s="14"/>
      <c r="B68" s="14"/>
      <c r="C68" s="14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ht="13.5" customHeight="1">
      <c r="A69" s="14"/>
      <c r="B69" s="14"/>
      <c r="C69" s="14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ht="13.5" customHeight="1">
      <c r="A70" s="14"/>
      <c r="B70" s="14"/>
      <c r="C70" s="14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ht="13.5" customHeight="1">
      <c r="A71" s="14"/>
      <c r="B71" s="14"/>
      <c r="C71" s="14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ht="13.5" customHeight="1">
      <c r="A72" s="14"/>
      <c r="B72" s="14"/>
      <c r="C72" s="14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ht="13.5" customHeight="1">
      <c r="A73" s="14"/>
      <c r="B73" s="14"/>
      <c r="C73" s="14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ht="13.5" customHeight="1">
      <c r="A74" s="14"/>
      <c r="B74" s="14"/>
      <c r="C74" s="14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ht="13.5" customHeight="1">
      <c r="A75" s="14"/>
      <c r="B75" s="14"/>
      <c r="C75" s="14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ht="13.5" customHeight="1">
      <c r="A76" s="14"/>
      <c r="B76" s="14"/>
      <c r="C76" s="14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ht="13.5" customHeight="1">
      <c r="A77" s="14"/>
      <c r="B77" s="14"/>
      <c r="C77" s="14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ht="13.5" customHeight="1">
      <c r="A78" s="14"/>
      <c r="B78" s="14"/>
      <c r="C78" s="14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ht="13.5" customHeight="1">
      <c r="A79" s="14"/>
      <c r="B79" s="14"/>
      <c r="C79" s="14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ht="13.5" customHeight="1">
      <c r="A80" s="14"/>
      <c r="B80" s="14"/>
      <c r="C80" s="14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ht="13.5" customHeight="1">
      <c r="A81" s="14"/>
      <c r="B81" s="14"/>
      <c r="C81" s="14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ht="13.5" customHeight="1">
      <c r="A82" s="14"/>
      <c r="B82" s="14"/>
      <c r="C82" s="14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ht="13.5" customHeight="1">
      <c r="A83" s="14"/>
      <c r="B83" s="14"/>
      <c r="C83" s="14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ht="13.5" customHeight="1">
      <c r="A84" s="14"/>
      <c r="B84" s="14"/>
      <c r="C84" s="14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ht="13.5" customHeight="1">
      <c r="A85" s="14"/>
      <c r="B85" s="14"/>
      <c r="C85" s="14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ht="13.5" customHeight="1">
      <c r="A86" s="14"/>
      <c r="B86" s="14"/>
      <c r="C86" s="14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ht="13.5" customHeight="1">
      <c r="A87" s="14"/>
      <c r="B87" s="14"/>
      <c r="C87" s="14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ht="13.5" customHeight="1">
      <c r="A88" s="14"/>
      <c r="B88" s="14"/>
      <c r="C88" s="14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ht="13.5" customHeight="1">
      <c r="A89" s="14"/>
      <c r="B89" s="14"/>
      <c r="C89" s="14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ht="13.5" customHeight="1">
      <c r="A90" s="14"/>
      <c r="B90" s="14"/>
      <c r="C90" s="14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ht="13.5" customHeight="1">
      <c r="A91" s="14"/>
      <c r="B91" s="14"/>
      <c r="C91" s="14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ht="13.5" customHeight="1">
      <c r="A92" s="14"/>
      <c r="B92" s="14"/>
      <c r="C92" s="14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ht="13.5" customHeight="1">
      <c r="A93" s="14"/>
      <c r="B93" s="14"/>
      <c r="C93" s="14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ht="13.5" customHeight="1">
      <c r="A94" s="14"/>
      <c r="B94" s="14"/>
      <c r="C94" s="14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ht="13.5" customHeight="1">
      <c r="A95" s="14"/>
      <c r="B95" s="14"/>
      <c r="C95" s="14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ht="13.5" customHeight="1">
      <c r="A96" s="14"/>
      <c r="B96" s="14"/>
      <c r="C96" s="14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ht="13.5" customHeight="1">
      <c r="A97" s="14"/>
      <c r="B97" s="14"/>
      <c r="C97" s="14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ht="13.5" customHeight="1">
      <c r="A98" s="14"/>
      <c r="B98" s="14"/>
      <c r="C98" s="14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ht="13.5" customHeight="1">
      <c r="A99" s="14"/>
      <c r="B99" s="14"/>
      <c r="C99" s="14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ht="13.5" customHeight="1">
      <c r="A100" s="14"/>
      <c r="B100" s="14"/>
      <c r="C100" s="14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ht="13.5" customHeight="1">
      <c r="A101" s="14"/>
      <c r="B101" s="14"/>
      <c r="C101" s="14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ht="13.5" customHeight="1">
      <c r="A102" s="14"/>
      <c r="B102" s="14"/>
      <c r="C102" s="14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ht="13.5" customHeight="1">
      <c r="A103" s="14"/>
      <c r="B103" s="14"/>
      <c r="C103" s="14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ht="13.5" customHeight="1">
      <c r="A104" s="14"/>
      <c r="B104" s="14"/>
      <c r="C104" s="14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ht="13.5" customHeight="1">
      <c r="A105" s="14"/>
      <c r="B105" s="14"/>
      <c r="C105" s="14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ht="13.5" customHeight="1">
      <c r="A106" s="14"/>
      <c r="B106" s="14"/>
      <c r="C106" s="14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ht="13.5" customHeight="1">
      <c r="A107" s="14"/>
      <c r="B107" s="14"/>
      <c r="C107" s="14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ht="13.5" customHeight="1">
      <c r="A108" s="14"/>
      <c r="B108" s="14"/>
      <c r="C108" s="14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ht="13.5" customHeight="1">
      <c r="A109" s="14"/>
      <c r="B109" s="14"/>
      <c r="C109" s="14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ht="13.5" customHeight="1">
      <c r="A110" s="14"/>
      <c r="B110" s="14"/>
      <c r="C110" s="14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ht="13.5" customHeight="1">
      <c r="A111" s="14"/>
      <c r="B111" s="14"/>
      <c r="C111" s="14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ht="13.5" customHeight="1">
      <c r="A112" s="14"/>
      <c r="B112" s="14"/>
      <c r="C112" s="14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ht="13.5" customHeight="1">
      <c r="A113" s="14"/>
      <c r="B113" s="14"/>
      <c r="C113" s="14"/>
      <c r="D113" s="15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ht="13.5" customHeight="1">
      <c r="A114" s="14"/>
      <c r="B114" s="14"/>
      <c r="C114" s="14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ht="13.5" customHeight="1">
      <c r="A115" s="14"/>
      <c r="B115" s="14"/>
      <c r="C115" s="14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ht="13.5" customHeight="1">
      <c r="A116" s="14"/>
      <c r="B116" s="14"/>
      <c r="C116" s="14"/>
      <c r="D116" s="15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ht="13.5" customHeight="1">
      <c r="A117" s="14"/>
      <c r="B117" s="14"/>
      <c r="C117" s="14"/>
      <c r="D117" s="15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</row>
    <row r="118" ht="13.5" customHeight="1">
      <c r="A118" s="14"/>
      <c r="B118" s="14"/>
      <c r="C118" s="14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</row>
    <row r="119" ht="13.5" customHeight="1">
      <c r="A119" s="14"/>
      <c r="B119" s="14"/>
      <c r="C119" s="14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</row>
    <row r="120" ht="13.5" customHeight="1">
      <c r="A120" s="14"/>
      <c r="B120" s="14"/>
      <c r="C120" s="14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</row>
    <row r="121" ht="13.5" customHeight="1">
      <c r="A121" s="14"/>
      <c r="B121" s="14"/>
      <c r="C121" s="14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</row>
    <row r="122" ht="13.5" customHeight="1">
      <c r="A122" s="14"/>
      <c r="B122" s="14"/>
      <c r="C122" s="14"/>
      <c r="D122" s="15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</row>
    <row r="123" ht="13.5" customHeight="1">
      <c r="A123" s="14"/>
      <c r="B123" s="14"/>
      <c r="C123" s="14"/>
      <c r="D123" s="15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</row>
    <row r="124" ht="13.5" customHeight="1">
      <c r="A124" s="14"/>
      <c r="B124" s="14"/>
      <c r="C124" s="14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</row>
    <row r="125" ht="13.5" customHeight="1">
      <c r="A125" s="14"/>
      <c r="B125" s="14"/>
      <c r="C125" s="14"/>
      <c r="D125" s="15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ht="13.5" customHeight="1">
      <c r="A126" s="14"/>
      <c r="B126" s="14"/>
      <c r="C126" s="14"/>
      <c r="D126" s="15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</row>
    <row r="127" ht="13.5" customHeight="1">
      <c r="A127" s="14"/>
      <c r="B127" s="14"/>
      <c r="C127" s="14"/>
      <c r="D127" s="15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ht="13.5" customHeight="1">
      <c r="A128" s="14"/>
      <c r="B128" s="14"/>
      <c r="C128" s="14"/>
      <c r="D128" s="15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</row>
    <row r="129" ht="13.5" customHeight="1">
      <c r="A129" s="14"/>
      <c r="B129" s="14"/>
      <c r="C129" s="14"/>
      <c r="D129" s="1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ht="13.5" customHeight="1">
      <c r="A130" s="14"/>
      <c r="B130" s="14"/>
      <c r="C130" s="14"/>
      <c r="D130" s="15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</row>
    <row r="131" ht="13.5" customHeight="1">
      <c r="A131" s="14"/>
      <c r="B131" s="14"/>
      <c r="C131" s="14"/>
      <c r="D131" s="15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</row>
    <row r="132" ht="13.5" customHeight="1">
      <c r="A132" s="14"/>
      <c r="B132" s="14"/>
      <c r="C132" s="14"/>
      <c r="D132" s="15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</row>
    <row r="133" ht="13.5" customHeight="1">
      <c r="A133" s="14"/>
      <c r="B133" s="14"/>
      <c r="C133" s="14"/>
      <c r="D133" s="1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</row>
    <row r="134" ht="13.5" customHeight="1">
      <c r="A134" s="14"/>
      <c r="B134" s="14"/>
      <c r="C134" s="14"/>
      <c r="D134" s="15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</row>
    <row r="135" ht="13.5" customHeight="1">
      <c r="A135" s="14"/>
      <c r="B135" s="14"/>
      <c r="C135" s="14"/>
      <c r="D135" s="15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</row>
    <row r="136" ht="13.5" customHeight="1">
      <c r="A136" s="14"/>
      <c r="B136" s="14"/>
      <c r="C136" s="14"/>
      <c r="D136" s="15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</row>
    <row r="137" ht="13.5" customHeight="1">
      <c r="A137" s="14"/>
      <c r="B137" s="14"/>
      <c r="C137" s="14"/>
      <c r="D137" s="15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</row>
    <row r="138" ht="13.5" customHeight="1">
      <c r="A138" s="14"/>
      <c r="B138" s="14"/>
      <c r="C138" s="14"/>
      <c r="D138" s="15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</row>
    <row r="139" ht="13.5" customHeight="1">
      <c r="A139" s="14"/>
      <c r="B139" s="14"/>
      <c r="C139" s="14"/>
      <c r="D139" s="15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</row>
    <row r="140" ht="13.5" customHeight="1">
      <c r="A140" s="14"/>
      <c r="B140" s="14"/>
      <c r="C140" s="14"/>
      <c r="D140" s="15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</row>
    <row r="141" ht="13.5" customHeight="1">
      <c r="A141" s="14"/>
      <c r="B141" s="14"/>
      <c r="C141" s="14"/>
      <c r="D141" s="15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</row>
    <row r="142" ht="13.5" customHeight="1">
      <c r="A142" s="14"/>
      <c r="B142" s="14"/>
      <c r="C142" s="14"/>
      <c r="D142" s="1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</row>
    <row r="143" ht="13.5" customHeight="1">
      <c r="A143" s="14"/>
      <c r="B143" s="14"/>
      <c r="C143" s="14"/>
      <c r="D143" s="15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</row>
    <row r="144" ht="13.5" customHeight="1">
      <c r="A144" s="14"/>
      <c r="B144" s="14"/>
      <c r="C144" s="14"/>
      <c r="D144" s="15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</row>
    <row r="145" ht="13.5" customHeight="1">
      <c r="A145" s="14"/>
      <c r="B145" s="14"/>
      <c r="C145" s="14"/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</row>
    <row r="146" ht="13.5" customHeight="1">
      <c r="A146" s="14"/>
      <c r="B146" s="14"/>
      <c r="C146" s="14"/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</row>
    <row r="147" ht="13.5" customHeight="1">
      <c r="A147" s="14"/>
      <c r="B147" s="14"/>
      <c r="C147" s="14"/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</row>
    <row r="148" ht="13.5" customHeight="1">
      <c r="A148" s="14"/>
      <c r="B148" s="14"/>
      <c r="C148" s="14"/>
      <c r="D148" s="15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</row>
    <row r="149" ht="13.5" customHeight="1">
      <c r="A149" s="14"/>
      <c r="B149" s="14"/>
      <c r="C149" s="14"/>
      <c r="D149" s="15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</row>
    <row r="150" ht="13.5" customHeight="1">
      <c r="A150" s="14"/>
      <c r="B150" s="14"/>
      <c r="C150" s="14"/>
      <c r="D150" s="15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</row>
    <row r="151" ht="13.5" customHeight="1">
      <c r="A151" s="14"/>
      <c r="B151" s="14"/>
      <c r="C151" s="14"/>
      <c r="D151" s="1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</row>
    <row r="152" ht="13.5" customHeight="1">
      <c r="A152" s="14"/>
      <c r="B152" s="14"/>
      <c r="C152" s="14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</row>
    <row r="153" ht="13.5" customHeight="1">
      <c r="A153" s="14"/>
      <c r="B153" s="14"/>
      <c r="C153" s="14"/>
      <c r="D153" s="15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</row>
    <row r="154" ht="13.5" customHeight="1">
      <c r="A154" s="14"/>
      <c r="B154" s="14"/>
      <c r="C154" s="14"/>
      <c r="D154" s="15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</row>
    <row r="155" ht="13.5" customHeight="1">
      <c r="A155" s="14"/>
      <c r="B155" s="14"/>
      <c r="C155" s="14"/>
      <c r="D155" s="15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</row>
    <row r="156" ht="13.5" customHeight="1">
      <c r="A156" s="14"/>
      <c r="B156" s="14"/>
      <c r="C156" s="14"/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</row>
    <row r="157" ht="13.5" customHeight="1">
      <c r="A157" s="14"/>
      <c r="B157" s="14"/>
      <c r="C157" s="14"/>
      <c r="D157" s="15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</row>
    <row r="158" ht="13.5" customHeight="1">
      <c r="A158" s="14"/>
      <c r="B158" s="14"/>
      <c r="C158" s="14"/>
      <c r="D158" s="15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</row>
    <row r="159" ht="13.5" customHeight="1">
      <c r="A159" s="14"/>
      <c r="B159" s="14"/>
      <c r="C159" s="14"/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</row>
    <row r="160" ht="13.5" customHeight="1">
      <c r="A160" s="14"/>
      <c r="B160" s="14"/>
      <c r="C160" s="14"/>
      <c r="D160" s="1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</row>
    <row r="161" ht="13.5" customHeight="1">
      <c r="A161" s="14"/>
      <c r="B161" s="14"/>
      <c r="C161" s="14"/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</row>
    <row r="162" ht="13.5" customHeight="1">
      <c r="A162" s="14"/>
      <c r="B162" s="14"/>
      <c r="C162" s="14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</row>
    <row r="163" ht="13.5" customHeight="1">
      <c r="A163" s="14"/>
      <c r="B163" s="14"/>
      <c r="C163" s="14"/>
      <c r="D163" s="15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</row>
    <row r="164" ht="13.5" customHeight="1">
      <c r="A164" s="14"/>
      <c r="B164" s="14"/>
      <c r="C164" s="14"/>
      <c r="D164" s="15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</row>
    <row r="165" ht="13.5" customHeight="1">
      <c r="A165" s="14"/>
      <c r="B165" s="14"/>
      <c r="C165" s="14"/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</row>
    <row r="166" ht="13.5" customHeight="1">
      <c r="A166" s="14"/>
      <c r="B166" s="14"/>
      <c r="C166" s="14"/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</row>
    <row r="167" ht="13.5" customHeight="1">
      <c r="A167" s="14"/>
      <c r="B167" s="14"/>
      <c r="C167" s="14"/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</row>
    <row r="168" ht="13.5" customHeight="1">
      <c r="A168" s="14"/>
      <c r="B168" s="14"/>
      <c r="C168" s="14"/>
      <c r="D168" s="15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</row>
    <row r="169" ht="13.5" customHeight="1">
      <c r="A169" s="14"/>
      <c r="B169" s="14"/>
      <c r="C169" s="14"/>
      <c r="D169" s="15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</row>
    <row r="170" ht="13.5" customHeight="1">
      <c r="A170" s="14"/>
      <c r="B170" s="14"/>
      <c r="C170" s="14"/>
      <c r="D170" s="15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</row>
    <row r="171" ht="13.5" customHeight="1">
      <c r="A171" s="14"/>
      <c r="B171" s="14"/>
      <c r="C171" s="14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</row>
    <row r="172" ht="13.5" customHeight="1">
      <c r="A172" s="14"/>
      <c r="B172" s="14"/>
      <c r="C172" s="14"/>
      <c r="D172" s="15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</row>
    <row r="173" ht="13.5" customHeight="1">
      <c r="A173" s="14"/>
      <c r="B173" s="14"/>
      <c r="C173" s="14"/>
      <c r="D173" s="15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</row>
    <row r="174" ht="13.5" customHeight="1">
      <c r="A174" s="14"/>
      <c r="B174" s="14"/>
      <c r="C174" s="14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</row>
    <row r="175" ht="13.5" customHeight="1">
      <c r="A175" s="14"/>
      <c r="B175" s="14"/>
      <c r="C175" s="14"/>
      <c r="D175" s="15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</row>
    <row r="176" ht="13.5" customHeight="1">
      <c r="A176" s="14"/>
      <c r="B176" s="14"/>
      <c r="C176" s="14"/>
      <c r="D176" s="15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</row>
    <row r="177" ht="13.5" customHeight="1">
      <c r="A177" s="14"/>
      <c r="B177" s="14"/>
      <c r="C177" s="14"/>
      <c r="D177" s="15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ht="13.5" customHeight="1">
      <c r="A178" s="14"/>
      <c r="B178" s="14"/>
      <c r="C178" s="14"/>
      <c r="D178" s="15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ht="13.5" customHeight="1">
      <c r="A179" s="14"/>
      <c r="B179" s="14"/>
      <c r="C179" s="14"/>
      <c r="D179" s="15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ht="13.5" customHeight="1">
      <c r="A180" s="14"/>
      <c r="B180" s="14"/>
      <c r="C180" s="14"/>
      <c r="D180" s="15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ht="13.5" customHeight="1">
      <c r="A181" s="14"/>
      <c r="B181" s="14"/>
      <c r="C181" s="14"/>
      <c r="D181" s="15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ht="13.5" customHeight="1">
      <c r="A182" s="14"/>
      <c r="B182" s="14"/>
      <c r="C182" s="14"/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ht="13.5" customHeight="1">
      <c r="A183" s="14"/>
      <c r="B183" s="14"/>
      <c r="C183" s="14"/>
      <c r="D183" s="15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ht="13.5" customHeight="1">
      <c r="A184" s="14"/>
      <c r="B184" s="14"/>
      <c r="C184" s="14"/>
      <c r="D184" s="15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ht="13.5" customHeight="1">
      <c r="A185" s="14"/>
      <c r="B185" s="14"/>
      <c r="C185" s="14"/>
      <c r="D185" s="15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ht="13.5" customHeight="1">
      <c r="A186" s="14"/>
      <c r="B186" s="14"/>
      <c r="C186" s="14"/>
      <c r="D186" s="15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ht="13.5" customHeight="1">
      <c r="A187" s="14"/>
      <c r="B187" s="14"/>
      <c r="C187" s="14"/>
      <c r="D187" s="15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ht="13.5" customHeight="1">
      <c r="A188" s="14"/>
      <c r="B188" s="14"/>
      <c r="C188" s="14"/>
      <c r="D188" s="15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ht="13.5" customHeight="1">
      <c r="A189" s="14"/>
      <c r="B189" s="14"/>
      <c r="C189" s="14"/>
      <c r="D189" s="15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ht="13.5" customHeight="1">
      <c r="A190" s="14"/>
      <c r="B190" s="14"/>
      <c r="C190" s="14"/>
      <c r="D190" s="15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ht="13.5" customHeight="1">
      <c r="A191" s="14"/>
      <c r="B191" s="14"/>
      <c r="C191" s="14"/>
      <c r="D191" s="15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ht="13.5" customHeight="1">
      <c r="A192" s="14"/>
      <c r="B192" s="14"/>
      <c r="C192" s="14"/>
      <c r="D192" s="15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ht="13.5" customHeight="1">
      <c r="A193" s="14"/>
      <c r="B193" s="14"/>
      <c r="C193" s="14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ht="13.5" customHeight="1">
      <c r="A194" s="14"/>
      <c r="B194" s="14"/>
      <c r="C194" s="14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ht="13.5" customHeight="1">
      <c r="A195" s="14"/>
      <c r="B195" s="14"/>
      <c r="C195" s="14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ht="13.5" customHeight="1">
      <c r="A196" s="14"/>
      <c r="B196" s="14"/>
      <c r="C196" s="14"/>
      <c r="D196" s="15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ht="13.5" customHeight="1">
      <c r="A197" s="14"/>
      <c r="B197" s="14"/>
      <c r="C197" s="14"/>
      <c r="D197" s="15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ht="13.5" customHeight="1">
      <c r="A198" s="14"/>
      <c r="B198" s="14"/>
      <c r="C198" s="14"/>
      <c r="D198" s="15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ht="13.5" customHeight="1">
      <c r="A199" s="14"/>
      <c r="B199" s="14"/>
      <c r="C199" s="14"/>
      <c r="D199" s="15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ht="13.5" customHeight="1">
      <c r="A200" s="14"/>
      <c r="B200" s="14"/>
      <c r="C200" s="14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ht="13.5" customHeight="1">
      <c r="A201" s="14"/>
      <c r="B201" s="14"/>
      <c r="C201" s="14"/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ht="13.5" customHeight="1">
      <c r="A202" s="14"/>
      <c r="B202" s="14"/>
      <c r="C202" s="14"/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ht="13.5" customHeight="1">
      <c r="A203" s="14"/>
      <c r="B203" s="14"/>
      <c r="C203" s="14"/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ht="13.5" customHeight="1">
      <c r="A204" s="14"/>
      <c r="B204" s="14"/>
      <c r="C204" s="14"/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ht="13.5" customHeight="1">
      <c r="A205" s="14"/>
      <c r="B205" s="14"/>
      <c r="C205" s="14"/>
      <c r="D205" s="15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ht="13.5" customHeight="1">
      <c r="A206" s="14"/>
      <c r="B206" s="14"/>
      <c r="C206" s="14"/>
      <c r="D206" s="15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ht="13.5" customHeight="1">
      <c r="A207" s="14"/>
      <c r="B207" s="14"/>
      <c r="C207" s="14"/>
      <c r="D207" s="15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ht="13.5" customHeight="1">
      <c r="A208" s="14"/>
      <c r="B208" s="14"/>
      <c r="C208" s="14"/>
      <c r="D208" s="15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ht="13.5" customHeight="1">
      <c r="A209" s="14"/>
      <c r="B209" s="14"/>
      <c r="C209" s="14"/>
      <c r="D209" s="15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ht="13.5" customHeight="1">
      <c r="A210" s="14"/>
      <c r="B210" s="14"/>
      <c r="C210" s="14"/>
      <c r="D210" s="15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ht="13.5" customHeight="1">
      <c r="A211" s="14"/>
      <c r="B211" s="14"/>
      <c r="C211" s="14"/>
      <c r="D211" s="15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ht="13.5" customHeight="1">
      <c r="A212" s="14"/>
      <c r="B212" s="14"/>
      <c r="C212" s="14"/>
      <c r="D212" s="15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ht="13.5" customHeight="1">
      <c r="A213" s="14"/>
      <c r="B213" s="14"/>
      <c r="C213" s="14"/>
      <c r="D213" s="15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ht="13.5" customHeight="1">
      <c r="A214" s="14"/>
      <c r="B214" s="14"/>
      <c r="C214" s="14"/>
      <c r="D214" s="15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ht="13.5" customHeight="1">
      <c r="A215" s="14"/>
      <c r="B215" s="14"/>
      <c r="C215" s="14"/>
      <c r="D215" s="15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ht="13.5" customHeight="1">
      <c r="A216" s="14"/>
      <c r="B216" s="14"/>
      <c r="C216" s="14"/>
      <c r="D216" s="15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ht="13.5" customHeight="1">
      <c r="A217" s="14"/>
      <c r="B217" s="14"/>
      <c r="C217" s="14"/>
      <c r="D217" s="15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ht="13.5" customHeight="1">
      <c r="A218" s="14"/>
      <c r="B218" s="14"/>
      <c r="C218" s="14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ht="13.5" customHeight="1">
      <c r="A219" s="14"/>
      <c r="B219" s="14"/>
      <c r="C219" s="14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ht="13.5" customHeight="1">
      <c r="A220" s="14"/>
      <c r="B220" s="14"/>
      <c r="C220" s="14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ht="13.5" customHeight="1">
      <c r="A221" s="14"/>
      <c r="B221" s="14"/>
      <c r="C221" s="14"/>
      <c r="D221" s="15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ht="13.5" customHeight="1">
      <c r="A222" s="14"/>
      <c r="B222" s="14"/>
      <c r="C222" s="14"/>
      <c r="D222" s="15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ht="13.5" customHeight="1">
      <c r="A223" s="14"/>
      <c r="B223" s="14"/>
      <c r="C223" s="14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ht="13.5" customHeight="1">
      <c r="A224" s="14"/>
      <c r="B224" s="14"/>
      <c r="C224" s="14"/>
      <c r="D224" s="15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ht="13.5" customHeight="1">
      <c r="A225" s="14"/>
      <c r="B225" s="14"/>
      <c r="C225" s="14"/>
      <c r="D225" s="15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ht="13.5" customHeight="1">
      <c r="A226" s="14"/>
      <c r="B226" s="14"/>
      <c r="C226" s="14"/>
      <c r="D226" s="15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ht="13.5" customHeight="1">
      <c r="A227" s="14"/>
      <c r="B227" s="14"/>
      <c r="C227" s="14"/>
      <c r="D227" s="15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ht="13.5" customHeight="1">
      <c r="A228" s="14"/>
      <c r="B228" s="14"/>
      <c r="C228" s="14"/>
      <c r="D228" s="15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ht="13.5" customHeight="1">
      <c r="A229" s="14"/>
      <c r="B229" s="14"/>
      <c r="C229" s="14"/>
      <c r="D229" s="15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ht="13.5" customHeight="1">
      <c r="A230" s="14"/>
      <c r="B230" s="14"/>
      <c r="C230" s="14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ht="13.5" customHeight="1">
      <c r="A231" s="14"/>
      <c r="B231" s="14"/>
      <c r="C231" s="14"/>
      <c r="D231" s="15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ht="13.5" customHeight="1">
      <c r="A232" s="14"/>
      <c r="B232" s="14"/>
      <c r="C232" s="14"/>
      <c r="D232" s="15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ht="13.5" customHeight="1">
      <c r="A233" s="14"/>
      <c r="B233" s="14"/>
      <c r="C233" s="14"/>
      <c r="D233" s="15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ht="13.5" customHeight="1">
      <c r="A234" s="14"/>
      <c r="B234" s="14"/>
      <c r="C234" s="14"/>
      <c r="D234" s="15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ht="13.5" customHeight="1">
      <c r="A235" s="14"/>
      <c r="B235" s="14"/>
      <c r="C235" s="14"/>
      <c r="D235" s="15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ht="13.5" customHeight="1">
      <c r="A236" s="14"/>
      <c r="B236" s="14"/>
      <c r="C236" s="14"/>
      <c r="D236" s="15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ht="13.5" customHeight="1">
      <c r="A237" s="14"/>
      <c r="B237" s="14"/>
      <c r="C237" s="14"/>
      <c r="D237" s="15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ht="13.5" customHeight="1">
      <c r="A238" s="14"/>
      <c r="B238" s="14"/>
      <c r="C238" s="14"/>
      <c r="D238" s="15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ht="13.5" customHeight="1">
      <c r="A239" s="14"/>
      <c r="B239" s="14"/>
      <c r="C239" s="14"/>
      <c r="D239" s="15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ht="13.5" customHeight="1">
      <c r="A240" s="14"/>
      <c r="B240" s="14"/>
      <c r="C240" s="14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ht="13.5" customHeight="1">
      <c r="A241" s="14"/>
      <c r="B241" s="14"/>
      <c r="C241" s="14"/>
      <c r="D241" s="15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ht="13.5" customHeight="1">
      <c r="A242" s="14"/>
      <c r="B242" s="14"/>
      <c r="C242" s="14"/>
      <c r="D242" s="15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ht="13.5" customHeight="1">
      <c r="A243" s="14"/>
      <c r="B243" s="14"/>
      <c r="C243" s="14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ht="13.5" customHeight="1">
      <c r="A244" s="14"/>
      <c r="B244" s="14"/>
      <c r="C244" s="14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ht="13.5" customHeight="1">
      <c r="A245" s="14"/>
      <c r="B245" s="14"/>
      <c r="C245" s="14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ht="13.5" customHeight="1">
      <c r="A246" s="14"/>
      <c r="B246" s="14"/>
      <c r="C246" s="14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ht="13.5" customHeight="1">
      <c r="A247" s="14"/>
      <c r="B247" s="14"/>
      <c r="C247" s="14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ht="13.5" customHeight="1">
      <c r="A248" s="14"/>
      <c r="B248" s="14"/>
      <c r="C248" s="14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ht="13.5" customHeight="1">
      <c r="A249" s="14"/>
      <c r="B249" s="14"/>
      <c r="C249" s="14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ht="13.5" customHeight="1">
      <c r="A250" s="14"/>
      <c r="B250" s="14"/>
      <c r="C250" s="14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ht="13.5" customHeight="1">
      <c r="A251" s="14"/>
      <c r="B251" s="14"/>
      <c r="C251" s="14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ht="13.5" customHeight="1">
      <c r="A252" s="14"/>
      <c r="B252" s="14"/>
      <c r="C252" s="14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ht="13.5" customHeight="1">
      <c r="A253" s="14"/>
      <c r="B253" s="14"/>
      <c r="C253" s="14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ht="13.5" customHeight="1">
      <c r="A254" s="14"/>
      <c r="B254" s="14"/>
      <c r="C254" s="14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ht="13.5" customHeight="1">
      <c r="A255" s="14"/>
      <c r="B255" s="14"/>
      <c r="C255" s="14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ht="13.5" customHeight="1">
      <c r="A256" s="14"/>
      <c r="B256" s="14"/>
      <c r="C256" s="14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ht="13.5" customHeight="1">
      <c r="A257" s="14"/>
      <c r="B257" s="14"/>
      <c r="C257" s="14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ht="13.5" customHeight="1">
      <c r="A258" s="14"/>
      <c r="B258" s="14"/>
      <c r="C258" s="14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ht="13.5" customHeight="1">
      <c r="A259" s="14"/>
      <c r="B259" s="14"/>
      <c r="C259" s="14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ht="13.5" customHeight="1">
      <c r="A260" s="14"/>
      <c r="B260" s="14"/>
      <c r="C260" s="14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ht="13.5" customHeight="1">
      <c r="A261" s="14"/>
      <c r="B261" s="14"/>
      <c r="C261" s="14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ht="13.5" customHeight="1">
      <c r="A262" s="14"/>
      <c r="B262" s="14"/>
      <c r="C262" s="14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ht="13.5" customHeight="1">
      <c r="A263" s="14"/>
      <c r="B263" s="14"/>
      <c r="C263" s="14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ht="13.5" customHeight="1">
      <c r="A264" s="14"/>
      <c r="B264" s="14"/>
      <c r="C264" s="14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ht="13.5" customHeight="1">
      <c r="A265" s="14"/>
      <c r="B265" s="14"/>
      <c r="C265" s="14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ht="13.5" customHeight="1">
      <c r="A266" s="14"/>
      <c r="B266" s="14"/>
      <c r="C266" s="14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ht="13.5" customHeight="1">
      <c r="A267" s="14"/>
      <c r="B267" s="14"/>
      <c r="C267" s="14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ht="13.5" customHeight="1">
      <c r="A268" s="14"/>
      <c r="B268" s="14"/>
      <c r="C268" s="14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ht="13.5" customHeight="1">
      <c r="A269" s="14"/>
      <c r="B269" s="14"/>
      <c r="C269" s="14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ht="13.5" customHeight="1">
      <c r="A270" s="14"/>
      <c r="B270" s="14"/>
      <c r="C270" s="14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ht="13.5" customHeight="1">
      <c r="A271" s="14"/>
      <c r="B271" s="14"/>
      <c r="C271" s="14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ht="13.5" customHeight="1">
      <c r="A272" s="14"/>
      <c r="B272" s="14"/>
      <c r="C272" s="14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ht="13.5" customHeight="1">
      <c r="A273" s="14"/>
      <c r="B273" s="14"/>
      <c r="C273" s="14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ht="13.5" customHeight="1">
      <c r="A274" s="14"/>
      <c r="B274" s="14"/>
      <c r="C274" s="14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ht="13.5" customHeight="1">
      <c r="A275" s="14"/>
      <c r="B275" s="14"/>
      <c r="C275" s="14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ht="13.5" customHeight="1">
      <c r="A276" s="14"/>
      <c r="B276" s="14"/>
      <c r="C276" s="14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ht="13.5" customHeight="1">
      <c r="A277" s="14"/>
      <c r="B277" s="14"/>
      <c r="C277" s="14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ht="13.5" customHeight="1">
      <c r="A278" s="14"/>
      <c r="B278" s="14"/>
      <c r="C278" s="14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ht="13.5" customHeight="1">
      <c r="A279" s="14"/>
      <c r="B279" s="14"/>
      <c r="C279" s="14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ht="13.5" customHeight="1">
      <c r="A280" s="14"/>
      <c r="B280" s="14"/>
      <c r="C280" s="14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ht="13.5" customHeight="1">
      <c r="A281" s="14"/>
      <c r="B281" s="14"/>
      <c r="C281" s="14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ht="13.5" customHeight="1">
      <c r="A282" s="14"/>
      <c r="B282" s="14"/>
      <c r="C282" s="14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ht="13.5" customHeight="1">
      <c r="A283" s="14"/>
      <c r="B283" s="14"/>
      <c r="C283" s="14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ht="13.5" customHeight="1">
      <c r="A284" s="14"/>
      <c r="B284" s="14"/>
      <c r="C284" s="14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ht="13.5" customHeight="1">
      <c r="A285" s="14"/>
      <c r="B285" s="14"/>
      <c r="C285" s="14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ht="13.5" customHeight="1">
      <c r="A286" s="14"/>
      <c r="B286" s="14"/>
      <c r="C286" s="14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ht="13.5" customHeight="1">
      <c r="A287" s="14"/>
      <c r="B287" s="14"/>
      <c r="C287" s="14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ht="13.5" customHeight="1">
      <c r="A288" s="14"/>
      <c r="B288" s="14"/>
      <c r="C288" s="14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ht="13.5" customHeight="1">
      <c r="A289" s="14"/>
      <c r="B289" s="14"/>
      <c r="C289" s="14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ht="13.5" customHeight="1">
      <c r="A290" s="14"/>
      <c r="B290" s="14"/>
      <c r="C290" s="14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ht="13.5" customHeight="1">
      <c r="A291" s="14"/>
      <c r="B291" s="14"/>
      <c r="C291" s="14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</row>
    <row r="292" ht="13.5" customHeight="1">
      <c r="A292" s="14"/>
      <c r="B292" s="14"/>
      <c r="C292" s="14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</row>
    <row r="293" ht="13.5" customHeight="1">
      <c r="A293" s="14"/>
      <c r="B293" s="14"/>
      <c r="C293" s="14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</row>
    <row r="294" ht="13.5" customHeight="1">
      <c r="A294" s="14"/>
      <c r="B294" s="14"/>
      <c r="C294" s="14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</row>
    <row r="295" ht="13.5" customHeight="1">
      <c r="A295" s="14"/>
      <c r="B295" s="14"/>
      <c r="C295" s="14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</row>
    <row r="296" ht="13.5" customHeight="1">
      <c r="A296" s="14"/>
      <c r="B296" s="14"/>
      <c r="C296" s="14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</row>
    <row r="297" ht="13.5" customHeight="1">
      <c r="A297" s="14"/>
      <c r="B297" s="14"/>
      <c r="C297" s="14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</row>
    <row r="298" ht="13.5" customHeight="1">
      <c r="A298" s="14"/>
      <c r="B298" s="14"/>
      <c r="C298" s="14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</row>
    <row r="299" ht="13.5" customHeight="1">
      <c r="A299" s="14"/>
      <c r="B299" s="14"/>
      <c r="C299" s="14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</row>
    <row r="300" ht="13.5" customHeight="1">
      <c r="A300" s="14"/>
      <c r="B300" s="14"/>
      <c r="C300" s="14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</row>
    <row r="301" ht="13.5" customHeight="1">
      <c r="A301" s="14"/>
      <c r="B301" s="14"/>
      <c r="C301" s="14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</row>
    <row r="302" ht="13.5" customHeight="1">
      <c r="A302" s="14"/>
      <c r="B302" s="14"/>
      <c r="C302" s="14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</row>
    <row r="303" ht="13.5" customHeight="1">
      <c r="A303" s="14"/>
      <c r="B303" s="14"/>
      <c r="C303" s="14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</row>
    <row r="304" ht="13.5" customHeight="1">
      <c r="A304" s="14"/>
      <c r="B304" s="14"/>
      <c r="C304" s="14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</row>
    <row r="305" ht="13.5" customHeight="1">
      <c r="A305" s="14"/>
      <c r="B305" s="14"/>
      <c r="C305" s="14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</row>
    <row r="306" ht="13.5" customHeight="1">
      <c r="A306" s="14"/>
      <c r="B306" s="14"/>
      <c r="C306" s="14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</row>
    <row r="307" ht="13.5" customHeight="1">
      <c r="A307" s="14"/>
      <c r="B307" s="14"/>
      <c r="C307" s="14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</row>
    <row r="308" ht="13.5" customHeight="1">
      <c r="A308" s="14"/>
      <c r="B308" s="14"/>
      <c r="C308" s="14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</row>
    <row r="309" ht="13.5" customHeight="1">
      <c r="A309" s="14"/>
      <c r="B309" s="14"/>
      <c r="C309" s="14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</row>
    <row r="310" ht="13.5" customHeight="1">
      <c r="A310" s="14"/>
      <c r="B310" s="14"/>
      <c r="C310" s="14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</row>
    <row r="311" ht="13.5" customHeight="1">
      <c r="A311" s="14"/>
      <c r="B311" s="14"/>
      <c r="C311" s="14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</row>
    <row r="312" ht="13.5" customHeight="1">
      <c r="A312" s="14"/>
      <c r="B312" s="14"/>
      <c r="C312" s="14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</row>
    <row r="313" ht="13.5" customHeight="1">
      <c r="A313" s="14"/>
      <c r="B313" s="14"/>
      <c r="C313" s="14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</row>
    <row r="314" ht="13.5" customHeight="1">
      <c r="A314" s="14"/>
      <c r="B314" s="14"/>
      <c r="C314" s="14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</row>
    <row r="315" ht="13.5" customHeight="1">
      <c r="A315" s="14"/>
      <c r="B315" s="14"/>
      <c r="C315" s="14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</row>
    <row r="316" ht="13.5" customHeight="1">
      <c r="A316" s="14"/>
      <c r="B316" s="14"/>
      <c r="C316" s="14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</row>
    <row r="317" ht="13.5" customHeight="1">
      <c r="A317" s="14"/>
      <c r="B317" s="14"/>
      <c r="C317" s="14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</row>
    <row r="318" ht="13.5" customHeight="1">
      <c r="A318" s="14"/>
      <c r="B318" s="14"/>
      <c r="C318" s="14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</row>
    <row r="319" ht="13.5" customHeight="1">
      <c r="A319" s="14"/>
      <c r="B319" s="14"/>
      <c r="C319" s="14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</row>
    <row r="320" ht="13.5" customHeight="1">
      <c r="A320" s="14"/>
      <c r="B320" s="14"/>
      <c r="C320" s="14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</row>
    <row r="321" ht="13.5" customHeight="1">
      <c r="A321" s="14"/>
      <c r="B321" s="14"/>
      <c r="C321" s="14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</row>
    <row r="322" ht="13.5" customHeight="1">
      <c r="A322" s="14"/>
      <c r="B322" s="14"/>
      <c r="C322" s="14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</row>
    <row r="323" ht="13.5" customHeight="1">
      <c r="A323" s="14"/>
      <c r="B323" s="14"/>
      <c r="C323" s="14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</row>
    <row r="324" ht="13.5" customHeight="1">
      <c r="A324" s="14"/>
      <c r="B324" s="14"/>
      <c r="C324" s="14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</row>
    <row r="325" ht="13.5" customHeight="1">
      <c r="A325" s="14"/>
      <c r="B325" s="14"/>
      <c r="C325" s="14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</row>
    <row r="326" ht="13.5" customHeight="1">
      <c r="A326" s="14"/>
      <c r="B326" s="14"/>
      <c r="C326" s="14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</row>
    <row r="327" ht="13.5" customHeight="1">
      <c r="A327" s="14"/>
      <c r="B327" s="14"/>
      <c r="C327" s="14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</row>
    <row r="328" ht="13.5" customHeight="1">
      <c r="A328" s="14"/>
      <c r="B328" s="14"/>
      <c r="C328" s="14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</row>
    <row r="329" ht="13.5" customHeight="1">
      <c r="A329" s="14"/>
      <c r="B329" s="14"/>
      <c r="C329" s="14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</row>
    <row r="330" ht="13.5" customHeight="1">
      <c r="A330" s="14"/>
      <c r="B330" s="14"/>
      <c r="C330" s="14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</row>
    <row r="331" ht="13.5" customHeight="1">
      <c r="A331" s="14"/>
      <c r="B331" s="14"/>
      <c r="C331" s="14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</row>
    <row r="332" ht="13.5" customHeight="1">
      <c r="A332" s="14"/>
      <c r="B332" s="14"/>
      <c r="C332" s="14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</row>
    <row r="333" ht="13.5" customHeight="1">
      <c r="A333" s="14"/>
      <c r="B333" s="14"/>
      <c r="C333" s="14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</row>
    <row r="334" ht="13.5" customHeight="1">
      <c r="A334" s="14"/>
      <c r="B334" s="14"/>
      <c r="C334" s="14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</row>
    <row r="335" ht="13.5" customHeight="1">
      <c r="A335" s="14"/>
      <c r="B335" s="14"/>
      <c r="C335" s="14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</row>
    <row r="336" ht="13.5" customHeight="1">
      <c r="A336" s="14"/>
      <c r="B336" s="14"/>
      <c r="C336" s="14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</row>
    <row r="337" ht="13.5" customHeight="1">
      <c r="A337" s="14"/>
      <c r="B337" s="14"/>
      <c r="C337" s="14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</row>
    <row r="338" ht="13.5" customHeight="1">
      <c r="A338" s="14"/>
      <c r="B338" s="14"/>
      <c r="C338" s="14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</row>
    <row r="339" ht="13.5" customHeight="1">
      <c r="A339" s="14"/>
      <c r="B339" s="14"/>
      <c r="C339" s="14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</row>
    <row r="340" ht="13.5" customHeight="1">
      <c r="A340" s="14"/>
      <c r="B340" s="14"/>
      <c r="C340" s="14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</row>
    <row r="341" ht="13.5" customHeight="1">
      <c r="A341" s="14"/>
      <c r="B341" s="14"/>
      <c r="C341" s="14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</row>
    <row r="342" ht="13.5" customHeight="1">
      <c r="A342" s="14"/>
      <c r="B342" s="14"/>
      <c r="C342" s="14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</row>
    <row r="343" ht="13.5" customHeight="1">
      <c r="A343" s="14"/>
      <c r="B343" s="14"/>
      <c r="C343" s="14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</row>
    <row r="344" ht="13.5" customHeight="1">
      <c r="A344" s="14"/>
      <c r="B344" s="14"/>
      <c r="C344" s="14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</row>
    <row r="345" ht="13.5" customHeight="1">
      <c r="A345" s="14"/>
      <c r="B345" s="14"/>
      <c r="C345" s="14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</row>
    <row r="346" ht="13.5" customHeight="1">
      <c r="A346" s="14"/>
      <c r="B346" s="14"/>
      <c r="C346" s="14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</row>
    <row r="347" ht="13.5" customHeight="1">
      <c r="A347" s="14"/>
      <c r="B347" s="14"/>
      <c r="C347" s="14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</row>
    <row r="348" ht="13.5" customHeight="1">
      <c r="A348" s="14"/>
      <c r="B348" s="14"/>
      <c r="C348" s="14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</row>
    <row r="349" ht="13.5" customHeight="1">
      <c r="A349" s="14"/>
      <c r="B349" s="14"/>
      <c r="C349" s="14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</row>
    <row r="350" ht="13.5" customHeight="1">
      <c r="A350" s="14"/>
      <c r="B350" s="14"/>
      <c r="C350" s="14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</row>
    <row r="351" ht="13.5" customHeight="1">
      <c r="A351" s="14"/>
      <c r="B351" s="14"/>
      <c r="C351" s="14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ht="13.5" customHeight="1">
      <c r="A352" s="14"/>
      <c r="B352" s="14"/>
      <c r="C352" s="14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ht="13.5" customHeight="1">
      <c r="A353" s="14"/>
      <c r="B353" s="14"/>
      <c r="C353" s="14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ht="13.5" customHeight="1">
      <c r="A354" s="14"/>
      <c r="B354" s="14"/>
      <c r="C354" s="14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ht="13.5" customHeight="1">
      <c r="A355" s="14"/>
      <c r="B355" s="14"/>
      <c r="C355" s="14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ht="13.5" customHeight="1">
      <c r="A356" s="14"/>
      <c r="B356" s="14"/>
      <c r="C356" s="14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ht="13.5" customHeight="1">
      <c r="A357" s="14"/>
      <c r="B357" s="14"/>
      <c r="C357" s="14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ht="13.5" customHeight="1">
      <c r="A358" s="14"/>
      <c r="B358" s="14"/>
      <c r="C358" s="14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ht="13.5" customHeight="1">
      <c r="A359" s="14"/>
      <c r="B359" s="14"/>
      <c r="C359" s="14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ht="13.5" customHeight="1">
      <c r="A360" s="14"/>
      <c r="B360" s="14"/>
      <c r="C360" s="14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ht="13.5" customHeight="1">
      <c r="A361" s="14"/>
      <c r="B361" s="14"/>
      <c r="C361" s="14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ht="13.5" customHeight="1">
      <c r="A362" s="14"/>
      <c r="B362" s="14"/>
      <c r="C362" s="14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ht="13.5" customHeight="1">
      <c r="A363" s="14"/>
      <c r="B363" s="14"/>
      <c r="C363" s="14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ht="13.5" customHeight="1">
      <c r="A364" s="14"/>
      <c r="B364" s="14"/>
      <c r="C364" s="14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ht="13.5" customHeight="1">
      <c r="A365" s="14"/>
      <c r="B365" s="14"/>
      <c r="C365" s="14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ht="13.5" customHeight="1">
      <c r="A366" s="14"/>
      <c r="B366" s="14"/>
      <c r="C366" s="14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ht="13.5" customHeight="1">
      <c r="A367" s="14"/>
      <c r="B367" s="14"/>
      <c r="C367" s="14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ht="13.5" customHeight="1">
      <c r="A368" s="14"/>
      <c r="B368" s="14"/>
      <c r="C368" s="14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ht="13.5" customHeight="1">
      <c r="A369" s="14"/>
      <c r="B369" s="14"/>
      <c r="C369" s="14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ht="13.5" customHeight="1">
      <c r="A370" s="14"/>
      <c r="B370" s="14"/>
      <c r="C370" s="14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ht="13.5" customHeight="1">
      <c r="A371" s="14"/>
      <c r="B371" s="14"/>
      <c r="C371" s="14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ht="13.5" customHeight="1">
      <c r="A372" s="14"/>
      <c r="B372" s="14"/>
      <c r="C372" s="14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ht="13.5" customHeight="1">
      <c r="A373" s="14"/>
      <c r="B373" s="14"/>
      <c r="C373" s="14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ht="13.5" customHeight="1">
      <c r="A374" s="14"/>
      <c r="B374" s="14"/>
      <c r="C374" s="14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ht="13.5" customHeight="1">
      <c r="A375" s="14"/>
      <c r="B375" s="14"/>
      <c r="C375" s="14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ht="13.5" customHeight="1">
      <c r="A376" s="14"/>
      <c r="B376" s="14"/>
      <c r="C376" s="14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ht="13.5" customHeight="1">
      <c r="A377" s="14"/>
      <c r="B377" s="14"/>
      <c r="C377" s="14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ht="13.5" customHeight="1">
      <c r="A378" s="14"/>
      <c r="B378" s="14"/>
      <c r="C378" s="14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ht="13.5" customHeight="1">
      <c r="A379" s="14"/>
      <c r="B379" s="14"/>
      <c r="C379" s="14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ht="13.5" customHeight="1">
      <c r="A380" s="14"/>
      <c r="B380" s="14"/>
      <c r="C380" s="14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ht="13.5" customHeight="1">
      <c r="A381" s="14"/>
      <c r="B381" s="14"/>
      <c r="C381" s="14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ht="13.5" customHeight="1">
      <c r="A382" s="14"/>
      <c r="B382" s="14"/>
      <c r="C382" s="14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ht="13.5" customHeight="1">
      <c r="A383" s="14"/>
      <c r="B383" s="14"/>
      <c r="C383" s="14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ht="13.5" customHeight="1">
      <c r="A384" s="14"/>
      <c r="B384" s="14"/>
      <c r="C384" s="14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ht="13.5" customHeight="1">
      <c r="A385" s="14"/>
      <c r="B385" s="14"/>
      <c r="C385" s="14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ht="13.5" customHeight="1">
      <c r="A386" s="14"/>
      <c r="B386" s="14"/>
      <c r="C386" s="14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ht="13.5" customHeight="1">
      <c r="A387" s="14"/>
      <c r="B387" s="14"/>
      <c r="C387" s="14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ht="13.5" customHeight="1">
      <c r="A388" s="14"/>
      <c r="B388" s="14"/>
      <c r="C388" s="14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ht="13.5" customHeight="1">
      <c r="A389" s="14"/>
      <c r="B389" s="14"/>
      <c r="C389" s="14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ht="13.5" customHeight="1">
      <c r="A390" s="14"/>
      <c r="B390" s="14"/>
      <c r="C390" s="14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ht="13.5" customHeight="1">
      <c r="A391" s="14"/>
      <c r="B391" s="14"/>
      <c r="C391" s="14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ht="13.5" customHeight="1">
      <c r="A392" s="14"/>
      <c r="B392" s="14"/>
      <c r="C392" s="14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ht="13.5" customHeight="1">
      <c r="A393" s="14"/>
      <c r="B393" s="14"/>
      <c r="C393" s="14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ht="13.5" customHeight="1">
      <c r="A394" s="14"/>
      <c r="B394" s="14"/>
      <c r="C394" s="14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ht="13.5" customHeight="1">
      <c r="A395" s="14"/>
      <c r="B395" s="14"/>
      <c r="C395" s="14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ht="13.5" customHeight="1">
      <c r="A396" s="14"/>
      <c r="B396" s="14"/>
      <c r="C396" s="14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ht="13.5" customHeight="1">
      <c r="A397" s="14"/>
      <c r="B397" s="14"/>
      <c r="C397" s="14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ht="13.5" customHeight="1">
      <c r="A398" s="14"/>
      <c r="B398" s="14"/>
      <c r="C398" s="14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ht="13.5" customHeight="1">
      <c r="A399" s="14"/>
      <c r="B399" s="14"/>
      <c r="C399" s="14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ht="13.5" customHeight="1">
      <c r="A400" s="14"/>
      <c r="B400" s="14"/>
      <c r="C400" s="14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ht="13.5" customHeight="1">
      <c r="A401" s="14"/>
      <c r="B401" s="14"/>
      <c r="C401" s="14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ht="13.5" customHeight="1">
      <c r="A402" s="14"/>
      <c r="B402" s="14"/>
      <c r="C402" s="14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ht="13.5" customHeight="1">
      <c r="A403" s="14"/>
      <c r="B403" s="14"/>
      <c r="C403" s="14"/>
      <c r="D403" s="15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ht="13.5" customHeight="1">
      <c r="A404" s="14"/>
      <c r="B404" s="14"/>
      <c r="C404" s="14"/>
      <c r="D404" s="15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ht="13.5" customHeight="1">
      <c r="A405" s="14"/>
      <c r="B405" s="14"/>
      <c r="C405" s="14"/>
      <c r="D405" s="15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ht="13.5" customHeight="1">
      <c r="A406" s="14"/>
      <c r="B406" s="14"/>
      <c r="C406" s="14"/>
      <c r="D406" s="15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ht="13.5" customHeight="1">
      <c r="A407" s="14"/>
      <c r="B407" s="14"/>
      <c r="C407" s="14"/>
      <c r="D407" s="15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ht="13.5" customHeight="1">
      <c r="A408" s="14"/>
      <c r="B408" s="14"/>
      <c r="C408" s="14"/>
      <c r="D408" s="15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ht="13.5" customHeight="1">
      <c r="A409" s="14"/>
      <c r="B409" s="14"/>
      <c r="C409" s="14"/>
      <c r="D409" s="15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ht="13.5" customHeight="1">
      <c r="A410" s="14"/>
      <c r="B410" s="14"/>
      <c r="C410" s="14"/>
      <c r="D410" s="15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ht="13.5" customHeight="1">
      <c r="A411" s="14"/>
      <c r="B411" s="14"/>
      <c r="C411" s="14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ht="13.5" customHeight="1">
      <c r="A412" s="14"/>
      <c r="B412" s="14"/>
      <c r="C412" s="14"/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ht="13.5" customHeight="1">
      <c r="A413" s="14"/>
      <c r="B413" s="14"/>
      <c r="C413" s="14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ht="13.5" customHeight="1">
      <c r="A414" s="14"/>
      <c r="B414" s="14"/>
      <c r="C414" s="14"/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ht="13.5" customHeight="1">
      <c r="A415" s="14"/>
      <c r="B415" s="14"/>
      <c r="C415" s="14"/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ht="13.5" customHeight="1">
      <c r="A416" s="14"/>
      <c r="B416" s="14"/>
      <c r="C416" s="14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ht="13.5" customHeight="1">
      <c r="A417" s="14"/>
      <c r="B417" s="14"/>
      <c r="C417" s="14"/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ht="13.5" customHeight="1">
      <c r="A418" s="14"/>
      <c r="B418" s="14"/>
      <c r="C418" s="14"/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ht="13.5" customHeight="1">
      <c r="A419" s="14"/>
      <c r="B419" s="14"/>
      <c r="C419" s="14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ht="13.5" customHeight="1">
      <c r="A420" s="14"/>
      <c r="B420" s="14"/>
      <c r="C420" s="14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ht="13.5" customHeight="1">
      <c r="A421" s="14"/>
      <c r="B421" s="14"/>
      <c r="C421" s="14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ht="13.5" customHeight="1">
      <c r="A422" s="14"/>
      <c r="B422" s="14"/>
      <c r="C422" s="14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ht="13.5" customHeight="1">
      <c r="A423" s="14"/>
      <c r="B423" s="14"/>
      <c r="C423" s="14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ht="13.5" customHeight="1">
      <c r="A424" s="14"/>
      <c r="B424" s="14"/>
      <c r="C424" s="14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ht="13.5" customHeight="1">
      <c r="A425" s="14"/>
      <c r="B425" s="14"/>
      <c r="C425" s="14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ht="13.5" customHeight="1">
      <c r="A426" s="14"/>
      <c r="B426" s="14"/>
      <c r="C426" s="14"/>
      <c r="D426" s="15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ht="13.5" customHeight="1">
      <c r="A427" s="14"/>
      <c r="B427" s="14"/>
      <c r="C427" s="14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ht="13.5" customHeight="1">
      <c r="A428" s="14"/>
      <c r="B428" s="14"/>
      <c r="C428" s="14"/>
      <c r="D428" s="15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ht="13.5" customHeight="1">
      <c r="A429" s="14"/>
      <c r="B429" s="14"/>
      <c r="C429" s="14"/>
      <c r="D429" s="15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ht="13.5" customHeight="1">
      <c r="A430" s="14"/>
      <c r="B430" s="14"/>
      <c r="C430" s="14"/>
      <c r="D430" s="15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ht="13.5" customHeight="1">
      <c r="A431" s="14"/>
      <c r="B431" s="14"/>
      <c r="C431" s="14"/>
      <c r="D431" s="15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ht="13.5" customHeight="1">
      <c r="A432" s="14"/>
      <c r="B432" s="14"/>
      <c r="C432" s="14"/>
      <c r="D432" s="15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ht="13.5" customHeight="1">
      <c r="A433" s="14"/>
      <c r="B433" s="14"/>
      <c r="C433" s="14"/>
      <c r="D433" s="15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ht="13.5" customHeight="1">
      <c r="A434" s="14"/>
      <c r="B434" s="14"/>
      <c r="C434" s="14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ht="13.5" customHeight="1">
      <c r="A435" s="14"/>
      <c r="B435" s="14"/>
      <c r="C435" s="14"/>
      <c r="D435" s="15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ht="13.5" customHeight="1">
      <c r="A436" s="14"/>
      <c r="B436" s="14"/>
      <c r="C436" s="14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ht="13.5" customHeight="1">
      <c r="A437" s="14"/>
      <c r="B437" s="14"/>
      <c r="C437" s="14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ht="13.5" customHeight="1">
      <c r="A438" s="14"/>
      <c r="B438" s="14"/>
      <c r="C438" s="14"/>
      <c r="D438" s="15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ht="13.5" customHeight="1">
      <c r="A439" s="14"/>
      <c r="B439" s="14"/>
      <c r="C439" s="14"/>
      <c r="D439" s="15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ht="13.5" customHeight="1">
      <c r="A440" s="14"/>
      <c r="B440" s="14"/>
      <c r="C440" s="14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ht="13.5" customHeight="1">
      <c r="A441" s="14"/>
      <c r="B441" s="14"/>
      <c r="C441" s="14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ht="13.5" customHeight="1">
      <c r="A442" s="14"/>
      <c r="B442" s="14"/>
      <c r="C442" s="14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ht="13.5" customHeight="1">
      <c r="A443" s="14"/>
      <c r="B443" s="14"/>
      <c r="C443" s="14"/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ht="13.5" customHeight="1">
      <c r="A444" s="14"/>
      <c r="B444" s="14"/>
      <c r="C444" s="14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ht="13.5" customHeight="1">
      <c r="A445" s="14"/>
      <c r="B445" s="14"/>
      <c r="C445" s="14"/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ht="13.5" customHeight="1">
      <c r="A446" s="14"/>
      <c r="B446" s="14"/>
      <c r="C446" s="14"/>
      <c r="D446" s="15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ht="13.5" customHeight="1">
      <c r="A447" s="14"/>
      <c r="B447" s="14"/>
      <c r="C447" s="14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ht="13.5" customHeight="1">
      <c r="A448" s="14"/>
      <c r="B448" s="14"/>
      <c r="C448" s="14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ht="13.5" customHeight="1">
      <c r="A449" s="14"/>
      <c r="B449" s="14"/>
      <c r="C449" s="14"/>
      <c r="D449" s="15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ht="13.5" customHeight="1">
      <c r="A450" s="14"/>
      <c r="B450" s="14"/>
      <c r="C450" s="14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ht="13.5" customHeight="1">
      <c r="A451" s="14"/>
      <c r="B451" s="14"/>
      <c r="C451" s="14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ht="13.5" customHeight="1">
      <c r="A452" s="14"/>
      <c r="B452" s="14"/>
      <c r="C452" s="14"/>
      <c r="D452" s="15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ht="13.5" customHeight="1">
      <c r="A453" s="14"/>
      <c r="B453" s="14"/>
      <c r="C453" s="14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ht="13.5" customHeight="1">
      <c r="A454" s="14"/>
      <c r="B454" s="14"/>
      <c r="C454" s="14"/>
      <c r="D454" s="15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ht="13.5" customHeight="1">
      <c r="A455" s="14"/>
      <c r="B455" s="14"/>
      <c r="C455" s="14"/>
      <c r="D455" s="15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ht="13.5" customHeight="1">
      <c r="A456" s="14"/>
      <c r="B456" s="14"/>
      <c r="C456" s="14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ht="13.5" customHeight="1">
      <c r="A457" s="14"/>
      <c r="B457" s="14"/>
      <c r="C457" s="14"/>
      <c r="D457" s="15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ht="13.5" customHeight="1">
      <c r="A458" s="14"/>
      <c r="B458" s="14"/>
      <c r="C458" s="14"/>
      <c r="D458" s="15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ht="13.5" customHeight="1">
      <c r="A459" s="14"/>
      <c r="B459" s="14"/>
      <c r="C459" s="14"/>
      <c r="D459" s="15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ht="13.5" customHeight="1">
      <c r="A460" s="14"/>
      <c r="B460" s="14"/>
      <c r="C460" s="14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ht="13.5" customHeight="1">
      <c r="A461" s="14"/>
      <c r="B461" s="14"/>
      <c r="C461" s="14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ht="13.5" customHeight="1">
      <c r="A462" s="14"/>
      <c r="B462" s="14"/>
      <c r="C462" s="14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ht="13.5" customHeight="1">
      <c r="A463" s="14"/>
      <c r="B463" s="14"/>
      <c r="C463" s="14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ht="13.5" customHeight="1">
      <c r="A464" s="14"/>
      <c r="B464" s="14"/>
      <c r="C464" s="14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ht="13.5" customHeight="1">
      <c r="A465" s="14"/>
      <c r="B465" s="14"/>
      <c r="C465" s="14"/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</row>
    <row r="466" ht="13.5" customHeight="1">
      <c r="A466" s="14"/>
      <c r="B466" s="14"/>
      <c r="C466" s="14"/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</row>
    <row r="467" ht="13.5" customHeight="1">
      <c r="A467" s="14"/>
      <c r="B467" s="14"/>
      <c r="C467" s="14"/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</row>
    <row r="468" ht="13.5" customHeight="1">
      <c r="A468" s="14"/>
      <c r="B468" s="14"/>
      <c r="C468" s="14"/>
      <c r="D468" s="15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</row>
    <row r="469" ht="13.5" customHeight="1">
      <c r="A469" s="14"/>
      <c r="B469" s="14"/>
      <c r="C469" s="14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</row>
    <row r="470" ht="13.5" customHeight="1">
      <c r="A470" s="14"/>
      <c r="B470" s="14"/>
      <c r="C470" s="14"/>
      <c r="D470" s="15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</row>
    <row r="471" ht="13.5" customHeight="1">
      <c r="A471" s="14"/>
      <c r="B471" s="14"/>
      <c r="C471" s="14"/>
      <c r="D471" s="15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</row>
    <row r="472" ht="13.5" customHeight="1">
      <c r="A472" s="14"/>
      <c r="B472" s="14"/>
      <c r="C472" s="14"/>
      <c r="D472" s="15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</row>
    <row r="473" ht="13.5" customHeight="1">
      <c r="A473" s="14"/>
      <c r="B473" s="14"/>
      <c r="C473" s="14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</row>
    <row r="474" ht="13.5" customHeight="1">
      <c r="A474" s="14"/>
      <c r="B474" s="14"/>
      <c r="C474" s="14"/>
      <c r="D474" s="15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</row>
    <row r="475" ht="13.5" customHeight="1">
      <c r="A475" s="14"/>
      <c r="B475" s="14"/>
      <c r="C475" s="14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</row>
    <row r="476" ht="13.5" customHeight="1">
      <c r="A476" s="14"/>
      <c r="B476" s="14"/>
      <c r="C476" s="14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</row>
    <row r="477" ht="13.5" customHeight="1">
      <c r="A477" s="14"/>
      <c r="B477" s="14"/>
      <c r="C477" s="14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</row>
    <row r="478" ht="13.5" customHeight="1">
      <c r="A478" s="14"/>
      <c r="B478" s="14"/>
      <c r="C478" s="14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</row>
    <row r="479" ht="13.5" customHeight="1">
      <c r="A479" s="14"/>
      <c r="B479" s="14"/>
      <c r="C479" s="14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</row>
    <row r="480" ht="13.5" customHeight="1">
      <c r="A480" s="14"/>
      <c r="B480" s="14"/>
      <c r="C480" s="14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</row>
    <row r="481" ht="13.5" customHeight="1">
      <c r="A481" s="14"/>
      <c r="B481" s="14"/>
      <c r="C481" s="14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</row>
    <row r="482" ht="13.5" customHeight="1">
      <c r="A482" s="14"/>
      <c r="B482" s="14"/>
      <c r="C482" s="14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</row>
    <row r="483" ht="13.5" customHeight="1">
      <c r="A483" s="14"/>
      <c r="B483" s="14"/>
      <c r="C483" s="14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</row>
    <row r="484" ht="13.5" customHeight="1">
      <c r="A484" s="14"/>
      <c r="B484" s="14"/>
      <c r="C484" s="14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</row>
    <row r="485" ht="13.5" customHeight="1">
      <c r="A485" s="14"/>
      <c r="B485" s="14"/>
      <c r="C485" s="14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</row>
    <row r="486" ht="13.5" customHeight="1">
      <c r="A486" s="14"/>
      <c r="B486" s="14"/>
      <c r="C486" s="14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</row>
    <row r="487" ht="13.5" customHeight="1">
      <c r="A487" s="14"/>
      <c r="B487" s="14"/>
      <c r="C487" s="14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</row>
    <row r="488" ht="13.5" customHeight="1">
      <c r="A488" s="14"/>
      <c r="B488" s="14"/>
      <c r="C488" s="14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</row>
    <row r="489" ht="13.5" customHeight="1">
      <c r="A489" s="14"/>
      <c r="B489" s="14"/>
      <c r="C489" s="14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</row>
    <row r="490" ht="13.5" customHeight="1">
      <c r="A490" s="14"/>
      <c r="B490" s="14"/>
      <c r="C490" s="14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</row>
    <row r="491" ht="13.5" customHeight="1">
      <c r="A491" s="14"/>
      <c r="B491" s="14"/>
      <c r="C491" s="14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</row>
    <row r="492" ht="13.5" customHeight="1">
      <c r="A492" s="14"/>
      <c r="B492" s="14"/>
      <c r="C492" s="14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</row>
    <row r="493" ht="13.5" customHeight="1">
      <c r="A493" s="14"/>
      <c r="B493" s="14"/>
      <c r="C493" s="14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</row>
    <row r="494" ht="13.5" customHeight="1">
      <c r="A494" s="14"/>
      <c r="B494" s="14"/>
      <c r="C494" s="14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</row>
    <row r="495" ht="13.5" customHeight="1">
      <c r="A495" s="14"/>
      <c r="B495" s="14"/>
      <c r="C495" s="14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</row>
    <row r="496" ht="13.5" customHeight="1">
      <c r="A496" s="14"/>
      <c r="B496" s="14"/>
      <c r="C496" s="14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</row>
    <row r="497" ht="13.5" customHeight="1">
      <c r="A497" s="14"/>
      <c r="B497" s="14"/>
      <c r="C497" s="14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</row>
    <row r="498" ht="13.5" customHeight="1">
      <c r="A498" s="14"/>
      <c r="B498" s="14"/>
      <c r="C498" s="14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</row>
    <row r="499" ht="13.5" customHeight="1">
      <c r="A499" s="14"/>
      <c r="B499" s="14"/>
      <c r="C499" s="14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</row>
    <row r="500" ht="13.5" customHeight="1">
      <c r="A500" s="14"/>
      <c r="B500" s="14"/>
      <c r="C500" s="14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</row>
    <row r="501" ht="13.5" customHeight="1">
      <c r="A501" s="14"/>
      <c r="B501" s="14"/>
      <c r="C501" s="14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</row>
    <row r="502" ht="13.5" customHeight="1">
      <c r="A502" s="14"/>
      <c r="B502" s="14"/>
      <c r="C502" s="14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</row>
    <row r="503" ht="13.5" customHeight="1">
      <c r="A503" s="14"/>
      <c r="B503" s="14"/>
      <c r="C503" s="14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</row>
    <row r="504" ht="13.5" customHeight="1">
      <c r="A504" s="14"/>
      <c r="B504" s="14"/>
      <c r="C504" s="14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</row>
    <row r="505" ht="13.5" customHeight="1">
      <c r="A505" s="14"/>
      <c r="B505" s="14"/>
      <c r="C505" s="14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</row>
    <row r="506" ht="13.5" customHeight="1">
      <c r="A506" s="14"/>
      <c r="B506" s="14"/>
      <c r="C506" s="14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</row>
    <row r="507" ht="13.5" customHeight="1">
      <c r="A507" s="14"/>
      <c r="B507" s="14"/>
      <c r="C507" s="14"/>
      <c r="D507" s="15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</row>
    <row r="508" ht="13.5" customHeight="1">
      <c r="A508" s="14"/>
      <c r="B508" s="14"/>
      <c r="C508" s="14"/>
      <c r="D508" s="15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</row>
    <row r="509" ht="13.5" customHeight="1">
      <c r="A509" s="14"/>
      <c r="B509" s="14"/>
      <c r="C509" s="14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</row>
    <row r="510" ht="13.5" customHeight="1">
      <c r="A510" s="14"/>
      <c r="B510" s="14"/>
      <c r="C510" s="14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</row>
    <row r="511" ht="13.5" customHeight="1">
      <c r="A511" s="14"/>
      <c r="B511" s="14"/>
      <c r="C511" s="14"/>
      <c r="D511" s="15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</row>
    <row r="512" ht="13.5" customHeight="1">
      <c r="A512" s="14"/>
      <c r="B512" s="14"/>
      <c r="C512" s="14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</row>
    <row r="513" ht="13.5" customHeight="1">
      <c r="A513" s="14"/>
      <c r="B513" s="14"/>
      <c r="C513" s="14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</row>
    <row r="514" ht="13.5" customHeight="1">
      <c r="A514" s="14"/>
      <c r="B514" s="14"/>
      <c r="C514" s="14"/>
      <c r="D514" s="15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</row>
    <row r="515" ht="13.5" customHeight="1">
      <c r="A515" s="14"/>
      <c r="B515" s="14"/>
      <c r="C515" s="14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</row>
    <row r="516" ht="13.5" customHeight="1">
      <c r="A516" s="14"/>
      <c r="B516" s="14"/>
      <c r="C516" s="14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</row>
    <row r="517" ht="13.5" customHeight="1">
      <c r="A517" s="14"/>
      <c r="B517" s="14"/>
      <c r="C517" s="14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</row>
    <row r="518" ht="13.5" customHeight="1">
      <c r="A518" s="14"/>
      <c r="B518" s="14"/>
      <c r="C518" s="14"/>
      <c r="D518" s="15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</row>
    <row r="519" ht="13.5" customHeight="1">
      <c r="A519" s="14"/>
      <c r="B519" s="14"/>
      <c r="C519" s="14"/>
      <c r="D519" s="15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</row>
    <row r="520" ht="13.5" customHeight="1">
      <c r="A520" s="14"/>
      <c r="B520" s="14"/>
      <c r="C520" s="14"/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</row>
    <row r="521" ht="13.5" customHeight="1">
      <c r="A521" s="14"/>
      <c r="B521" s="14"/>
      <c r="C521" s="14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</row>
    <row r="522" ht="13.5" customHeight="1">
      <c r="A522" s="14"/>
      <c r="B522" s="14"/>
      <c r="C522" s="14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</row>
    <row r="523" ht="13.5" customHeight="1">
      <c r="A523" s="14"/>
      <c r="B523" s="14"/>
      <c r="C523" s="14"/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</row>
    <row r="524" ht="13.5" customHeight="1">
      <c r="A524" s="14"/>
      <c r="B524" s="14"/>
      <c r="C524" s="14"/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</row>
    <row r="525" ht="13.5" customHeight="1">
      <c r="A525" s="14"/>
      <c r="B525" s="14"/>
      <c r="C525" s="14"/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ht="13.5" customHeight="1">
      <c r="A526" s="14"/>
      <c r="B526" s="14"/>
      <c r="C526" s="14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ht="13.5" customHeight="1">
      <c r="A527" s="14"/>
      <c r="B527" s="14"/>
      <c r="C527" s="14"/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ht="13.5" customHeight="1">
      <c r="A528" s="14"/>
      <c r="B528" s="14"/>
      <c r="C528" s="14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ht="13.5" customHeight="1">
      <c r="A529" s="14"/>
      <c r="B529" s="14"/>
      <c r="C529" s="14"/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ht="13.5" customHeight="1">
      <c r="A530" s="14"/>
      <c r="B530" s="14"/>
      <c r="C530" s="14"/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ht="13.5" customHeight="1">
      <c r="A531" s="14"/>
      <c r="B531" s="14"/>
      <c r="C531" s="14"/>
      <c r="D531" s="15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ht="13.5" customHeight="1">
      <c r="A532" s="14"/>
      <c r="B532" s="14"/>
      <c r="C532" s="14"/>
      <c r="D532" s="15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ht="13.5" customHeight="1">
      <c r="A533" s="14"/>
      <c r="B533" s="14"/>
      <c r="C533" s="14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ht="13.5" customHeight="1">
      <c r="A534" s="14"/>
      <c r="B534" s="14"/>
      <c r="C534" s="14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ht="13.5" customHeight="1">
      <c r="A535" s="14"/>
      <c r="B535" s="14"/>
      <c r="C535" s="14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ht="13.5" customHeight="1">
      <c r="A536" s="14"/>
      <c r="B536" s="14"/>
      <c r="C536" s="14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ht="13.5" customHeight="1">
      <c r="A537" s="14"/>
      <c r="B537" s="14"/>
      <c r="C537" s="14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ht="13.5" customHeight="1">
      <c r="A538" s="14"/>
      <c r="B538" s="14"/>
      <c r="C538" s="14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ht="13.5" customHeight="1">
      <c r="A539" s="14"/>
      <c r="B539" s="14"/>
      <c r="C539" s="14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ht="13.5" customHeight="1">
      <c r="A540" s="14"/>
      <c r="B540" s="14"/>
      <c r="C540" s="14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ht="13.5" customHeight="1">
      <c r="A541" s="14"/>
      <c r="B541" s="14"/>
      <c r="C541" s="14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ht="13.5" customHeight="1">
      <c r="A542" s="14"/>
      <c r="B542" s="14"/>
      <c r="C542" s="14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ht="13.5" customHeight="1">
      <c r="A543" s="14"/>
      <c r="B543" s="14"/>
      <c r="C543" s="14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ht="13.5" customHeight="1">
      <c r="A544" s="14"/>
      <c r="B544" s="14"/>
      <c r="C544" s="14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ht="13.5" customHeight="1">
      <c r="A545" s="14"/>
      <c r="B545" s="14"/>
      <c r="C545" s="14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ht="13.5" customHeight="1">
      <c r="A546" s="14"/>
      <c r="B546" s="14"/>
      <c r="C546" s="14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ht="13.5" customHeight="1">
      <c r="A547" s="14"/>
      <c r="B547" s="14"/>
      <c r="C547" s="14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ht="13.5" customHeight="1">
      <c r="A548" s="14"/>
      <c r="B548" s="14"/>
      <c r="C548" s="14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ht="13.5" customHeight="1">
      <c r="A549" s="14"/>
      <c r="B549" s="14"/>
      <c r="C549" s="14"/>
      <c r="D549" s="15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ht="13.5" customHeight="1">
      <c r="A550" s="14"/>
      <c r="B550" s="14"/>
      <c r="C550" s="14"/>
      <c r="D550" s="15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ht="13.5" customHeight="1">
      <c r="A551" s="14"/>
      <c r="B551" s="14"/>
      <c r="C551" s="14"/>
      <c r="D551" s="15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ht="13.5" customHeight="1">
      <c r="A552" s="14"/>
      <c r="B552" s="14"/>
      <c r="C552" s="14"/>
      <c r="D552" s="15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ht="13.5" customHeight="1">
      <c r="A553" s="14"/>
      <c r="B553" s="14"/>
      <c r="C553" s="14"/>
      <c r="D553" s="15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ht="13.5" customHeight="1">
      <c r="A554" s="14"/>
      <c r="B554" s="14"/>
      <c r="C554" s="14"/>
      <c r="D554" s="15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ht="13.5" customHeight="1">
      <c r="A555" s="14"/>
      <c r="B555" s="14"/>
      <c r="C555" s="14"/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ht="13.5" customHeight="1">
      <c r="A556" s="14"/>
      <c r="B556" s="14"/>
      <c r="C556" s="14"/>
      <c r="D556" s="15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ht="13.5" customHeight="1">
      <c r="A557" s="14"/>
      <c r="B557" s="14"/>
      <c r="C557" s="14"/>
      <c r="D557" s="15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ht="13.5" customHeight="1">
      <c r="A558" s="14"/>
      <c r="B558" s="14"/>
      <c r="C558" s="14"/>
      <c r="D558" s="15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ht="13.5" customHeight="1">
      <c r="A559" s="14"/>
      <c r="B559" s="14"/>
      <c r="C559" s="14"/>
      <c r="D559" s="15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ht="13.5" customHeight="1">
      <c r="A560" s="14"/>
      <c r="B560" s="14"/>
      <c r="C560" s="14"/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ht="13.5" customHeight="1">
      <c r="A561" s="14"/>
      <c r="B561" s="14"/>
      <c r="C561" s="14"/>
      <c r="D561" s="15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ht="13.5" customHeight="1">
      <c r="A562" s="14"/>
      <c r="B562" s="14"/>
      <c r="C562" s="14"/>
      <c r="D562" s="15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ht="13.5" customHeight="1">
      <c r="A563" s="14"/>
      <c r="B563" s="14"/>
      <c r="C563" s="14"/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ht="13.5" customHeight="1">
      <c r="A564" s="14"/>
      <c r="B564" s="14"/>
      <c r="C564" s="14"/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ht="13.5" customHeight="1">
      <c r="A565" s="14"/>
      <c r="B565" s="14"/>
      <c r="C565" s="14"/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ht="13.5" customHeight="1">
      <c r="A566" s="14"/>
      <c r="B566" s="14"/>
      <c r="C566" s="14"/>
      <c r="D566" s="15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ht="13.5" customHeight="1">
      <c r="A567" s="14"/>
      <c r="B567" s="14"/>
      <c r="C567" s="14"/>
      <c r="D567" s="15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ht="13.5" customHeight="1">
      <c r="A568" s="14"/>
      <c r="B568" s="14"/>
      <c r="C568" s="14"/>
      <c r="D568" s="15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ht="13.5" customHeight="1">
      <c r="A569" s="14"/>
      <c r="B569" s="14"/>
      <c r="C569" s="14"/>
      <c r="D569" s="15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ht="13.5" customHeight="1">
      <c r="A570" s="14"/>
      <c r="B570" s="14"/>
      <c r="C570" s="14"/>
      <c r="D570" s="15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ht="13.5" customHeight="1">
      <c r="A571" s="14"/>
      <c r="B571" s="14"/>
      <c r="C571" s="14"/>
      <c r="D571" s="15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ht="13.5" customHeight="1">
      <c r="A572" s="14"/>
      <c r="B572" s="14"/>
      <c r="C572" s="14"/>
      <c r="D572" s="15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ht="13.5" customHeight="1">
      <c r="A573" s="14"/>
      <c r="B573" s="14"/>
      <c r="C573" s="14"/>
      <c r="D573" s="15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ht="13.5" customHeight="1">
      <c r="A574" s="14"/>
      <c r="B574" s="14"/>
      <c r="C574" s="14"/>
      <c r="D574" s="15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ht="13.5" customHeight="1">
      <c r="A575" s="14"/>
      <c r="B575" s="14"/>
      <c r="C575" s="14"/>
      <c r="D575" s="15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ht="13.5" customHeight="1">
      <c r="A576" s="14"/>
      <c r="B576" s="14"/>
      <c r="C576" s="14"/>
      <c r="D576" s="15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ht="13.5" customHeight="1">
      <c r="A577" s="14"/>
      <c r="B577" s="14"/>
      <c r="C577" s="14"/>
      <c r="D577" s="15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ht="13.5" customHeight="1">
      <c r="A578" s="14"/>
      <c r="B578" s="14"/>
      <c r="C578" s="14"/>
      <c r="D578" s="15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ht="13.5" customHeight="1">
      <c r="A579" s="14"/>
      <c r="B579" s="14"/>
      <c r="C579" s="14"/>
      <c r="D579" s="15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ht="13.5" customHeight="1">
      <c r="A580" s="14"/>
      <c r="B580" s="14"/>
      <c r="C580" s="14"/>
      <c r="D580" s="15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ht="13.5" customHeight="1">
      <c r="A581" s="14"/>
      <c r="B581" s="14"/>
      <c r="C581" s="14"/>
      <c r="D581" s="15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ht="13.5" customHeight="1">
      <c r="A582" s="14"/>
      <c r="B582" s="14"/>
      <c r="C582" s="14"/>
      <c r="D582" s="15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ht="13.5" customHeight="1">
      <c r="A583" s="14"/>
      <c r="B583" s="14"/>
      <c r="C583" s="14"/>
      <c r="D583" s="15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ht="13.5" customHeight="1">
      <c r="A584" s="14"/>
      <c r="B584" s="14"/>
      <c r="C584" s="14"/>
      <c r="D584" s="15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ht="13.5" customHeight="1">
      <c r="A585" s="14"/>
      <c r="B585" s="14"/>
      <c r="C585" s="14"/>
      <c r="D585" s="15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ht="13.5" customHeight="1">
      <c r="A586" s="14"/>
      <c r="B586" s="14"/>
      <c r="C586" s="14"/>
      <c r="D586" s="15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ht="13.5" customHeight="1">
      <c r="A587" s="14"/>
      <c r="B587" s="14"/>
      <c r="C587" s="14"/>
      <c r="D587" s="15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ht="13.5" customHeight="1">
      <c r="A588" s="14"/>
      <c r="B588" s="14"/>
      <c r="C588" s="14"/>
      <c r="D588" s="15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ht="13.5" customHeight="1">
      <c r="A589" s="14"/>
      <c r="B589" s="14"/>
      <c r="C589" s="14"/>
      <c r="D589" s="15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ht="13.5" customHeight="1">
      <c r="A590" s="14"/>
      <c r="B590" s="14"/>
      <c r="C590" s="14"/>
      <c r="D590" s="15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ht="13.5" customHeight="1">
      <c r="A591" s="14"/>
      <c r="B591" s="14"/>
      <c r="C591" s="14"/>
      <c r="D591" s="15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ht="13.5" customHeight="1">
      <c r="A592" s="14"/>
      <c r="B592" s="14"/>
      <c r="C592" s="14"/>
      <c r="D592" s="15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ht="13.5" customHeight="1">
      <c r="A593" s="14"/>
      <c r="B593" s="14"/>
      <c r="C593" s="14"/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ht="13.5" customHeight="1">
      <c r="A594" s="14"/>
      <c r="B594" s="14"/>
      <c r="C594" s="14"/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ht="13.5" customHeight="1">
      <c r="A595" s="14"/>
      <c r="B595" s="14"/>
      <c r="C595" s="14"/>
      <c r="D595" s="15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ht="13.5" customHeight="1">
      <c r="A596" s="14"/>
      <c r="B596" s="14"/>
      <c r="C596" s="14"/>
      <c r="D596" s="15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ht="13.5" customHeight="1">
      <c r="A597" s="14"/>
      <c r="B597" s="14"/>
      <c r="C597" s="14"/>
      <c r="D597" s="15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ht="13.5" customHeight="1">
      <c r="A598" s="14"/>
      <c r="B598" s="14"/>
      <c r="C598" s="14"/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ht="13.5" customHeight="1">
      <c r="A599" s="14"/>
      <c r="B599" s="14"/>
      <c r="C599" s="14"/>
      <c r="D599" s="15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ht="13.5" customHeight="1">
      <c r="A600" s="14"/>
      <c r="B600" s="14"/>
      <c r="C600" s="14"/>
      <c r="D600" s="15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ht="13.5" customHeight="1">
      <c r="A601" s="14"/>
      <c r="B601" s="14"/>
      <c r="C601" s="14"/>
      <c r="D601" s="15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ht="13.5" customHeight="1">
      <c r="A602" s="14"/>
      <c r="B602" s="14"/>
      <c r="C602" s="14"/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ht="13.5" customHeight="1">
      <c r="A603" s="14"/>
      <c r="B603" s="14"/>
      <c r="C603" s="14"/>
      <c r="D603" s="15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ht="13.5" customHeight="1">
      <c r="A604" s="14"/>
      <c r="B604" s="14"/>
      <c r="C604" s="14"/>
      <c r="D604" s="15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ht="13.5" customHeight="1">
      <c r="A605" s="14"/>
      <c r="B605" s="14"/>
      <c r="C605" s="14"/>
      <c r="D605" s="15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ht="13.5" customHeight="1">
      <c r="A606" s="14"/>
      <c r="B606" s="14"/>
      <c r="C606" s="14"/>
      <c r="D606" s="15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ht="13.5" customHeight="1">
      <c r="A607" s="14"/>
      <c r="B607" s="14"/>
      <c r="C607" s="14"/>
      <c r="D607" s="15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ht="13.5" customHeight="1">
      <c r="A608" s="14"/>
      <c r="B608" s="14"/>
      <c r="C608" s="14"/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ht="13.5" customHeight="1">
      <c r="A609" s="14"/>
      <c r="B609" s="14"/>
      <c r="C609" s="14"/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ht="13.5" customHeight="1">
      <c r="A610" s="14"/>
      <c r="B610" s="14"/>
      <c r="C610" s="14"/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ht="13.5" customHeight="1">
      <c r="A611" s="14"/>
      <c r="B611" s="14"/>
      <c r="C611" s="14"/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ht="13.5" customHeight="1">
      <c r="A612" s="14"/>
      <c r="B612" s="14"/>
      <c r="C612" s="14"/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ht="13.5" customHeight="1">
      <c r="A613" s="14"/>
      <c r="B613" s="14"/>
      <c r="C613" s="14"/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ht="13.5" customHeight="1">
      <c r="A614" s="14"/>
      <c r="B614" s="14"/>
      <c r="C614" s="14"/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ht="13.5" customHeight="1">
      <c r="A615" s="14"/>
      <c r="B615" s="14"/>
      <c r="C615" s="14"/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ht="13.5" customHeight="1">
      <c r="A616" s="14"/>
      <c r="B616" s="14"/>
      <c r="C616" s="14"/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ht="13.5" customHeight="1">
      <c r="A617" s="14"/>
      <c r="B617" s="14"/>
      <c r="C617" s="14"/>
      <c r="D617" s="15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ht="13.5" customHeight="1">
      <c r="A618" s="14"/>
      <c r="B618" s="14"/>
      <c r="C618" s="14"/>
      <c r="D618" s="15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ht="13.5" customHeight="1">
      <c r="A619" s="14"/>
      <c r="B619" s="14"/>
      <c r="C619" s="14"/>
      <c r="D619" s="15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ht="13.5" customHeight="1">
      <c r="A620" s="14"/>
      <c r="B620" s="14"/>
      <c r="C620" s="14"/>
      <c r="D620" s="15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ht="13.5" customHeight="1">
      <c r="A621" s="14"/>
      <c r="B621" s="14"/>
      <c r="C621" s="14"/>
      <c r="D621" s="15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ht="13.5" customHeight="1">
      <c r="A622" s="14"/>
      <c r="B622" s="14"/>
      <c r="C622" s="14"/>
      <c r="D622" s="15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ht="13.5" customHeight="1">
      <c r="A623" s="14"/>
      <c r="B623" s="14"/>
      <c r="C623" s="14"/>
      <c r="D623" s="15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ht="13.5" customHeight="1">
      <c r="A624" s="14"/>
      <c r="B624" s="14"/>
      <c r="C624" s="14"/>
      <c r="D624" s="15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ht="13.5" customHeight="1">
      <c r="A625" s="14"/>
      <c r="B625" s="14"/>
      <c r="C625" s="14"/>
      <c r="D625" s="15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ht="13.5" customHeight="1">
      <c r="A626" s="14"/>
      <c r="B626" s="14"/>
      <c r="C626" s="14"/>
      <c r="D626" s="15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ht="13.5" customHeight="1">
      <c r="A627" s="14"/>
      <c r="B627" s="14"/>
      <c r="C627" s="14"/>
      <c r="D627" s="15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ht="13.5" customHeight="1">
      <c r="A628" s="14"/>
      <c r="B628" s="14"/>
      <c r="C628" s="14"/>
      <c r="D628" s="15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ht="13.5" customHeight="1">
      <c r="A629" s="14"/>
      <c r="B629" s="14"/>
      <c r="C629" s="14"/>
      <c r="D629" s="15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ht="13.5" customHeight="1">
      <c r="A630" s="14"/>
      <c r="B630" s="14"/>
      <c r="C630" s="14"/>
      <c r="D630" s="15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ht="13.5" customHeight="1">
      <c r="A631" s="14"/>
      <c r="B631" s="14"/>
      <c r="C631" s="14"/>
      <c r="D631" s="15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ht="13.5" customHeight="1">
      <c r="A632" s="14"/>
      <c r="B632" s="14"/>
      <c r="C632" s="14"/>
      <c r="D632" s="15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ht="13.5" customHeight="1">
      <c r="A633" s="14"/>
      <c r="B633" s="14"/>
      <c r="C633" s="14"/>
      <c r="D633" s="15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ht="13.5" customHeight="1">
      <c r="A634" s="14"/>
      <c r="B634" s="14"/>
      <c r="C634" s="14"/>
      <c r="D634" s="15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ht="13.5" customHeight="1">
      <c r="A635" s="14"/>
      <c r="B635" s="14"/>
      <c r="C635" s="14"/>
      <c r="D635" s="15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ht="13.5" customHeight="1">
      <c r="A636" s="14"/>
      <c r="B636" s="14"/>
      <c r="C636" s="14"/>
      <c r="D636" s="15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ht="13.5" customHeight="1">
      <c r="A637" s="14"/>
      <c r="B637" s="14"/>
      <c r="C637" s="14"/>
      <c r="D637" s="15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ht="13.5" customHeight="1">
      <c r="A638" s="14"/>
      <c r="B638" s="14"/>
      <c r="C638" s="14"/>
      <c r="D638" s="15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ht="13.5" customHeight="1">
      <c r="A639" s="14"/>
      <c r="B639" s="14"/>
      <c r="C639" s="14"/>
      <c r="D639" s="15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</row>
    <row r="640" ht="13.5" customHeight="1">
      <c r="A640" s="14"/>
      <c r="B640" s="14"/>
      <c r="C640" s="14"/>
      <c r="D640" s="15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</row>
    <row r="641" ht="13.5" customHeight="1">
      <c r="A641" s="14"/>
      <c r="B641" s="14"/>
      <c r="C641" s="14"/>
      <c r="D641" s="15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</row>
    <row r="642" ht="13.5" customHeight="1">
      <c r="A642" s="14"/>
      <c r="B642" s="14"/>
      <c r="C642" s="14"/>
      <c r="D642" s="15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</row>
    <row r="643" ht="13.5" customHeight="1">
      <c r="A643" s="14"/>
      <c r="B643" s="14"/>
      <c r="C643" s="14"/>
      <c r="D643" s="15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</row>
    <row r="644" ht="13.5" customHeight="1">
      <c r="A644" s="14"/>
      <c r="B644" s="14"/>
      <c r="C644" s="14"/>
      <c r="D644" s="15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</row>
    <row r="645" ht="13.5" customHeight="1">
      <c r="A645" s="14"/>
      <c r="B645" s="14"/>
      <c r="C645" s="14"/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</row>
    <row r="646" ht="13.5" customHeight="1">
      <c r="A646" s="14"/>
      <c r="B646" s="14"/>
      <c r="C646" s="14"/>
      <c r="D646" s="15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</row>
    <row r="647" ht="13.5" customHeight="1">
      <c r="A647" s="14"/>
      <c r="B647" s="14"/>
      <c r="C647" s="14"/>
      <c r="D647" s="15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</row>
    <row r="648" ht="13.5" customHeight="1">
      <c r="A648" s="14"/>
      <c r="B648" s="14"/>
      <c r="C648" s="14"/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</row>
    <row r="649" ht="13.5" customHeight="1">
      <c r="A649" s="14"/>
      <c r="B649" s="14"/>
      <c r="C649" s="14"/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</row>
    <row r="650" ht="13.5" customHeight="1">
      <c r="A650" s="14"/>
      <c r="B650" s="14"/>
      <c r="C650" s="14"/>
      <c r="D650" s="15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</row>
    <row r="651" ht="13.5" customHeight="1">
      <c r="A651" s="14"/>
      <c r="B651" s="14"/>
      <c r="C651" s="14"/>
      <c r="D651" s="15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</row>
    <row r="652" ht="13.5" customHeight="1">
      <c r="A652" s="14"/>
      <c r="B652" s="14"/>
      <c r="C652" s="14"/>
      <c r="D652" s="15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</row>
    <row r="653" ht="13.5" customHeight="1">
      <c r="A653" s="14"/>
      <c r="B653" s="14"/>
      <c r="C653" s="14"/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</row>
    <row r="654" ht="13.5" customHeight="1">
      <c r="A654" s="14"/>
      <c r="B654" s="14"/>
      <c r="C654" s="14"/>
      <c r="D654" s="15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</row>
    <row r="655" ht="13.5" customHeight="1">
      <c r="A655" s="14"/>
      <c r="B655" s="14"/>
      <c r="C655" s="14"/>
      <c r="D655" s="15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</row>
    <row r="656" ht="13.5" customHeight="1">
      <c r="A656" s="14"/>
      <c r="B656" s="14"/>
      <c r="C656" s="14"/>
      <c r="D656" s="15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</row>
    <row r="657" ht="13.5" customHeight="1">
      <c r="A657" s="14"/>
      <c r="B657" s="14"/>
      <c r="C657" s="14"/>
      <c r="D657" s="15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</row>
    <row r="658" ht="13.5" customHeight="1">
      <c r="A658" s="14"/>
      <c r="B658" s="14"/>
      <c r="C658" s="14"/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</row>
    <row r="659" ht="13.5" customHeight="1">
      <c r="A659" s="14"/>
      <c r="B659" s="14"/>
      <c r="C659" s="14"/>
      <c r="D659" s="15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</row>
    <row r="660" ht="13.5" customHeight="1">
      <c r="A660" s="14"/>
      <c r="B660" s="14"/>
      <c r="C660" s="14"/>
      <c r="D660" s="15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</row>
    <row r="661" ht="13.5" customHeight="1">
      <c r="A661" s="14"/>
      <c r="B661" s="14"/>
      <c r="C661" s="14"/>
      <c r="D661" s="15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</row>
    <row r="662" ht="13.5" customHeight="1">
      <c r="A662" s="14"/>
      <c r="B662" s="14"/>
      <c r="C662" s="14"/>
      <c r="D662" s="15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</row>
    <row r="663" ht="13.5" customHeight="1">
      <c r="A663" s="14"/>
      <c r="B663" s="14"/>
      <c r="C663" s="14"/>
      <c r="D663" s="15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</row>
    <row r="664" ht="13.5" customHeight="1">
      <c r="A664" s="14"/>
      <c r="B664" s="14"/>
      <c r="C664" s="14"/>
      <c r="D664" s="15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</row>
    <row r="665" ht="13.5" customHeight="1">
      <c r="A665" s="14"/>
      <c r="B665" s="14"/>
      <c r="C665" s="14"/>
      <c r="D665" s="15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</row>
    <row r="666" ht="13.5" customHeight="1">
      <c r="A666" s="14"/>
      <c r="B666" s="14"/>
      <c r="C666" s="14"/>
      <c r="D666" s="15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</row>
    <row r="667" ht="13.5" customHeight="1">
      <c r="A667" s="14"/>
      <c r="B667" s="14"/>
      <c r="C667" s="14"/>
      <c r="D667" s="15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</row>
    <row r="668" ht="13.5" customHeight="1">
      <c r="A668" s="14"/>
      <c r="B668" s="14"/>
      <c r="C668" s="14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</row>
    <row r="669" ht="13.5" customHeight="1">
      <c r="A669" s="14"/>
      <c r="B669" s="14"/>
      <c r="C669" s="14"/>
      <c r="D669" s="15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</row>
    <row r="670" ht="13.5" customHeight="1">
      <c r="A670" s="14"/>
      <c r="B670" s="14"/>
      <c r="C670" s="14"/>
      <c r="D670" s="15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</row>
    <row r="671" ht="13.5" customHeight="1">
      <c r="A671" s="14"/>
      <c r="B671" s="14"/>
      <c r="C671" s="14"/>
      <c r="D671" s="15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</row>
    <row r="672" ht="13.5" customHeight="1">
      <c r="A672" s="14"/>
      <c r="B672" s="14"/>
      <c r="C672" s="14"/>
      <c r="D672" s="15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</row>
    <row r="673" ht="13.5" customHeight="1">
      <c r="A673" s="14"/>
      <c r="B673" s="14"/>
      <c r="C673" s="14"/>
      <c r="D673" s="15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</row>
    <row r="674" ht="13.5" customHeight="1">
      <c r="A674" s="14"/>
      <c r="B674" s="14"/>
      <c r="C674" s="14"/>
      <c r="D674" s="15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</row>
    <row r="675" ht="13.5" customHeight="1">
      <c r="A675" s="14"/>
      <c r="B675" s="14"/>
      <c r="C675" s="14"/>
      <c r="D675" s="15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</row>
    <row r="676" ht="13.5" customHeight="1">
      <c r="A676" s="14"/>
      <c r="B676" s="14"/>
      <c r="C676" s="14"/>
      <c r="D676" s="15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</row>
    <row r="677" ht="13.5" customHeight="1">
      <c r="A677" s="14"/>
      <c r="B677" s="14"/>
      <c r="C677" s="14"/>
      <c r="D677" s="15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</row>
    <row r="678" ht="13.5" customHeight="1">
      <c r="A678" s="14"/>
      <c r="B678" s="14"/>
      <c r="C678" s="14"/>
      <c r="D678" s="15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</row>
    <row r="679" ht="13.5" customHeight="1">
      <c r="A679" s="14"/>
      <c r="B679" s="14"/>
      <c r="C679" s="14"/>
      <c r="D679" s="15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</row>
    <row r="680" ht="13.5" customHeight="1">
      <c r="A680" s="14"/>
      <c r="B680" s="14"/>
      <c r="C680" s="14"/>
      <c r="D680" s="15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</row>
    <row r="681" ht="13.5" customHeight="1">
      <c r="A681" s="14"/>
      <c r="B681" s="14"/>
      <c r="C681" s="14"/>
      <c r="D681" s="15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</row>
    <row r="682" ht="13.5" customHeight="1">
      <c r="A682" s="14"/>
      <c r="B682" s="14"/>
      <c r="C682" s="14"/>
      <c r="D682" s="15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</row>
    <row r="683" ht="13.5" customHeight="1">
      <c r="A683" s="14"/>
      <c r="B683" s="14"/>
      <c r="C683" s="14"/>
      <c r="D683" s="15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</row>
    <row r="684" ht="13.5" customHeight="1">
      <c r="A684" s="14"/>
      <c r="B684" s="14"/>
      <c r="C684" s="14"/>
      <c r="D684" s="15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</row>
    <row r="685" ht="13.5" customHeight="1">
      <c r="A685" s="14"/>
      <c r="B685" s="14"/>
      <c r="C685" s="14"/>
      <c r="D685" s="15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</row>
    <row r="686" ht="13.5" customHeight="1">
      <c r="A686" s="14"/>
      <c r="B686" s="14"/>
      <c r="C686" s="14"/>
      <c r="D686" s="15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</row>
    <row r="687" ht="13.5" customHeight="1">
      <c r="A687" s="14"/>
      <c r="B687" s="14"/>
      <c r="C687" s="14"/>
      <c r="D687" s="15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</row>
    <row r="688" ht="13.5" customHeight="1">
      <c r="A688" s="14"/>
      <c r="B688" s="14"/>
      <c r="C688" s="14"/>
      <c r="D688" s="15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</row>
    <row r="689" ht="13.5" customHeight="1">
      <c r="A689" s="14"/>
      <c r="B689" s="14"/>
      <c r="C689" s="14"/>
      <c r="D689" s="15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</row>
    <row r="690" ht="13.5" customHeight="1">
      <c r="A690" s="14"/>
      <c r="B690" s="14"/>
      <c r="C690" s="14"/>
      <c r="D690" s="15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</row>
    <row r="691" ht="13.5" customHeight="1">
      <c r="A691" s="14"/>
      <c r="B691" s="14"/>
      <c r="C691" s="14"/>
      <c r="D691" s="15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</row>
    <row r="692" ht="13.5" customHeight="1">
      <c r="A692" s="14"/>
      <c r="B692" s="14"/>
      <c r="C692" s="14"/>
      <c r="D692" s="15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</row>
    <row r="693" ht="13.5" customHeight="1">
      <c r="A693" s="14"/>
      <c r="B693" s="14"/>
      <c r="C693" s="14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</row>
    <row r="694" ht="13.5" customHeight="1">
      <c r="A694" s="14"/>
      <c r="B694" s="14"/>
      <c r="C694" s="14"/>
      <c r="D694" s="15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</row>
    <row r="695" ht="13.5" customHeight="1">
      <c r="A695" s="14"/>
      <c r="B695" s="14"/>
      <c r="C695" s="14"/>
      <c r="D695" s="15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</row>
    <row r="696" ht="13.5" customHeight="1">
      <c r="A696" s="14"/>
      <c r="B696" s="14"/>
      <c r="C696" s="14"/>
      <c r="D696" s="15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</row>
    <row r="697" ht="13.5" customHeight="1">
      <c r="A697" s="14"/>
      <c r="B697" s="14"/>
      <c r="C697" s="14"/>
      <c r="D697" s="15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</row>
    <row r="698" ht="13.5" customHeight="1">
      <c r="A698" s="14"/>
      <c r="B698" s="14"/>
      <c r="C698" s="14"/>
      <c r="D698" s="15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</row>
    <row r="699" ht="13.5" customHeight="1">
      <c r="A699" s="14"/>
      <c r="B699" s="14"/>
      <c r="C699" s="14"/>
      <c r="D699" s="15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ht="13.5" customHeight="1">
      <c r="A700" s="14"/>
      <c r="B700" s="14"/>
      <c r="C700" s="14"/>
      <c r="D700" s="15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ht="13.5" customHeight="1">
      <c r="A701" s="14"/>
      <c r="B701" s="14"/>
      <c r="C701" s="14"/>
      <c r="D701" s="15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ht="13.5" customHeight="1">
      <c r="A702" s="14"/>
      <c r="B702" s="14"/>
      <c r="C702" s="14"/>
      <c r="D702" s="15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ht="13.5" customHeight="1">
      <c r="A703" s="14"/>
      <c r="B703" s="14"/>
      <c r="C703" s="14"/>
      <c r="D703" s="15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ht="13.5" customHeight="1">
      <c r="A704" s="14"/>
      <c r="B704" s="14"/>
      <c r="C704" s="14"/>
      <c r="D704" s="15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ht="13.5" customHeight="1">
      <c r="A705" s="14"/>
      <c r="B705" s="14"/>
      <c r="C705" s="14"/>
      <c r="D705" s="15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ht="13.5" customHeight="1">
      <c r="A706" s="14"/>
      <c r="B706" s="14"/>
      <c r="C706" s="14"/>
      <c r="D706" s="15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ht="13.5" customHeight="1">
      <c r="A707" s="14"/>
      <c r="B707" s="14"/>
      <c r="C707" s="14"/>
      <c r="D707" s="15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ht="13.5" customHeight="1">
      <c r="A708" s="14"/>
      <c r="B708" s="14"/>
      <c r="C708" s="14"/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ht="13.5" customHeight="1">
      <c r="A709" s="14"/>
      <c r="B709" s="14"/>
      <c r="C709" s="14"/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ht="13.5" customHeight="1">
      <c r="A710" s="14"/>
      <c r="B710" s="14"/>
      <c r="C710" s="14"/>
      <c r="D710" s="15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ht="13.5" customHeight="1">
      <c r="A711" s="14"/>
      <c r="B711" s="14"/>
      <c r="C711" s="14"/>
      <c r="D711" s="15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ht="13.5" customHeight="1">
      <c r="A712" s="14"/>
      <c r="B712" s="14"/>
      <c r="C712" s="14"/>
      <c r="D712" s="15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ht="13.5" customHeight="1">
      <c r="A713" s="14"/>
      <c r="B713" s="14"/>
      <c r="C713" s="14"/>
      <c r="D713" s="15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ht="13.5" customHeight="1">
      <c r="A714" s="14"/>
      <c r="B714" s="14"/>
      <c r="C714" s="14"/>
      <c r="D714" s="15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ht="13.5" customHeight="1">
      <c r="A715" s="14"/>
      <c r="B715" s="14"/>
      <c r="C715" s="14"/>
      <c r="D715" s="15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ht="13.5" customHeight="1">
      <c r="A716" s="14"/>
      <c r="B716" s="14"/>
      <c r="C716" s="14"/>
      <c r="D716" s="15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ht="13.5" customHeight="1">
      <c r="A717" s="14"/>
      <c r="B717" s="14"/>
      <c r="C717" s="14"/>
      <c r="D717" s="15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ht="13.5" customHeight="1">
      <c r="A718" s="14"/>
      <c r="B718" s="14"/>
      <c r="C718" s="14"/>
      <c r="D718" s="15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ht="13.5" customHeight="1">
      <c r="A719" s="14"/>
      <c r="B719" s="14"/>
      <c r="C719" s="14"/>
      <c r="D719" s="15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ht="13.5" customHeight="1">
      <c r="A720" s="14"/>
      <c r="B720" s="14"/>
      <c r="C720" s="14"/>
      <c r="D720" s="15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ht="13.5" customHeight="1">
      <c r="A721" s="14"/>
      <c r="B721" s="14"/>
      <c r="C721" s="14"/>
      <c r="D721" s="15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ht="13.5" customHeight="1">
      <c r="A722" s="14"/>
      <c r="B722" s="14"/>
      <c r="C722" s="14"/>
      <c r="D722" s="15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ht="13.5" customHeight="1">
      <c r="A723" s="14"/>
      <c r="B723" s="14"/>
      <c r="C723" s="14"/>
      <c r="D723" s="15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ht="13.5" customHeight="1">
      <c r="A724" s="14"/>
      <c r="B724" s="14"/>
      <c r="C724" s="14"/>
      <c r="D724" s="15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ht="13.5" customHeight="1">
      <c r="A725" s="14"/>
      <c r="B725" s="14"/>
      <c r="C725" s="14"/>
      <c r="D725" s="15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ht="13.5" customHeight="1">
      <c r="A726" s="14"/>
      <c r="B726" s="14"/>
      <c r="C726" s="14"/>
      <c r="D726" s="15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ht="13.5" customHeight="1">
      <c r="A727" s="14"/>
      <c r="B727" s="14"/>
      <c r="C727" s="14"/>
      <c r="D727" s="15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ht="13.5" customHeight="1">
      <c r="A728" s="14"/>
      <c r="B728" s="14"/>
      <c r="C728" s="14"/>
      <c r="D728" s="15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ht="13.5" customHeight="1">
      <c r="A729" s="14"/>
      <c r="B729" s="14"/>
      <c r="C729" s="14"/>
      <c r="D729" s="15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ht="13.5" customHeight="1">
      <c r="A730" s="14"/>
      <c r="B730" s="14"/>
      <c r="C730" s="14"/>
      <c r="D730" s="15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ht="13.5" customHeight="1">
      <c r="A731" s="14"/>
      <c r="B731" s="14"/>
      <c r="C731" s="14"/>
      <c r="D731" s="15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ht="13.5" customHeight="1">
      <c r="A732" s="14"/>
      <c r="B732" s="14"/>
      <c r="C732" s="14"/>
      <c r="D732" s="15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ht="13.5" customHeight="1">
      <c r="A733" s="14"/>
      <c r="B733" s="14"/>
      <c r="C733" s="14"/>
      <c r="D733" s="15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ht="13.5" customHeight="1">
      <c r="A734" s="14"/>
      <c r="B734" s="14"/>
      <c r="C734" s="14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ht="13.5" customHeight="1">
      <c r="A735" s="14"/>
      <c r="B735" s="14"/>
      <c r="C735" s="14"/>
      <c r="D735" s="15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ht="13.5" customHeight="1">
      <c r="A736" s="14"/>
      <c r="B736" s="14"/>
      <c r="C736" s="14"/>
      <c r="D736" s="15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ht="13.5" customHeight="1">
      <c r="A737" s="14"/>
      <c r="B737" s="14"/>
      <c r="C737" s="14"/>
      <c r="D737" s="15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ht="13.5" customHeight="1">
      <c r="A738" s="14"/>
      <c r="B738" s="14"/>
      <c r="C738" s="14"/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ht="13.5" customHeight="1">
      <c r="A739" s="14"/>
      <c r="B739" s="14"/>
      <c r="C739" s="14"/>
      <c r="D739" s="15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ht="13.5" customHeight="1">
      <c r="A740" s="14"/>
      <c r="B740" s="14"/>
      <c r="C740" s="14"/>
      <c r="D740" s="15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ht="13.5" customHeight="1">
      <c r="A741" s="14"/>
      <c r="B741" s="14"/>
      <c r="C741" s="14"/>
      <c r="D741" s="15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ht="13.5" customHeight="1">
      <c r="A742" s="14"/>
      <c r="B742" s="14"/>
      <c r="C742" s="14"/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ht="13.5" customHeight="1">
      <c r="A743" s="14"/>
      <c r="B743" s="14"/>
      <c r="C743" s="14"/>
      <c r="D743" s="15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ht="13.5" customHeight="1">
      <c r="A744" s="14"/>
      <c r="B744" s="14"/>
      <c r="C744" s="14"/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ht="13.5" customHeight="1">
      <c r="A745" s="14"/>
      <c r="B745" s="14"/>
      <c r="C745" s="14"/>
      <c r="D745" s="15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ht="13.5" customHeight="1">
      <c r="A746" s="14"/>
      <c r="B746" s="14"/>
      <c r="C746" s="14"/>
      <c r="D746" s="15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ht="13.5" customHeight="1">
      <c r="A747" s="14"/>
      <c r="B747" s="14"/>
      <c r="C747" s="14"/>
      <c r="D747" s="15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ht="13.5" customHeight="1">
      <c r="A748" s="14"/>
      <c r="B748" s="14"/>
      <c r="C748" s="14"/>
      <c r="D748" s="15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  <row r="749" ht="13.5" customHeight="1">
      <c r="A749" s="14"/>
      <c r="B749" s="14"/>
      <c r="C749" s="14"/>
      <c r="D749" s="15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</row>
    <row r="750" ht="13.5" customHeight="1">
      <c r="A750" s="14"/>
      <c r="B750" s="14"/>
      <c r="C750" s="14"/>
      <c r="D750" s="15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</row>
    <row r="751" ht="13.5" customHeight="1">
      <c r="A751" s="14"/>
      <c r="B751" s="14"/>
      <c r="C751" s="14"/>
      <c r="D751" s="15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</row>
    <row r="752" ht="13.5" customHeight="1">
      <c r="A752" s="14"/>
      <c r="B752" s="14"/>
      <c r="C752" s="14"/>
      <c r="D752" s="15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</row>
    <row r="753" ht="13.5" customHeight="1">
      <c r="A753" s="14"/>
      <c r="B753" s="14"/>
      <c r="C753" s="14"/>
      <c r="D753" s="15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</row>
    <row r="754" ht="13.5" customHeight="1">
      <c r="A754" s="14"/>
      <c r="B754" s="14"/>
      <c r="C754" s="14"/>
      <c r="D754" s="15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</row>
    <row r="755" ht="13.5" customHeight="1">
      <c r="A755" s="14"/>
      <c r="B755" s="14"/>
      <c r="C755" s="14"/>
      <c r="D755" s="15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</row>
    <row r="756" ht="13.5" customHeight="1">
      <c r="A756" s="14"/>
      <c r="B756" s="14"/>
      <c r="C756" s="14"/>
      <c r="D756" s="15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</row>
    <row r="757" ht="13.5" customHeight="1">
      <c r="A757" s="14"/>
      <c r="B757" s="14"/>
      <c r="C757" s="14"/>
      <c r="D757" s="15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</row>
    <row r="758" ht="13.5" customHeight="1">
      <c r="A758" s="14"/>
      <c r="B758" s="14"/>
      <c r="C758" s="14"/>
      <c r="D758" s="15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</row>
    <row r="759" ht="13.5" customHeight="1">
      <c r="A759" s="14"/>
      <c r="B759" s="14"/>
      <c r="C759" s="14"/>
      <c r="D759" s="15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</row>
    <row r="760" ht="13.5" customHeight="1">
      <c r="A760" s="14"/>
      <c r="B760" s="14"/>
      <c r="C760" s="14"/>
      <c r="D760" s="15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</row>
    <row r="761" ht="13.5" customHeight="1">
      <c r="A761" s="14"/>
      <c r="B761" s="14"/>
      <c r="C761" s="14"/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</row>
    <row r="762" ht="13.5" customHeight="1">
      <c r="A762" s="14"/>
      <c r="B762" s="14"/>
      <c r="C762" s="14"/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</row>
    <row r="763" ht="13.5" customHeight="1">
      <c r="A763" s="14"/>
      <c r="B763" s="14"/>
      <c r="C763" s="14"/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</row>
    <row r="764" ht="13.5" customHeight="1">
      <c r="A764" s="14"/>
      <c r="B764" s="14"/>
      <c r="C764" s="14"/>
      <c r="D764" s="15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</row>
    <row r="765" ht="13.5" customHeight="1">
      <c r="A765" s="14"/>
      <c r="B765" s="14"/>
      <c r="C765" s="14"/>
      <c r="D765" s="15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</row>
    <row r="766" ht="13.5" customHeight="1">
      <c r="A766" s="14"/>
      <c r="B766" s="14"/>
      <c r="C766" s="14"/>
      <c r="D766" s="15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</row>
    <row r="767" ht="13.5" customHeight="1">
      <c r="A767" s="14"/>
      <c r="B767" s="14"/>
      <c r="C767" s="14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</row>
    <row r="768" ht="13.5" customHeight="1">
      <c r="A768" s="14"/>
      <c r="B768" s="14"/>
      <c r="C768" s="14"/>
      <c r="D768" s="15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</row>
    <row r="769" ht="13.5" customHeight="1">
      <c r="A769" s="14"/>
      <c r="B769" s="14"/>
      <c r="C769" s="14"/>
      <c r="D769" s="15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</row>
    <row r="770" ht="13.5" customHeight="1">
      <c r="A770" s="14"/>
      <c r="B770" s="14"/>
      <c r="C770" s="14"/>
      <c r="D770" s="15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</row>
    <row r="771" ht="13.5" customHeight="1">
      <c r="A771" s="14"/>
      <c r="B771" s="14"/>
      <c r="C771" s="14"/>
      <c r="D771" s="15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</row>
    <row r="772" ht="13.5" customHeight="1">
      <c r="A772" s="14"/>
      <c r="B772" s="14"/>
      <c r="C772" s="14"/>
      <c r="D772" s="15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</row>
    <row r="773" ht="13.5" customHeight="1">
      <c r="A773" s="14"/>
      <c r="B773" s="14"/>
      <c r="C773" s="14"/>
      <c r="D773" s="15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</row>
    <row r="774" ht="13.5" customHeight="1">
      <c r="A774" s="14"/>
      <c r="B774" s="14"/>
      <c r="C774" s="14"/>
      <c r="D774" s="15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</row>
    <row r="775" ht="13.5" customHeight="1">
      <c r="A775" s="14"/>
      <c r="B775" s="14"/>
      <c r="C775" s="14"/>
      <c r="D775" s="15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</row>
    <row r="776" ht="13.5" customHeight="1">
      <c r="A776" s="14"/>
      <c r="B776" s="14"/>
      <c r="C776" s="14"/>
      <c r="D776" s="15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</row>
    <row r="777" ht="13.5" customHeight="1">
      <c r="A777" s="14"/>
      <c r="B777" s="14"/>
      <c r="C777" s="14"/>
      <c r="D777" s="15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</row>
    <row r="778" ht="13.5" customHeight="1">
      <c r="A778" s="14"/>
      <c r="B778" s="14"/>
      <c r="C778" s="14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</row>
    <row r="779" ht="13.5" customHeight="1">
      <c r="A779" s="14"/>
      <c r="B779" s="14"/>
      <c r="C779" s="14"/>
      <c r="D779" s="15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</row>
    <row r="780" ht="13.5" customHeight="1">
      <c r="A780" s="14"/>
      <c r="B780" s="14"/>
      <c r="C780" s="14"/>
      <c r="D780" s="15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</row>
    <row r="781" ht="13.5" customHeight="1">
      <c r="A781" s="14"/>
      <c r="B781" s="14"/>
      <c r="C781" s="14"/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</row>
    <row r="782" ht="13.5" customHeight="1">
      <c r="A782" s="14"/>
      <c r="B782" s="14"/>
      <c r="C782" s="14"/>
      <c r="D782" s="15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</row>
    <row r="783" ht="13.5" customHeight="1">
      <c r="A783" s="14"/>
      <c r="B783" s="14"/>
      <c r="C783" s="14"/>
      <c r="D783" s="15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</row>
    <row r="784" ht="13.5" customHeight="1">
      <c r="A784" s="14"/>
      <c r="B784" s="14"/>
      <c r="C784" s="14"/>
      <c r="D784" s="15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</row>
    <row r="785" ht="13.5" customHeight="1">
      <c r="A785" s="14"/>
      <c r="B785" s="14"/>
      <c r="C785" s="14"/>
      <c r="D785" s="15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</row>
    <row r="786" ht="13.5" customHeight="1">
      <c r="A786" s="14"/>
      <c r="B786" s="14"/>
      <c r="C786" s="14"/>
      <c r="D786" s="15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</row>
    <row r="787" ht="13.5" customHeight="1">
      <c r="A787" s="14"/>
      <c r="B787" s="14"/>
      <c r="C787" s="14"/>
      <c r="D787" s="15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</row>
    <row r="788" ht="13.5" customHeight="1">
      <c r="A788" s="14"/>
      <c r="B788" s="14"/>
      <c r="C788" s="14"/>
      <c r="D788" s="15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</row>
    <row r="789" ht="13.5" customHeight="1">
      <c r="A789" s="14"/>
      <c r="B789" s="14"/>
      <c r="C789" s="14"/>
      <c r="D789" s="15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</row>
    <row r="790" ht="13.5" customHeight="1">
      <c r="A790" s="14"/>
      <c r="B790" s="14"/>
      <c r="C790" s="14"/>
      <c r="D790" s="15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</row>
    <row r="791" ht="13.5" customHeight="1">
      <c r="A791" s="14"/>
      <c r="B791" s="14"/>
      <c r="C791" s="14"/>
      <c r="D791" s="15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</row>
    <row r="792" ht="13.5" customHeight="1">
      <c r="A792" s="14"/>
      <c r="B792" s="14"/>
      <c r="C792" s="14"/>
      <c r="D792" s="15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</row>
    <row r="793" ht="13.5" customHeight="1">
      <c r="A793" s="14"/>
      <c r="B793" s="14"/>
      <c r="C793" s="14"/>
      <c r="D793" s="15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</row>
    <row r="794" ht="13.5" customHeight="1">
      <c r="A794" s="14"/>
      <c r="B794" s="14"/>
      <c r="C794" s="14"/>
      <c r="D794" s="15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</row>
    <row r="795" ht="13.5" customHeight="1">
      <c r="A795" s="14"/>
      <c r="B795" s="14"/>
      <c r="C795" s="14"/>
      <c r="D795" s="15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</row>
    <row r="796" ht="13.5" customHeight="1">
      <c r="A796" s="14"/>
      <c r="B796" s="14"/>
      <c r="C796" s="14"/>
      <c r="D796" s="15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</row>
    <row r="797" ht="13.5" customHeight="1">
      <c r="A797" s="14"/>
      <c r="B797" s="14"/>
      <c r="C797" s="14"/>
      <c r="D797" s="15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</row>
    <row r="798" ht="13.5" customHeight="1">
      <c r="A798" s="14"/>
      <c r="B798" s="14"/>
      <c r="C798" s="14"/>
      <c r="D798" s="15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</row>
    <row r="799" ht="13.5" customHeight="1">
      <c r="A799" s="14"/>
      <c r="B799" s="14"/>
      <c r="C799" s="14"/>
      <c r="D799" s="15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</row>
    <row r="800" ht="13.5" customHeight="1">
      <c r="A800" s="14"/>
      <c r="B800" s="14"/>
      <c r="C800" s="14"/>
      <c r="D800" s="15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</row>
    <row r="801" ht="13.5" customHeight="1">
      <c r="A801" s="14"/>
      <c r="B801" s="14"/>
      <c r="C801" s="14"/>
      <c r="D801" s="15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</row>
    <row r="802" ht="13.5" customHeight="1">
      <c r="A802" s="14"/>
      <c r="B802" s="14"/>
      <c r="C802" s="14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</row>
    <row r="803" ht="13.5" customHeight="1">
      <c r="A803" s="14"/>
      <c r="B803" s="14"/>
      <c r="C803" s="14"/>
      <c r="D803" s="15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</row>
    <row r="804" ht="13.5" customHeight="1">
      <c r="A804" s="14"/>
      <c r="B804" s="14"/>
      <c r="C804" s="14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</row>
    <row r="805" ht="13.5" customHeight="1">
      <c r="A805" s="14"/>
      <c r="B805" s="14"/>
      <c r="C805" s="14"/>
      <c r="D805" s="15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</row>
    <row r="806" ht="13.5" customHeight="1">
      <c r="A806" s="14"/>
      <c r="B806" s="14"/>
      <c r="C806" s="14"/>
      <c r="D806" s="15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</row>
    <row r="807" ht="13.5" customHeight="1">
      <c r="A807" s="14"/>
      <c r="B807" s="14"/>
      <c r="C807" s="14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</row>
    <row r="808" ht="13.5" customHeight="1">
      <c r="A808" s="14"/>
      <c r="B808" s="14"/>
      <c r="C808" s="14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</row>
    <row r="809" ht="13.5" customHeight="1">
      <c r="A809" s="14"/>
      <c r="B809" s="14"/>
      <c r="C809" s="14"/>
      <c r="D809" s="15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</row>
    <row r="810" ht="13.5" customHeight="1">
      <c r="A810" s="14"/>
      <c r="B810" s="14"/>
      <c r="C810" s="14"/>
      <c r="D810" s="15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</row>
    <row r="811" ht="13.5" customHeight="1">
      <c r="A811" s="14"/>
      <c r="B811" s="14"/>
      <c r="C811" s="14"/>
      <c r="D811" s="15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</row>
    <row r="812" ht="13.5" customHeight="1">
      <c r="A812" s="14"/>
      <c r="B812" s="14"/>
      <c r="C812" s="14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</row>
    <row r="813" ht="13.5" customHeight="1">
      <c r="A813" s="14"/>
      <c r="B813" s="14"/>
      <c r="C813" s="14"/>
      <c r="D813" s="15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</row>
    <row r="814" ht="13.5" customHeight="1">
      <c r="A814" s="14"/>
      <c r="B814" s="14"/>
      <c r="C814" s="14"/>
      <c r="D814" s="15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</row>
    <row r="815" ht="13.5" customHeight="1">
      <c r="A815" s="14"/>
      <c r="B815" s="14"/>
      <c r="C815" s="14"/>
      <c r="D815" s="15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</row>
    <row r="816" ht="13.5" customHeight="1">
      <c r="A816" s="14"/>
      <c r="B816" s="14"/>
      <c r="C816" s="14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</row>
    <row r="817" ht="13.5" customHeight="1">
      <c r="A817" s="14"/>
      <c r="B817" s="14"/>
      <c r="C817" s="14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</row>
    <row r="818" ht="13.5" customHeight="1">
      <c r="A818" s="14"/>
      <c r="B818" s="14"/>
      <c r="C818" s="14"/>
      <c r="D818" s="15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</row>
    <row r="819" ht="13.5" customHeight="1">
      <c r="A819" s="14"/>
      <c r="B819" s="14"/>
      <c r="C819" s="14"/>
      <c r="D819" s="15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</row>
    <row r="820" ht="13.5" customHeight="1">
      <c r="A820" s="14"/>
      <c r="B820" s="14"/>
      <c r="C820" s="14"/>
      <c r="D820" s="15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</row>
    <row r="821" ht="13.5" customHeight="1">
      <c r="A821" s="14"/>
      <c r="B821" s="14"/>
      <c r="C821" s="14"/>
      <c r="D821" s="15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</row>
    <row r="822" ht="13.5" customHeight="1">
      <c r="A822" s="14"/>
      <c r="B822" s="14"/>
      <c r="C822" s="14"/>
      <c r="D822" s="15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</row>
    <row r="823" ht="13.5" customHeight="1">
      <c r="A823" s="14"/>
      <c r="B823" s="14"/>
      <c r="C823" s="14"/>
      <c r="D823" s="15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</row>
    <row r="824" ht="13.5" customHeight="1">
      <c r="A824" s="14"/>
      <c r="B824" s="14"/>
      <c r="C824" s="14"/>
      <c r="D824" s="15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</row>
    <row r="825" ht="13.5" customHeight="1">
      <c r="A825" s="14"/>
      <c r="B825" s="14"/>
      <c r="C825" s="14"/>
      <c r="D825" s="15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</row>
    <row r="826" ht="13.5" customHeight="1">
      <c r="A826" s="14"/>
      <c r="B826" s="14"/>
      <c r="C826" s="14"/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</row>
    <row r="827" ht="13.5" customHeight="1">
      <c r="A827" s="14"/>
      <c r="B827" s="14"/>
      <c r="C827" s="14"/>
      <c r="D827" s="15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</row>
    <row r="828" ht="13.5" customHeight="1">
      <c r="A828" s="14"/>
      <c r="B828" s="14"/>
      <c r="C828" s="14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</row>
    <row r="829" ht="13.5" customHeight="1">
      <c r="A829" s="14"/>
      <c r="B829" s="14"/>
      <c r="C829" s="14"/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</row>
    <row r="830" ht="13.5" customHeight="1">
      <c r="A830" s="14"/>
      <c r="B830" s="14"/>
      <c r="C830" s="14"/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</row>
    <row r="831" ht="13.5" customHeight="1">
      <c r="A831" s="14"/>
      <c r="B831" s="14"/>
      <c r="C831" s="14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</row>
    <row r="832" ht="13.5" customHeight="1">
      <c r="A832" s="14"/>
      <c r="B832" s="14"/>
      <c r="C832" s="14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</row>
    <row r="833" ht="13.5" customHeight="1">
      <c r="A833" s="14"/>
      <c r="B833" s="14"/>
      <c r="C833" s="14"/>
      <c r="D833" s="15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</row>
    <row r="834" ht="13.5" customHeight="1">
      <c r="A834" s="14"/>
      <c r="B834" s="14"/>
      <c r="C834" s="14"/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</row>
    <row r="835" ht="13.5" customHeight="1">
      <c r="A835" s="14"/>
      <c r="B835" s="14"/>
      <c r="C835" s="14"/>
      <c r="D835" s="15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</row>
    <row r="836" ht="13.5" customHeight="1">
      <c r="A836" s="14"/>
      <c r="B836" s="14"/>
      <c r="C836" s="14"/>
      <c r="D836" s="15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</row>
    <row r="837" ht="13.5" customHeight="1">
      <c r="A837" s="14"/>
      <c r="B837" s="14"/>
      <c r="C837" s="14"/>
      <c r="D837" s="15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</row>
    <row r="838" ht="13.5" customHeight="1">
      <c r="A838" s="14"/>
      <c r="B838" s="14"/>
      <c r="C838" s="14"/>
      <c r="D838" s="15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</row>
    <row r="839" ht="13.5" customHeight="1">
      <c r="A839" s="14"/>
      <c r="B839" s="14"/>
      <c r="C839" s="14"/>
      <c r="D839" s="15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</row>
    <row r="840" ht="13.5" customHeight="1">
      <c r="A840" s="14"/>
      <c r="B840" s="14"/>
      <c r="C840" s="14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</row>
    <row r="841" ht="13.5" customHeight="1">
      <c r="A841" s="14"/>
      <c r="B841" s="14"/>
      <c r="C841" s="14"/>
      <c r="D841" s="15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</row>
    <row r="842" ht="13.5" customHeight="1">
      <c r="A842" s="14"/>
      <c r="B842" s="14"/>
      <c r="C842" s="14"/>
      <c r="D842" s="15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</row>
    <row r="843" ht="13.5" customHeight="1">
      <c r="A843" s="14"/>
      <c r="B843" s="14"/>
      <c r="C843" s="14"/>
      <c r="D843" s="15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</row>
    <row r="844" ht="13.5" customHeight="1">
      <c r="A844" s="14"/>
      <c r="B844" s="14"/>
      <c r="C844" s="14"/>
      <c r="D844" s="15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</row>
    <row r="845" ht="13.5" customHeight="1">
      <c r="A845" s="14"/>
      <c r="B845" s="14"/>
      <c r="C845" s="14"/>
      <c r="D845" s="15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</row>
    <row r="846" ht="13.5" customHeight="1">
      <c r="A846" s="14"/>
      <c r="B846" s="14"/>
      <c r="C846" s="14"/>
      <c r="D846" s="15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</row>
    <row r="847" ht="13.5" customHeight="1">
      <c r="A847" s="14"/>
      <c r="B847" s="14"/>
      <c r="C847" s="14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</row>
    <row r="848" ht="13.5" customHeight="1">
      <c r="A848" s="14"/>
      <c r="B848" s="14"/>
      <c r="C848" s="14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</row>
    <row r="849" ht="13.5" customHeight="1">
      <c r="A849" s="14"/>
      <c r="B849" s="14"/>
      <c r="C849" s="14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</row>
    <row r="850" ht="13.5" customHeight="1">
      <c r="A850" s="14"/>
      <c r="B850" s="14"/>
      <c r="C850" s="14"/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</row>
    <row r="851" ht="13.5" customHeight="1">
      <c r="A851" s="14"/>
      <c r="B851" s="14"/>
      <c r="C851" s="14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</row>
    <row r="852" ht="13.5" customHeight="1">
      <c r="A852" s="14"/>
      <c r="B852" s="14"/>
      <c r="C852" s="14"/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</row>
    <row r="853" ht="13.5" customHeight="1">
      <c r="A853" s="14"/>
      <c r="B853" s="14"/>
      <c r="C853" s="14"/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</row>
    <row r="854" ht="13.5" customHeight="1">
      <c r="A854" s="14"/>
      <c r="B854" s="14"/>
      <c r="C854" s="14"/>
      <c r="D854" s="15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</row>
    <row r="855" ht="13.5" customHeight="1">
      <c r="A855" s="14"/>
      <c r="B855" s="14"/>
      <c r="C855" s="14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</row>
    <row r="856" ht="13.5" customHeight="1">
      <c r="A856" s="14"/>
      <c r="B856" s="14"/>
      <c r="C856" s="14"/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</row>
    <row r="857" ht="13.5" customHeight="1">
      <c r="A857" s="14"/>
      <c r="B857" s="14"/>
      <c r="C857" s="14"/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</row>
    <row r="858" ht="13.5" customHeight="1">
      <c r="A858" s="14"/>
      <c r="B858" s="14"/>
      <c r="C858" s="14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</row>
    <row r="859" ht="13.5" customHeight="1">
      <c r="A859" s="14"/>
      <c r="B859" s="14"/>
      <c r="C859" s="14"/>
      <c r="D859" s="15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</row>
    <row r="860" ht="13.5" customHeight="1">
      <c r="A860" s="14"/>
      <c r="B860" s="14"/>
      <c r="C860" s="14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</row>
    <row r="861" ht="13.5" customHeight="1">
      <c r="A861" s="14"/>
      <c r="B861" s="14"/>
      <c r="C861" s="14"/>
      <c r="D861" s="15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</row>
    <row r="862" ht="13.5" customHeight="1">
      <c r="A862" s="14"/>
      <c r="B862" s="14"/>
      <c r="C862" s="14"/>
      <c r="D862" s="15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</row>
    <row r="863" ht="13.5" customHeight="1">
      <c r="A863" s="14"/>
      <c r="B863" s="14"/>
      <c r="C863" s="14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</row>
    <row r="864" ht="13.5" customHeight="1">
      <c r="A864" s="14"/>
      <c r="B864" s="14"/>
      <c r="C864" s="14"/>
      <c r="D864" s="15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</row>
    <row r="865" ht="13.5" customHeight="1">
      <c r="A865" s="14"/>
      <c r="B865" s="14"/>
      <c r="C865" s="14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</row>
    <row r="866" ht="13.5" customHeight="1">
      <c r="A866" s="14"/>
      <c r="B866" s="14"/>
      <c r="C866" s="14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</row>
    <row r="867" ht="13.5" customHeight="1">
      <c r="A867" s="14"/>
      <c r="B867" s="14"/>
      <c r="C867" s="14"/>
      <c r="D867" s="15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</row>
    <row r="868" ht="13.5" customHeight="1">
      <c r="A868" s="14"/>
      <c r="B868" s="14"/>
      <c r="C868" s="14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</row>
    <row r="869" ht="13.5" customHeight="1">
      <c r="A869" s="14"/>
      <c r="B869" s="14"/>
      <c r="C869" s="14"/>
      <c r="D869" s="15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</row>
    <row r="870" ht="13.5" customHeight="1">
      <c r="A870" s="14"/>
      <c r="B870" s="14"/>
      <c r="C870" s="14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</row>
    <row r="871" ht="13.5" customHeight="1">
      <c r="A871" s="14"/>
      <c r="B871" s="14"/>
      <c r="C871" s="14"/>
      <c r="D871" s="15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</row>
    <row r="872" ht="13.5" customHeight="1">
      <c r="A872" s="14"/>
      <c r="B872" s="14"/>
      <c r="C872" s="14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</row>
    <row r="873" ht="13.5" customHeight="1">
      <c r="A873" s="14"/>
      <c r="B873" s="14"/>
      <c r="C873" s="14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</row>
    <row r="874" ht="13.5" customHeight="1">
      <c r="A874" s="14"/>
      <c r="B874" s="14"/>
      <c r="C874" s="14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</row>
    <row r="875" ht="13.5" customHeight="1">
      <c r="A875" s="14"/>
      <c r="B875" s="14"/>
      <c r="C875" s="14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</row>
    <row r="876" ht="13.5" customHeight="1">
      <c r="A876" s="14"/>
      <c r="B876" s="14"/>
      <c r="C876" s="14"/>
      <c r="D876" s="15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</row>
    <row r="877" ht="13.5" customHeight="1">
      <c r="A877" s="14"/>
      <c r="B877" s="14"/>
      <c r="C877" s="14"/>
      <c r="D877" s="15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</row>
    <row r="878" ht="13.5" customHeight="1">
      <c r="A878" s="14"/>
      <c r="B878" s="14"/>
      <c r="C878" s="14"/>
      <c r="D878" s="15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</row>
    <row r="879" ht="13.5" customHeight="1">
      <c r="A879" s="14"/>
      <c r="B879" s="14"/>
      <c r="C879" s="14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</row>
    <row r="880" ht="13.5" customHeight="1">
      <c r="A880" s="14"/>
      <c r="B880" s="14"/>
      <c r="C880" s="14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</row>
    <row r="881" ht="13.5" customHeight="1">
      <c r="A881" s="14"/>
      <c r="B881" s="14"/>
      <c r="C881" s="14"/>
      <c r="D881" s="15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</row>
    <row r="882" ht="13.5" customHeight="1">
      <c r="A882" s="14"/>
      <c r="B882" s="14"/>
      <c r="C882" s="14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</row>
    <row r="883" ht="13.5" customHeight="1">
      <c r="A883" s="14"/>
      <c r="B883" s="14"/>
      <c r="C883" s="14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</row>
    <row r="884" ht="13.5" customHeight="1">
      <c r="A884" s="14"/>
      <c r="B884" s="14"/>
      <c r="C884" s="14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</row>
    <row r="885" ht="13.5" customHeight="1">
      <c r="A885" s="14"/>
      <c r="B885" s="14"/>
      <c r="C885" s="14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</row>
    <row r="886" ht="13.5" customHeight="1">
      <c r="A886" s="14"/>
      <c r="B886" s="14"/>
      <c r="C886" s="14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</row>
    <row r="887" ht="13.5" customHeight="1">
      <c r="A887" s="14"/>
      <c r="B887" s="14"/>
      <c r="C887" s="14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</row>
    <row r="888" ht="13.5" customHeight="1">
      <c r="A888" s="14"/>
      <c r="B888" s="14"/>
      <c r="C888" s="14"/>
      <c r="D888" s="15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</row>
    <row r="889" ht="13.5" customHeight="1">
      <c r="A889" s="14"/>
      <c r="B889" s="14"/>
      <c r="C889" s="14"/>
      <c r="D889" s="15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</row>
    <row r="890" ht="13.5" customHeight="1">
      <c r="A890" s="14"/>
      <c r="B890" s="14"/>
      <c r="C890" s="14"/>
      <c r="D890" s="15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</row>
    <row r="891" ht="13.5" customHeight="1">
      <c r="A891" s="14"/>
      <c r="B891" s="14"/>
      <c r="C891" s="14"/>
      <c r="D891" s="15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</row>
    <row r="892" ht="13.5" customHeight="1">
      <c r="A892" s="14"/>
      <c r="B892" s="14"/>
      <c r="C892" s="14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</row>
    <row r="893" ht="13.5" customHeight="1">
      <c r="A893" s="14"/>
      <c r="B893" s="14"/>
      <c r="C893" s="14"/>
      <c r="D893" s="15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</row>
    <row r="894" ht="13.5" customHeight="1">
      <c r="A894" s="14"/>
      <c r="B894" s="14"/>
      <c r="C894" s="14"/>
      <c r="D894" s="15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</row>
    <row r="895" ht="13.5" customHeight="1">
      <c r="A895" s="14"/>
      <c r="B895" s="14"/>
      <c r="C895" s="14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</row>
    <row r="896" ht="13.5" customHeight="1">
      <c r="A896" s="14"/>
      <c r="B896" s="14"/>
      <c r="C896" s="14"/>
      <c r="D896" s="15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</row>
    <row r="897" ht="13.5" customHeight="1">
      <c r="A897" s="14"/>
      <c r="B897" s="14"/>
      <c r="C897" s="14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</row>
    <row r="898" ht="13.5" customHeight="1">
      <c r="A898" s="14"/>
      <c r="B898" s="14"/>
      <c r="C898" s="14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</row>
    <row r="899" ht="13.5" customHeight="1">
      <c r="A899" s="14"/>
      <c r="B899" s="14"/>
      <c r="C899" s="14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</row>
    <row r="900" ht="13.5" customHeight="1">
      <c r="A900" s="14"/>
      <c r="B900" s="14"/>
      <c r="C900" s="14"/>
      <c r="D900" s="15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</row>
    <row r="901" ht="13.5" customHeight="1">
      <c r="A901" s="14"/>
      <c r="B901" s="14"/>
      <c r="C901" s="14"/>
      <c r="D901" s="15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</row>
    <row r="902" ht="13.5" customHeight="1">
      <c r="A902" s="14"/>
      <c r="B902" s="14"/>
      <c r="C902" s="14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</row>
    <row r="903" ht="13.5" customHeight="1">
      <c r="A903" s="14"/>
      <c r="B903" s="14"/>
      <c r="C903" s="14"/>
      <c r="D903" s="15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</row>
    <row r="904" ht="13.5" customHeight="1">
      <c r="A904" s="14"/>
      <c r="B904" s="14"/>
      <c r="C904" s="14"/>
      <c r="D904" s="15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</row>
    <row r="905" ht="13.5" customHeight="1">
      <c r="A905" s="14"/>
      <c r="B905" s="14"/>
      <c r="C905" s="14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</row>
    <row r="906" ht="13.5" customHeight="1">
      <c r="A906" s="14"/>
      <c r="B906" s="14"/>
      <c r="C906" s="14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</row>
    <row r="907" ht="13.5" customHeight="1">
      <c r="A907" s="14"/>
      <c r="B907" s="14"/>
      <c r="C907" s="14"/>
      <c r="D907" s="15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</row>
    <row r="908" ht="13.5" customHeight="1">
      <c r="A908" s="14"/>
      <c r="B908" s="14"/>
      <c r="C908" s="14"/>
      <c r="D908" s="15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</row>
    <row r="909" ht="13.5" customHeight="1">
      <c r="A909" s="14"/>
      <c r="B909" s="14"/>
      <c r="C909" s="14"/>
      <c r="D909" s="15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</row>
    <row r="910" ht="13.5" customHeight="1">
      <c r="A910" s="14"/>
      <c r="B910" s="14"/>
      <c r="C910" s="14"/>
      <c r="D910" s="15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</row>
    <row r="911" ht="13.5" customHeight="1">
      <c r="A911" s="14"/>
      <c r="B911" s="14"/>
      <c r="C911" s="14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</row>
    <row r="912" ht="13.5" customHeight="1">
      <c r="A912" s="14"/>
      <c r="B912" s="14"/>
      <c r="C912" s="14"/>
      <c r="D912" s="15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</row>
    <row r="913" ht="13.5" customHeight="1">
      <c r="A913" s="14"/>
      <c r="B913" s="14"/>
      <c r="C913" s="14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</row>
    <row r="914" ht="13.5" customHeight="1">
      <c r="A914" s="14"/>
      <c r="B914" s="14"/>
      <c r="C914" s="14"/>
      <c r="D914" s="15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</row>
    <row r="915" ht="13.5" customHeight="1">
      <c r="A915" s="14"/>
      <c r="B915" s="14"/>
      <c r="C915" s="14"/>
      <c r="D915" s="15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</row>
    <row r="916" ht="13.5" customHeight="1">
      <c r="A916" s="14"/>
      <c r="B916" s="14"/>
      <c r="C916" s="14"/>
      <c r="D916" s="15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</row>
    <row r="917" ht="13.5" customHeight="1">
      <c r="A917" s="14"/>
      <c r="B917" s="14"/>
      <c r="C917" s="14"/>
      <c r="D917" s="15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</row>
    <row r="918" ht="13.5" customHeight="1">
      <c r="A918" s="14"/>
      <c r="B918" s="14"/>
      <c r="C918" s="14"/>
      <c r="D918" s="15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</row>
    <row r="919" ht="13.5" customHeight="1">
      <c r="A919" s="14"/>
      <c r="B919" s="14"/>
      <c r="C919" s="14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</row>
    <row r="920" ht="13.5" customHeight="1">
      <c r="A920" s="14"/>
      <c r="B920" s="14"/>
      <c r="C920" s="14"/>
      <c r="D920" s="15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</row>
    <row r="921" ht="13.5" customHeight="1">
      <c r="A921" s="14"/>
      <c r="B921" s="14"/>
      <c r="C921" s="14"/>
      <c r="D921" s="15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</row>
    <row r="922" ht="13.5" customHeight="1">
      <c r="A922" s="14"/>
      <c r="B922" s="14"/>
      <c r="C922" s="14"/>
      <c r="D922" s="15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</row>
    <row r="923" ht="13.5" customHeight="1">
      <c r="A923" s="14"/>
      <c r="B923" s="14"/>
      <c r="C923" s="14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</row>
    <row r="924" ht="13.5" customHeight="1">
      <c r="A924" s="14"/>
      <c r="B924" s="14"/>
      <c r="C924" s="14"/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</row>
    <row r="925" ht="13.5" customHeight="1">
      <c r="A925" s="14"/>
      <c r="B925" s="14"/>
      <c r="C925" s="14"/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</row>
    <row r="926" ht="13.5" customHeight="1">
      <c r="A926" s="14"/>
      <c r="B926" s="14"/>
      <c r="C926" s="14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</row>
    <row r="927" ht="13.5" customHeight="1">
      <c r="A927" s="14"/>
      <c r="B927" s="14"/>
      <c r="C927" s="14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</row>
    <row r="928" ht="13.5" customHeight="1">
      <c r="A928" s="14"/>
      <c r="B928" s="14"/>
      <c r="C928" s="14"/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</row>
    <row r="929" ht="13.5" customHeight="1">
      <c r="A929" s="14"/>
      <c r="B929" s="14"/>
      <c r="C929" s="14"/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</row>
    <row r="930" ht="13.5" customHeight="1">
      <c r="A930" s="14"/>
      <c r="B930" s="14"/>
      <c r="C930" s="14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</row>
    <row r="931" ht="13.5" customHeight="1">
      <c r="A931" s="14"/>
      <c r="B931" s="14"/>
      <c r="C931" s="14"/>
      <c r="D931" s="15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</row>
    <row r="932" ht="13.5" customHeight="1">
      <c r="A932" s="14"/>
      <c r="B932" s="14"/>
      <c r="C932" s="14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</row>
    <row r="933" ht="13.5" customHeight="1">
      <c r="A933" s="14"/>
      <c r="B933" s="14"/>
      <c r="C933" s="14"/>
      <c r="D933" s="15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</row>
    <row r="934" ht="13.5" customHeight="1">
      <c r="A934" s="14"/>
      <c r="B934" s="14"/>
      <c r="C934" s="14"/>
      <c r="D934" s="15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</row>
    <row r="935" ht="13.5" customHeight="1">
      <c r="A935" s="14"/>
      <c r="B935" s="14"/>
      <c r="C935" s="14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</row>
    <row r="936" ht="13.5" customHeight="1">
      <c r="A936" s="14"/>
      <c r="B936" s="14"/>
      <c r="C936" s="14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</row>
    <row r="937" ht="13.5" customHeight="1">
      <c r="A937" s="14"/>
      <c r="B937" s="14"/>
      <c r="C937" s="14"/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</row>
    <row r="938" ht="13.5" customHeight="1">
      <c r="A938" s="14"/>
      <c r="B938" s="14"/>
      <c r="C938" s="14"/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</row>
    <row r="939" ht="13.5" customHeight="1">
      <c r="A939" s="14"/>
      <c r="B939" s="14"/>
      <c r="C939" s="14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</row>
    <row r="940" ht="13.5" customHeight="1">
      <c r="A940" s="14"/>
      <c r="B940" s="14"/>
      <c r="C940" s="14"/>
      <c r="D940" s="15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</row>
    <row r="941" ht="13.5" customHeight="1">
      <c r="A941" s="14"/>
      <c r="B941" s="14"/>
      <c r="C941" s="14"/>
      <c r="D941" s="15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</row>
    <row r="942" ht="13.5" customHeight="1">
      <c r="A942" s="14"/>
      <c r="B942" s="14"/>
      <c r="C942" s="14"/>
      <c r="D942" s="15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</row>
    <row r="943" ht="13.5" customHeight="1">
      <c r="A943" s="14"/>
      <c r="B943" s="14"/>
      <c r="C943" s="14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</row>
    <row r="944" ht="13.5" customHeight="1">
      <c r="A944" s="14"/>
      <c r="B944" s="14"/>
      <c r="C944" s="14"/>
      <c r="D944" s="15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</row>
    <row r="945" ht="13.5" customHeight="1">
      <c r="A945" s="14"/>
      <c r="B945" s="14"/>
      <c r="C945" s="14"/>
      <c r="D945" s="15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</row>
    <row r="946" ht="13.5" customHeight="1">
      <c r="A946" s="14"/>
      <c r="B946" s="14"/>
      <c r="C946" s="14"/>
      <c r="D946" s="15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</row>
    <row r="947" ht="13.5" customHeight="1">
      <c r="A947" s="14"/>
      <c r="B947" s="14"/>
      <c r="C947" s="14"/>
      <c r="D947" s="15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</row>
    <row r="948" ht="13.5" customHeight="1">
      <c r="A948" s="14"/>
      <c r="B948" s="14"/>
      <c r="C948" s="14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</row>
    <row r="949" ht="13.5" customHeight="1">
      <c r="A949" s="14"/>
      <c r="B949" s="14"/>
      <c r="C949" s="14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</row>
    <row r="950" ht="13.5" customHeight="1">
      <c r="A950" s="14"/>
      <c r="B950" s="14"/>
      <c r="C950" s="14"/>
      <c r="D950" s="15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</row>
    <row r="951" ht="13.5" customHeight="1">
      <c r="A951" s="14"/>
      <c r="B951" s="14"/>
      <c r="C951" s="14"/>
      <c r="D951" s="15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</row>
    <row r="952" ht="13.5" customHeight="1">
      <c r="A952" s="14"/>
      <c r="B952" s="14"/>
      <c r="C952" s="14"/>
      <c r="D952" s="15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</row>
    <row r="953" ht="13.5" customHeight="1">
      <c r="A953" s="14"/>
      <c r="B953" s="14"/>
      <c r="C953" s="14"/>
      <c r="D953" s="15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</row>
    <row r="954" ht="13.5" customHeight="1">
      <c r="A954" s="14"/>
      <c r="B954" s="14"/>
      <c r="C954" s="14"/>
      <c r="D954" s="15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</row>
    <row r="955" ht="13.5" customHeight="1">
      <c r="A955" s="14"/>
      <c r="B955" s="14"/>
      <c r="C955" s="14"/>
      <c r="D955" s="15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</row>
    <row r="956" ht="13.5" customHeight="1">
      <c r="A956" s="14"/>
      <c r="B956" s="14"/>
      <c r="C956" s="14"/>
      <c r="D956" s="15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</row>
    <row r="957" ht="13.5" customHeight="1">
      <c r="A957" s="14"/>
      <c r="B957" s="14"/>
      <c r="C957" s="14"/>
      <c r="D957" s="15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</row>
    <row r="958" ht="13.5" customHeight="1">
      <c r="A958" s="14"/>
      <c r="B958" s="14"/>
      <c r="C958" s="14"/>
      <c r="D958" s="15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</row>
    <row r="959" ht="13.5" customHeight="1">
      <c r="A959" s="14"/>
      <c r="B959" s="14"/>
      <c r="C959" s="14"/>
      <c r="D959" s="15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</row>
    <row r="960" ht="13.5" customHeight="1">
      <c r="A960" s="14"/>
      <c r="B960" s="14"/>
      <c r="C960" s="14"/>
      <c r="D960" s="15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</row>
    <row r="961" ht="13.5" customHeight="1">
      <c r="A961" s="14"/>
      <c r="B961" s="14"/>
      <c r="C961" s="14"/>
      <c r="D961" s="15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</row>
    <row r="962" ht="13.5" customHeight="1">
      <c r="A962" s="14"/>
      <c r="B962" s="14"/>
      <c r="C962" s="14"/>
      <c r="D962" s="15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</row>
    <row r="963" ht="13.5" customHeight="1">
      <c r="A963" s="14"/>
      <c r="B963" s="14"/>
      <c r="C963" s="14"/>
      <c r="D963" s="15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</row>
    <row r="964" ht="13.5" customHeight="1">
      <c r="A964" s="14"/>
      <c r="B964" s="14"/>
      <c r="C964" s="14"/>
      <c r="D964" s="15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</row>
    <row r="965" ht="13.5" customHeight="1">
      <c r="A965" s="14"/>
      <c r="B965" s="14"/>
      <c r="C965" s="14"/>
      <c r="D965" s="15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</row>
    <row r="966" ht="13.5" customHeight="1">
      <c r="A966" s="14"/>
      <c r="B966" s="14"/>
      <c r="C966" s="14"/>
      <c r="D966" s="15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</row>
    <row r="967" ht="13.5" customHeight="1">
      <c r="A967" s="14"/>
      <c r="B967" s="14"/>
      <c r="C967" s="14"/>
      <c r="D967" s="15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</row>
    <row r="968" ht="13.5" customHeight="1">
      <c r="A968" s="14"/>
      <c r="B968" s="14"/>
      <c r="C968" s="14"/>
      <c r="D968" s="15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</row>
    <row r="969" ht="13.5" customHeight="1">
      <c r="A969" s="14"/>
      <c r="B969" s="14"/>
      <c r="C969" s="14"/>
      <c r="D969" s="15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</row>
    <row r="970" ht="13.5" customHeight="1">
      <c r="A970" s="14"/>
      <c r="B970" s="14"/>
      <c r="C970" s="14"/>
      <c r="D970" s="15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</row>
    <row r="971" ht="13.5" customHeight="1">
      <c r="A971" s="14"/>
      <c r="B971" s="14"/>
      <c r="C971" s="14"/>
      <c r="D971" s="15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</row>
    <row r="972" ht="13.5" customHeight="1">
      <c r="A972" s="14"/>
      <c r="B972" s="14"/>
      <c r="C972" s="14"/>
      <c r="D972" s="15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</row>
    <row r="973" ht="13.5" customHeight="1">
      <c r="A973" s="14"/>
      <c r="B973" s="14"/>
      <c r="C973" s="14"/>
      <c r="D973" s="15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</row>
    <row r="974" ht="13.5" customHeight="1">
      <c r="A974" s="14"/>
      <c r="B974" s="14"/>
      <c r="C974" s="14"/>
      <c r="D974" s="15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</row>
    <row r="975" ht="13.5" customHeight="1">
      <c r="A975" s="14"/>
      <c r="B975" s="14"/>
      <c r="C975" s="14"/>
      <c r="D975" s="15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</row>
    <row r="976" ht="13.5" customHeight="1">
      <c r="A976" s="14"/>
      <c r="B976" s="14"/>
      <c r="C976" s="14"/>
      <c r="D976" s="15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</row>
    <row r="977" ht="13.5" customHeight="1">
      <c r="A977" s="14"/>
      <c r="B977" s="14"/>
      <c r="C977" s="14"/>
      <c r="D977" s="15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</row>
    <row r="978" ht="13.5" customHeight="1">
      <c r="A978" s="14"/>
      <c r="B978" s="14"/>
      <c r="C978" s="14"/>
      <c r="D978" s="15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</row>
    <row r="979" ht="13.5" customHeight="1">
      <c r="A979" s="14"/>
      <c r="B979" s="14"/>
      <c r="C979" s="14"/>
      <c r="D979" s="15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</row>
    <row r="980" ht="13.5" customHeight="1">
      <c r="A980" s="14"/>
      <c r="B980" s="14"/>
      <c r="C980" s="14"/>
      <c r="D980" s="15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</row>
    <row r="981" ht="13.5" customHeight="1">
      <c r="A981" s="14"/>
      <c r="B981" s="14"/>
      <c r="C981" s="14"/>
      <c r="D981" s="15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</row>
    <row r="982" ht="13.5" customHeight="1">
      <c r="A982" s="14"/>
      <c r="B982" s="14"/>
      <c r="C982" s="14"/>
      <c r="D982" s="15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</row>
    <row r="983" ht="13.5" customHeight="1">
      <c r="A983" s="14"/>
      <c r="B983" s="14"/>
      <c r="C983" s="14"/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</row>
    <row r="984" ht="13.5" customHeight="1">
      <c r="A984" s="14"/>
      <c r="B984" s="14"/>
      <c r="C984" s="14"/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</row>
    <row r="985" ht="13.5" customHeight="1">
      <c r="A985" s="14"/>
      <c r="B985" s="14"/>
      <c r="C985" s="14"/>
      <c r="D985" s="15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</row>
    <row r="986" ht="13.5" customHeight="1">
      <c r="A986" s="14"/>
      <c r="B986" s="14"/>
      <c r="C986" s="14"/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</row>
    <row r="987" ht="13.5" customHeight="1">
      <c r="A987" s="14"/>
      <c r="B987" s="14"/>
      <c r="C987" s="14"/>
      <c r="D987" s="15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</row>
    <row r="988" ht="13.5" customHeight="1">
      <c r="A988" s="14"/>
      <c r="B988" s="14"/>
      <c r="C988" s="14"/>
      <c r="D988" s="15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</row>
    <row r="989" ht="13.5" customHeight="1">
      <c r="A989" s="14"/>
      <c r="B989" s="14"/>
      <c r="C989" s="14"/>
      <c r="D989" s="15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</row>
    <row r="990" ht="13.5" customHeight="1">
      <c r="A990" s="14"/>
      <c r="B990" s="14"/>
      <c r="C990" s="14"/>
      <c r="D990" s="15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</row>
    <row r="991" ht="13.5" customHeight="1">
      <c r="A991" s="14"/>
      <c r="B991" s="14"/>
      <c r="C991" s="14"/>
      <c r="D991" s="15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</row>
    <row r="992" ht="13.5" customHeight="1">
      <c r="A992" s="14"/>
      <c r="B992" s="14"/>
      <c r="C992" s="14"/>
      <c r="D992" s="15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</row>
    <row r="993" ht="13.5" customHeight="1">
      <c r="A993" s="14"/>
      <c r="B993" s="14"/>
      <c r="C993" s="14"/>
      <c r="D993" s="15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</row>
    <row r="994" ht="13.5" customHeight="1">
      <c r="A994" s="14"/>
      <c r="B994" s="14"/>
      <c r="C994" s="14"/>
      <c r="D994" s="15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</row>
    <row r="995" ht="13.5" customHeight="1">
      <c r="A995" s="14"/>
      <c r="B995" s="14"/>
      <c r="C995" s="14"/>
      <c r="D995" s="15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</row>
    <row r="996" ht="13.5" customHeight="1">
      <c r="A996" s="14"/>
      <c r="B996" s="14"/>
      <c r="C996" s="14"/>
      <c r="D996" s="15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</row>
    <row r="997" ht="13.5" customHeight="1">
      <c r="A997" s="14"/>
      <c r="B997" s="14"/>
      <c r="C997" s="14"/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</row>
    <row r="998" ht="13.5" customHeight="1">
      <c r="A998" s="14"/>
      <c r="B998" s="14"/>
      <c r="C998" s="14"/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</row>
    <row r="999" ht="13.5" customHeight="1">
      <c r="A999" s="14"/>
      <c r="B999" s="14"/>
      <c r="C999" s="14"/>
      <c r="D999" s="15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</row>
    <row r="1000" ht="13.5" customHeight="1">
      <c r="A1000" s="14"/>
      <c r="B1000" s="14"/>
      <c r="C1000" s="14"/>
      <c r="D1000" s="1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</row>
    <row r="1001" ht="13.5" customHeight="1">
      <c r="A1001" s="14"/>
      <c r="B1001" s="14"/>
      <c r="C1001" s="14"/>
      <c r="D1001" s="15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</row>
    <row r="1002" ht="13.5" customHeight="1">
      <c r="A1002" s="14"/>
      <c r="B1002" s="14"/>
      <c r="C1002" s="14"/>
      <c r="D1002" s="15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</row>
    <row r="1003" ht="13.5" customHeight="1">
      <c r="A1003" s="14"/>
      <c r="B1003" s="14"/>
      <c r="C1003" s="14"/>
      <c r="D1003" s="15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</row>
    <row r="1004" ht="13.5" customHeight="1">
      <c r="A1004" s="14"/>
      <c r="B1004" s="14"/>
      <c r="C1004" s="14"/>
      <c r="D1004" s="15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</row>
    <row r="1005" ht="13.5" customHeight="1">
      <c r="A1005" s="14"/>
      <c r="B1005" s="14"/>
      <c r="C1005" s="14"/>
      <c r="D1005" s="15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</row>
  </sheetData>
  <mergeCells count="58">
    <mergeCell ref="H55:U55"/>
    <mergeCell ref="H59:U59"/>
    <mergeCell ref="B46:C46"/>
    <mergeCell ref="B47:C47"/>
    <mergeCell ref="B48:C48"/>
    <mergeCell ref="B49:C49"/>
    <mergeCell ref="B50:C50"/>
    <mergeCell ref="B51:C51"/>
    <mergeCell ref="H54:U54"/>
    <mergeCell ref="A2:B4"/>
    <mergeCell ref="C2:Q2"/>
    <mergeCell ref="R2:U2"/>
    <mergeCell ref="C3:Q3"/>
    <mergeCell ref="R3:U3"/>
    <mergeCell ref="C4:Q4"/>
    <mergeCell ref="R4:U4"/>
    <mergeCell ref="A9:A11"/>
    <mergeCell ref="D9:D11"/>
    <mergeCell ref="E9:S9"/>
    <mergeCell ref="T9:T11"/>
    <mergeCell ref="U9:U11"/>
    <mergeCell ref="E10:N10"/>
    <mergeCell ref="O10:S10"/>
    <mergeCell ref="B9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</mergeCells>
  <printOptions horizontalCentered="1"/>
  <pageMargins bottom="0.4724409448818898" footer="0.0" header="0.0" left="0.4724409448818898" right="0.4724409448818898" top="0.4724409448818898"/>
  <pageSetup paperSize="9" scale="70" orientation="portrait"/>
  <headerFooter>
    <oddHeader>&amp;RConfidential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0.13"/>
    <col customWidth="1" min="3" max="3" width="8.88"/>
    <col customWidth="1" min="4" max="4" width="8.0"/>
    <col customWidth="1" min="5" max="5" width="5.63"/>
    <col customWidth="1" min="6" max="6" width="5.75"/>
    <col customWidth="1" min="7" max="7" width="5.5"/>
    <col customWidth="1" min="8" max="8" width="6.13"/>
    <col customWidth="1" min="9" max="9" width="5.38"/>
    <col customWidth="1" min="10" max="10" width="7.88"/>
    <col customWidth="1" min="11" max="11" width="5.38"/>
    <col customWidth="1" min="12" max="12" width="7.63"/>
    <col customWidth="1" min="13" max="13" width="9.13"/>
    <col customWidth="1" min="14" max="14" width="8.0"/>
    <col customWidth="1" min="15" max="15" width="6.0"/>
    <col customWidth="1" min="16" max="16" width="5.75"/>
    <col customWidth="1" min="17" max="17" width="8.25"/>
    <col customWidth="1" min="18" max="18" width="7.38"/>
    <col customWidth="1" min="19" max="19" width="4.13"/>
    <col customWidth="1" min="20" max="20" width="5.75"/>
    <col customWidth="1" min="21" max="21" width="7.88"/>
    <col customWidth="1" min="22" max="22" width="13.25"/>
    <col customWidth="1" min="23" max="23" width="7.88"/>
    <col customWidth="1" min="24" max="24" width="8.88"/>
    <col customWidth="1" min="25" max="25" width="4.63"/>
    <col customWidth="1" min="26" max="33" width="8.0"/>
  </cols>
  <sheetData>
    <row r="1" ht="3.75" customHeight="1"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ht="3.75" customHeight="1"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ht="3.75" customHeight="1"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ht="3.75" customHeight="1"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3.75" customHeight="1"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ht="3.75" customHeight="1"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ht="3.75" customHeight="1"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ht="19.5" customHeight="1">
      <c r="A8" s="155" t="s">
        <v>13</v>
      </c>
      <c r="B8" s="156" t="s">
        <v>96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2"/>
      <c r="Q8" s="157" t="s">
        <v>112</v>
      </c>
      <c r="R8" s="157" t="s">
        <v>113</v>
      </c>
      <c r="S8" s="157" t="s">
        <v>76</v>
      </c>
      <c r="T8" s="158" t="s">
        <v>77</v>
      </c>
      <c r="U8" s="47"/>
      <c r="V8" s="158" t="s">
        <v>78</v>
      </c>
      <c r="W8" s="47"/>
      <c r="X8" s="157" t="s">
        <v>79</v>
      </c>
      <c r="Y8" s="52"/>
      <c r="Z8" s="52"/>
      <c r="AA8" s="52"/>
      <c r="AB8" s="52"/>
      <c r="AC8" s="52"/>
      <c r="AD8" s="52"/>
      <c r="AE8" s="52"/>
      <c r="AF8" s="52"/>
      <c r="AG8" s="52"/>
    </row>
    <row r="9" ht="19.5" customHeight="1">
      <c r="A9" s="54"/>
      <c r="B9" s="156" t="s">
        <v>127</v>
      </c>
      <c r="C9" s="50"/>
      <c r="D9" s="50"/>
      <c r="E9" s="50"/>
      <c r="F9" s="50"/>
      <c r="G9" s="50"/>
      <c r="H9" s="50"/>
      <c r="I9" s="50"/>
      <c r="J9" s="50"/>
      <c r="K9" s="2"/>
      <c r="L9" s="156" t="s">
        <v>115</v>
      </c>
      <c r="M9" s="50"/>
      <c r="N9" s="50"/>
      <c r="O9" s="50"/>
      <c r="P9" s="2"/>
      <c r="Q9" s="54"/>
      <c r="R9" s="54"/>
      <c r="S9" s="54"/>
      <c r="T9" s="55"/>
      <c r="U9" s="56"/>
      <c r="V9" s="55"/>
      <c r="W9" s="56"/>
      <c r="X9" s="54"/>
      <c r="Y9" s="52"/>
      <c r="Z9" s="52"/>
      <c r="AA9" s="52"/>
      <c r="AB9" s="52"/>
      <c r="AC9" s="52"/>
      <c r="AD9" s="52"/>
      <c r="AE9" s="52"/>
      <c r="AF9" s="52"/>
      <c r="AG9" s="52"/>
    </row>
    <row r="10" ht="69.75" customHeight="1">
      <c r="A10" s="61"/>
      <c r="B10" s="278" t="s">
        <v>128</v>
      </c>
      <c r="C10" s="278" t="s">
        <v>100</v>
      </c>
      <c r="D10" s="278" t="s">
        <v>101</v>
      </c>
      <c r="E10" s="278" t="s">
        <v>129</v>
      </c>
      <c r="F10" s="278" t="s">
        <v>103</v>
      </c>
      <c r="G10" s="278" t="s">
        <v>104</v>
      </c>
      <c r="H10" s="278" t="s">
        <v>105</v>
      </c>
      <c r="I10" s="278" t="s">
        <v>130</v>
      </c>
      <c r="J10" s="278" t="s">
        <v>107</v>
      </c>
      <c r="K10" s="278" t="s">
        <v>131</v>
      </c>
      <c r="L10" s="278" t="s">
        <v>116</v>
      </c>
      <c r="M10" s="278" t="s">
        <v>117</v>
      </c>
      <c r="N10" s="278" t="s">
        <v>118</v>
      </c>
      <c r="O10" s="278" t="s">
        <v>119</v>
      </c>
      <c r="P10" s="278" t="s">
        <v>120</v>
      </c>
      <c r="Q10" s="61"/>
      <c r="R10" s="61"/>
      <c r="S10" s="61"/>
      <c r="T10" s="62"/>
      <c r="U10" s="63"/>
      <c r="V10" s="62"/>
      <c r="W10" s="63"/>
      <c r="X10" s="61"/>
      <c r="Y10" s="52"/>
      <c r="Z10" s="52"/>
      <c r="AA10" s="52"/>
      <c r="AB10" s="52"/>
      <c r="AC10" s="52"/>
      <c r="AD10" s="52"/>
      <c r="AE10" s="52"/>
      <c r="AF10" s="52"/>
      <c r="AG10" s="52"/>
    </row>
    <row r="11" ht="27.75" customHeight="1">
      <c r="A11" s="6">
        <v>1.0</v>
      </c>
      <c r="B11" s="279" t="str">
        <f>IF(OR('Sikap (dari Siswa)'!E12="",'Sikap (dari Siswa)'!O12="",'Sikap (dari Guru)'!E12=""),"",(2*'Sikap (dari Guru)'!E12+'Sikap (dari Siswa)'!E12+'Sikap (dari Siswa)'!O12)/4)</f>
        <v/>
      </c>
      <c r="C11" s="279" t="str">
        <f>IF(OR('Sikap (dari Siswa)'!F12="",'Sikap (dari Siswa)'!P12="",'Sikap (dari Guru)'!F12=""),"",(2*'Sikap (dari Guru)'!F12+'Sikap (dari Siswa)'!F12+'Sikap (dari Siswa)'!P12)/4)</f>
        <v/>
      </c>
      <c r="D11" s="279" t="str">
        <f>IF(OR('Sikap (dari Siswa)'!G12="",'Sikap (dari Siswa)'!Q12="",'Sikap (dari Guru)'!G12=""),"",(2*'Sikap (dari Guru)'!G12+'Sikap (dari Siswa)'!G12+'Sikap (dari Siswa)'!Q12)/4)</f>
        <v/>
      </c>
      <c r="E11" s="279" t="str">
        <f>IF(OR('Sikap (dari Siswa)'!H12="",'Sikap (dari Siswa)'!R12="",'Sikap (dari Guru)'!H12=""),"",(2*'Sikap (dari Guru)'!H12+'Sikap (dari Siswa)'!H12+'Sikap (dari Siswa)'!R12)/4)</f>
        <v/>
      </c>
      <c r="F11" s="279" t="str">
        <f>IF(OR('Sikap (dari Siswa)'!I12="",'Sikap (dari Siswa)'!S12="",'Sikap (dari Guru)'!I12=""),"",(2*'Sikap (dari Guru)'!I12+'Sikap (dari Siswa)'!I12+'Sikap (dari Siswa)'!S12)/4)</f>
        <v/>
      </c>
      <c r="G11" s="279" t="str">
        <f>IF(OR('Sikap (dari Siswa)'!J12="",'Sikap (dari Siswa)'!T12="",'Sikap (dari Guru)'!J12=""),"",(2*'Sikap (dari Guru)'!J12+'Sikap (dari Siswa)'!J12+'Sikap (dari Siswa)'!T12)/4)</f>
        <v/>
      </c>
      <c r="H11" s="279" t="str">
        <f>IF(OR('Sikap (dari Siswa)'!K12="",'Sikap (dari Siswa)'!U12="",'Sikap (dari Guru)'!K12=""),"",(2*'Sikap (dari Guru)'!K12+'Sikap (dari Siswa)'!K12+'Sikap (dari Siswa)'!U12)/4)</f>
        <v/>
      </c>
      <c r="I11" s="279" t="str">
        <f>IF(OR('Sikap (dari Siswa)'!L12="",'Sikap (dari Siswa)'!V12="",'Sikap (dari Guru)'!L12=""),"",(2*'Sikap (dari Guru)'!L12+'Sikap (dari Siswa)'!L12+'Sikap (dari Siswa)'!V12)/4)</f>
        <v/>
      </c>
      <c r="J11" s="279" t="str">
        <f>IF(OR('Sikap (dari Siswa)'!M12="",'Sikap (dari Siswa)'!W12="",'Sikap (dari Guru)'!M12=""),"",(2*'Sikap (dari Guru)'!M12+'Sikap (dari Siswa)'!M12+'Sikap (dari Siswa)'!W12)/4)</f>
        <v/>
      </c>
      <c r="K11" s="279" t="str">
        <f>IF(OR('Sikap (dari Siswa)'!N12="",'Sikap (dari Siswa)'!X12="",'Sikap (dari Guru)'!N12=""),"",(2*'Sikap (dari Guru)'!N12+'Sikap (dari Siswa)'!N12+'Sikap (dari Siswa)'!X12)/4)</f>
        <v/>
      </c>
      <c r="L11" s="162" t="str">
        <f>IF('Sikap (dari Guru)'!O12="","",'Sikap (dari Guru)'!O12)</f>
        <v/>
      </c>
      <c r="M11" s="162" t="str">
        <f>IF('Sikap (dari Guru)'!P12="","",'Sikap (dari Guru)'!P12)</f>
        <v/>
      </c>
      <c r="N11" s="162" t="str">
        <f>IF('Sikap (dari Guru)'!Q12="","",'Sikap (dari Guru)'!Q12)</f>
        <v/>
      </c>
      <c r="O11" s="162" t="str">
        <f>IF('Sikap (dari Guru)'!R12="","",'Sikap (dari Guru)'!R12)</f>
        <v/>
      </c>
      <c r="P11" s="162" t="str">
        <f>IF('Sikap (dari Guru)'!S12="","",'Sikap (dari Guru)'!S12)</f>
        <v/>
      </c>
      <c r="Q11" s="164" t="str">
        <f>'Sikap (dari Guru)'!T12</f>
        <v/>
      </c>
      <c r="R11" s="164" t="str">
        <f>'Sikap (dari Guru)'!U12</f>
        <v/>
      </c>
      <c r="S11" s="165" t="str">
        <f t="shared" ref="S11:S48" si="1">IF(R11="SB", "sangat baik",IF(R11="B","baik",IF(R11="C","cukup",IF(R11="K","kurang",""))))</f>
        <v/>
      </c>
      <c r="T11" s="280">
        <f t="shared" ref="T11:T48" si="2">MAX(B11:K11)</f>
        <v>0</v>
      </c>
      <c r="U11" s="166" t="str">
        <f t="shared" ref="U11:U48" si="3">LOWER(INDEX($B$10:$K$10,1,MATCH(MAX(B11:K11),B11:K11,0)))</f>
        <v>#N/A</v>
      </c>
      <c r="V11" s="166">
        <f t="shared" ref="V11:V48" si="4">MIN(B11:K11)</f>
        <v>0</v>
      </c>
      <c r="W11" s="166" t="str">
        <f t="shared" ref="W11:W48" si="5">LOWER(INDEX($B$10:$K$10,1,MATCH(MIN(B11:K11),B11:K11,0)))</f>
        <v>#N/A</v>
      </c>
      <c r="X11" s="168" t="str">
        <f t="shared" ref="X11:X48" si="6">IF(OR(R11="C",R11="K"),CONCATENATE("Belum menunjukkan sikap yang baik dalam aspek ",W11),IF(R11="SB",CONCATENATE("Sudah menunjukkan sikap yang sangat baik dalam aspek ",U11),IF(R11="B",CONCATENATE("Sudah menunjukkan sikap yang baik dalam aspek ",U11,", namun aspek ",W11," perlu ditingkatkan"),"")))</f>
        <v/>
      </c>
      <c r="Y11" s="52"/>
      <c r="Z11" s="52"/>
      <c r="AA11" s="52"/>
      <c r="AB11" s="52"/>
      <c r="AC11" s="52"/>
      <c r="AD11" s="52"/>
      <c r="AE11" s="52"/>
      <c r="AF11" s="52"/>
      <c r="AG11" s="52"/>
    </row>
    <row r="12" ht="27.75" customHeight="1">
      <c r="A12" s="6">
        <v>2.0</v>
      </c>
      <c r="B12" s="279" t="str">
        <f>IF(OR('Sikap (dari Siswa)'!E13="",'Sikap (dari Siswa)'!O13="",'Sikap (dari Guru)'!E13=""),"",(2*'Sikap (dari Guru)'!E13+'Sikap (dari Siswa)'!E13+'Sikap (dari Siswa)'!O13)/4)</f>
        <v/>
      </c>
      <c r="C12" s="279" t="str">
        <f>IF(OR('Sikap (dari Siswa)'!F13="",'Sikap (dari Siswa)'!P13="",'Sikap (dari Guru)'!F13=""),"",(2*'Sikap (dari Guru)'!F13+'Sikap (dari Siswa)'!F13+'Sikap (dari Siswa)'!P13)/4)</f>
        <v/>
      </c>
      <c r="D12" s="279" t="str">
        <f>IF(OR('Sikap (dari Siswa)'!G13="",'Sikap (dari Siswa)'!Q13="",'Sikap (dari Guru)'!G13=""),"",(2*'Sikap (dari Guru)'!G13+'Sikap (dari Siswa)'!G13+'Sikap (dari Siswa)'!Q13)/4)</f>
        <v/>
      </c>
      <c r="E12" s="279" t="str">
        <f>IF(OR('Sikap (dari Siswa)'!H13="",'Sikap (dari Siswa)'!R13="",'Sikap (dari Guru)'!H13=""),"",(2*'Sikap (dari Guru)'!H13+'Sikap (dari Siswa)'!H13+'Sikap (dari Siswa)'!R13)/4)</f>
        <v/>
      </c>
      <c r="F12" s="279" t="str">
        <f>IF(OR('Sikap (dari Siswa)'!I13="",'Sikap (dari Siswa)'!S13="",'Sikap (dari Guru)'!I13=""),"",(2*'Sikap (dari Guru)'!I13+'Sikap (dari Siswa)'!I13+'Sikap (dari Siswa)'!S13)/4)</f>
        <v/>
      </c>
      <c r="G12" s="279" t="str">
        <f>IF(OR('Sikap (dari Siswa)'!J13="",'Sikap (dari Siswa)'!T13="",'Sikap (dari Guru)'!J13=""),"",(2*'Sikap (dari Guru)'!J13+'Sikap (dari Siswa)'!J13+'Sikap (dari Siswa)'!T13)/4)</f>
        <v/>
      </c>
      <c r="H12" s="279" t="str">
        <f>IF(OR('Sikap (dari Siswa)'!K13="",'Sikap (dari Siswa)'!U13="",'Sikap (dari Guru)'!K13=""),"",(2*'Sikap (dari Guru)'!K13+'Sikap (dari Siswa)'!K13+'Sikap (dari Siswa)'!U13)/4)</f>
        <v/>
      </c>
      <c r="I12" s="279" t="str">
        <f>IF(OR('Sikap (dari Siswa)'!L13="",'Sikap (dari Siswa)'!V13="",'Sikap (dari Guru)'!L13=""),"",(2*'Sikap (dari Guru)'!L13+'Sikap (dari Siswa)'!L13+'Sikap (dari Siswa)'!V13)/4)</f>
        <v/>
      </c>
      <c r="J12" s="279" t="str">
        <f>IF(OR('Sikap (dari Siswa)'!M13="",'Sikap (dari Siswa)'!W13="",'Sikap (dari Guru)'!M13=""),"",(2*'Sikap (dari Guru)'!M13+'Sikap (dari Siswa)'!M13+'Sikap (dari Siswa)'!W13)/4)</f>
        <v/>
      </c>
      <c r="K12" s="279" t="str">
        <f>IF(OR('Sikap (dari Siswa)'!N13="",'Sikap (dari Siswa)'!X13="",'Sikap (dari Guru)'!N13=""),"",(2*'Sikap (dari Guru)'!N13+'Sikap (dari Siswa)'!N13+'Sikap (dari Siswa)'!X13)/4)</f>
        <v/>
      </c>
      <c r="L12" s="162" t="str">
        <f>IF('Sikap (dari Guru)'!O13="","",'Sikap (dari Guru)'!O13)</f>
        <v/>
      </c>
      <c r="M12" s="162" t="str">
        <f>IF('Sikap (dari Guru)'!P13="","",'Sikap (dari Guru)'!P13)</f>
        <v/>
      </c>
      <c r="N12" s="162" t="str">
        <f>IF('Sikap (dari Guru)'!Q13="","",'Sikap (dari Guru)'!Q13)</f>
        <v/>
      </c>
      <c r="O12" s="162" t="str">
        <f>IF('Sikap (dari Guru)'!R13="","",'Sikap (dari Guru)'!R13)</f>
        <v/>
      </c>
      <c r="P12" s="162" t="str">
        <f>IF('Sikap (dari Guru)'!S13="","",'Sikap (dari Guru)'!S13)</f>
        <v/>
      </c>
      <c r="Q12" s="164" t="str">
        <f>'Sikap (dari Guru)'!T13</f>
        <v/>
      </c>
      <c r="R12" s="164" t="str">
        <f>'Sikap (dari Guru)'!U13</f>
        <v/>
      </c>
      <c r="S12" s="165" t="str">
        <f t="shared" si="1"/>
        <v/>
      </c>
      <c r="T12" s="280">
        <f t="shared" si="2"/>
        <v>0</v>
      </c>
      <c r="U12" s="166" t="str">
        <f t="shared" si="3"/>
        <v>#N/A</v>
      </c>
      <c r="V12" s="166">
        <f t="shared" si="4"/>
        <v>0</v>
      </c>
      <c r="W12" s="166" t="str">
        <f t="shared" si="5"/>
        <v>#N/A</v>
      </c>
      <c r="X12" s="168" t="str">
        <f t="shared" si="6"/>
        <v/>
      </c>
      <c r="Y12" s="52"/>
      <c r="Z12" s="52"/>
      <c r="AA12" s="52"/>
      <c r="AB12" s="52"/>
      <c r="AC12" s="52"/>
      <c r="AD12" s="52"/>
      <c r="AE12" s="52"/>
      <c r="AF12" s="52"/>
      <c r="AG12" s="52"/>
    </row>
    <row r="13" ht="27.75" customHeight="1">
      <c r="A13" s="6">
        <v>3.0</v>
      </c>
      <c r="B13" s="279" t="str">
        <f>IF(OR('Sikap (dari Siswa)'!E14="",'Sikap (dari Siswa)'!O14="",'Sikap (dari Guru)'!E14=""),"",(2*'Sikap (dari Guru)'!E14+'Sikap (dari Siswa)'!E14+'Sikap (dari Siswa)'!O14)/4)</f>
        <v/>
      </c>
      <c r="C13" s="279" t="str">
        <f>IF(OR('Sikap (dari Siswa)'!F14="",'Sikap (dari Siswa)'!P14="",'Sikap (dari Guru)'!F14=""),"",(2*'Sikap (dari Guru)'!F14+'Sikap (dari Siswa)'!F14+'Sikap (dari Siswa)'!P14)/4)</f>
        <v/>
      </c>
      <c r="D13" s="279" t="str">
        <f>IF(OR('Sikap (dari Siswa)'!G14="",'Sikap (dari Siswa)'!Q14="",'Sikap (dari Guru)'!G14=""),"",(2*'Sikap (dari Guru)'!G14+'Sikap (dari Siswa)'!G14+'Sikap (dari Siswa)'!Q14)/4)</f>
        <v/>
      </c>
      <c r="E13" s="279" t="str">
        <f>IF(OR('Sikap (dari Siswa)'!H14="",'Sikap (dari Siswa)'!R14="",'Sikap (dari Guru)'!H14=""),"",(2*'Sikap (dari Guru)'!H14+'Sikap (dari Siswa)'!H14+'Sikap (dari Siswa)'!R14)/4)</f>
        <v/>
      </c>
      <c r="F13" s="279" t="str">
        <f>IF(OR('Sikap (dari Siswa)'!I14="",'Sikap (dari Siswa)'!S14="",'Sikap (dari Guru)'!I14=""),"",(2*'Sikap (dari Guru)'!I14+'Sikap (dari Siswa)'!I14+'Sikap (dari Siswa)'!S14)/4)</f>
        <v/>
      </c>
      <c r="G13" s="279" t="str">
        <f>IF(OR('Sikap (dari Siswa)'!J14="",'Sikap (dari Siswa)'!T14="",'Sikap (dari Guru)'!J14=""),"",(2*'Sikap (dari Guru)'!J14+'Sikap (dari Siswa)'!J14+'Sikap (dari Siswa)'!T14)/4)</f>
        <v/>
      </c>
      <c r="H13" s="279" t="str">
        <f>IF(OR('Sikap (dari Siswa)'!K14="",'Sikap (dari Siswa)'!U14="",'Sikap (dari Guru)'!K14=""),"",(2*'Sikap (dari Guru)'!K14+'Sikap (dari Siswa)'!K14+'Sikap (dari Siswa)'!U14)/4)</f>
        <v/>
      </c>
      <c r="I13" s="279" t="str">
        <f>IF(OR('Sikap (dari Siswa)'!L14="",'Sikap (dari Siswa)'!V14="",'Sikap (dari Guru)'!L14=""),"",(2*'Sikap (dari Guru)'!L14+'Sikap (dari Siswa)'!L14+'Sikap (dari Siswa)'!V14)/4)</f>
        <v/>
      </c>
      <c r="J13" s="279" t="str">
        <f>IF(OR('Sikap (dari Siswa)'!M14="",'Sikap (dari Siswa)'!W14="",'Sikap (dari Guru)'!M14=""),"",(2*'Sikap (dari Guru)'!M14+'Sikap (dari Siswa)'!M14+'Sikap (dari Siswa)'!W14)/4)</f>
        <v/>
      </c>
      <c r="K13" s="279" t="str">
        <f>IF(OR('Sikap (dari Siswa)'!N14="",'Sikap (dari Siswa)'!X14="",'Sikap (dari Guru)'!N14=""),"",(2*'Sikap (dari Guru)'!N14+'Sikap (dari Siswa)'!N14+'Sikap (dari Siswa)'!X14)/4)</f>
        <v/>
      </c>
      <c r="L13" s="162" t="str">
        <f>IF('Sikap (dari Guru)'!O14="","",'Sikap (dari Guru)'!O14)</f>
        <v/>
      </c>
      <c r="M13" s="162" t="str">
        <f>IF('Sikap (dari Guru)'!P14="","",'Sikap (dari Guru)'!P14)</f>
        <v/>
      </c>
      <c r="N13" s="162" t="str">
        <f>IF('Sikap (dari Guru)'!Q14="","",'Sikap (dari Guru)'!Q14)</f>
        <v/>
      </c>
      <c r="O13" s="162" t="str">
        <f>IF('Sikap (dari Guru)'!R14="","",'Sikap (dari Guru)'!R14)</f>
        <v/>
      </c>
      <c r="P13" s="162" t="str">
        <f>IF('Sikap (dari Guru)'!S14="","",'Sikap (dari Guru)'!S14)</f>
        <v/>
      </c>
      <c r="Q13" s="164" t="str">
        <f>'Sikap (dari Guru)'!T14</f>
        <v/>
      </c>
      <c r="R13" s="164" t="str">
        <f>'Sikap (dari Guru)'!U14</f>
        <v/>
      </c>
      <c r="S13" s="165" t="str">
        <f t="shared" si="1"/>
        <v/>
      </c>
      <c r="T13" s="280">
        <f t="shared" si="2"/>
        <v>0</v>
      </c>
      <c r="U13" s="166" t="str">
        <f t="shared" si="3"/>
        <v>#N/A</v>
      </c>
      <c r="V13" s="166">
        <f t="shared" si="4"/>
        <v>0</v>
      </c>
      <c r="W13" s="166" t="str">
        <f t="shared" si="5"/>
        <v>#N/A</v>
      </c>
      <c r="X13" s="168" t="str">
        <f t="shared" si="6"/>
        <v/>
      </c>
      <c r="Y13" s="52"/>
      <c r="Z13" s="52"/>
      <c r="AA13" s="52"/>
      <c r="AB13" s="52"/>
      <c r="AC13" s="52"/>
      <c r="AD13" s="52"/>
      <c r="AE13" s="52"/>
      <c r="AF13" s="52"/>
      <c r="AG13" s="52"/>
    </row>
    <row r="14" ht="27.75" customHeight="1">
      <c r="A14" s="6">
        <v>4.0</v>
      </c>
      <c r="B14" s="279" t="str">
        <f>IF(OR('Sikap (dari Siswa)'!E15="",'Sikap (dari Siswa)'!O15="",'Sikap (dari Guru)'!E15=""),"",(2*'Sikap (dari Guru)'!E15+'Sikap (dari Siswa)'!E15+'Sikap (dari Siswa)'!O15)/4)</f>
        <v/>
      </c>
      <c r="C14" s="279" t="str">
        <f>IF(OR('Sikap (dari Siswa)'!F15="",'Sikap (dari Siswa)'!P15="",'Sikap (dari Guru)'!F15=""),"",(2*'Sikap (dari Guru)'!F15+'Sikap (dari Siswa)'!F15+'Sikap (dari Siswa)'!P15)/4)</f>
        <v/>
      </c>
      <c r="D14" s="279" t="str">
        <f>IF(OR('Sikap (dari Siswa)'!G15="",'Sikap (dari Siswa)'!Q15="",'Sikap (dari Guru)'!G15=""),"",(2*'Sikap (dari Guru)'!G15+'Sikap (dari Siswa)'!G15+'Sikap (dari Siswa)'!Q15)/4)</f>
        <v/>
      </c>
      <c r="E14" s="279" t="str">
        <f>IF(OR('Sikap (dari Siswa)'!H15="",'Sikap (dari Siswa)'!R15="",'Sikap (dari Guru)'!H15=""),"",(2*'Sikap (dari Guru)'!H15+'Sikap (dari Siswa)'!H15+'Sikap (dari Siswa)'!R15)/4)</f>
        <v/>
      </c>
      <c r="F14" s="279" t="str">
        <f>IF(OR('Sikap (dari Siswa)'!I15="",'Sikap (dari Siswa)'!S15="",'Sikap (dari Guru)'!I15=""),"",(2*'Sikap (dari Guru)'!I15+'Sikap (dari Siswa)'!I15+'Sikap (dari Siswa)'!S15)/4)</f>
        <v/>
      </c>
      <c r="G14" s="279" t="str">
        <f>IF(OR('Sikap (dari Siswa)'!J15="",'Sikap (dari Siswa)'!T15="",'Sikap (dari Guru)'!J15=""),"",(2*'Sikap (dari Guru)'!J15+'Sikap (dari Siswa)'!J15+'Sikap (dari Siswa)'!T15)/4)</f>
        <v/>
      </c>
      <c r="H14" s="279" t="str">
        <f>IF(OR('Sikap (dari Siswa)'!K15="",'Sikap (dari Siswa)'!U15="",'Sikap (dari Guru)'!K15=""),"",(2*'Sikap (dari Guru)'!K15+'Sikap (dari Siswa)'!K15+'Sikap (dari Siswa)'!U15)/4)</f>
        <v/>
      </c>
      <c r="I14" s="279" t="str">
        <f>IF(OR('Sikap (dari Siswa)'!L15="",'Sikap (dari Siswa)'!V15="",'Sikap (dari Guru)'!L15=""),"",(2*'Sikap (dari Guru)'!L15+'Sikap (dari Siswa)'!L15+'Sikap (dari Siswa)'!V15)/4)</f>
        <v/>
      </c>
      <c r="J14" s="279" t="str">
        <f>IF(OR('Sikap (dari Siswa)'!M15="",'Sikap (dari Siswa)'!W15="",'Sikap (dari Guru)'!M15=""),"",(2*'Sikap (dari Guru)'!M15+'Sikap (dari Siswa)'!M15+'Sikap (dari Siswa)'!W15)/4)</f>
        <v/>
      </c>
      <c r="K14" s="279" t="str">
        <f>IF(OR('Sikap (dari Siswa)'!N15="",'Sikap (dari Siswa)'!X15="",'Sikap (dari Guru)'!N15=""),"",(2*'Sikap (dari Guru)'!N15+'Sikap (dari Siswa)'!N15+'Sikap (dari Siswa)'!X15)/4)</f>
        <v/>
      </c>
      <c r="L14" s="162" t="str">
        <f>IF('Sikap (dari Guru)'!O15="","",'Sikap (dari Guru)'!O15)</f>
        <v/>
      </c>
      <c r="M14" s="162" t="str">
        <f>IF('Sikap (dari Guru)'!P15="","",'Sikap (dari Guru)'!P15)</f>
        <v/>
      </c>
      <c r="N14" s="162" t="str">
        <f>IF('Sikap (dari Guru)'!Q15="","",'Sikap (dari Guru)'!Q15)</f>
        <v/>
      </c>
      <c r="O14" s="162" t="str">
        <f>IF('Sikap (dari Guru)'!R15="","",'Sikap (dari Guru)'!R15)</f>
        <v/>
      </c>
      <c r="P14" s="162" t="str">
        <f>IF('Sikap (dari Guru)'!S15="","",'Sikap (dari Guru)'!S15)</f>
        <v/>
      </c>
      <c r="Q14" s="164" t="str">
        <f>'Sikap (dari Guru)'!T15</f>
        <v/>
      </c>
      <c r="R14" s="164" t="str">
        <f>'Sikap (dari Guru)'!U15</f>
        <v/>
      </c>
      <c r="S14" s="165" t="str">
        <f t="shared" si="1"/>
        <v/>
      </c>
      <c r="T14" s="280">
        <f t="shared" si="2"/>
        <v>0</v>
      </c>
      <c r="U14" s="166" t="str">
        <f t="shared" si="3"/>
        <v>#N/A</v>
      </c>
      <c r="V14" s="166">
        <f t="shared" si="4"/>
        <v>0</v>
      </c>
      <c r="W14" s="166" t="str">
        <f t="shared" si="5"/>
        <v>#N/A</v>
      </c>
      <c r="X14" s="168" t="str">
        <f t="shared" si="6"/>
        <v/>
      </c>
      <c r="Y14" s="52"/>
      <c r="Z14" s="52"/>
      <c r="AA14" s="52"/>
      <c r="AB14" s="52"/>
      <c r="AC14" s="52"/>
      <c r="AD14" s="52"/>
      <c r="AE14" s="52"/>
      <c r="AF14" s="52"/>
      <c r="AG14" s="52"/>
    </row>
    <row r="15" ht="27.75" customHeight="1">
      <c r="A15" s="6">
        <v>5.0</v>
      </c>
      <c r="B15" s="279" t="str">
        <f>IF(OR('Sikap (dari Siswa)'!E16="",'Sikap (dari Siswa)'!O16="",'Sikap (dari Guru)'!E16=""),"",(2*'Sikap (dari Guru)'!E16+'Sikap (dari Siswa)'!E16+'Sikap (dari Siswa)'!O16)/4)</f>
        <v/>
      </c>
      <c r="C15" s="279" t="str">
        <f>IF(OR('Sikap (dari Siswa)'!F16="",'Sikap (dari Siswa)'!P16="",'Sikap (dari Guru)'!F16=""),"",(2*'Sikap (dari Guru)'!F16+'Sikap (dari Siswa)'!F16+'Sikap (dari Siswa)'!P16)/4)</f>
        <v/>
      </c>
      <c r="D15" s="279" t="str">
        <f>IF(OR('Sikap (dari Siswa)'!G16="",'Sikap (dari Siswa)'!Q16="",'Sikap (dari Guru)'!G16=""),"",(2*'Sikap (dari Guru)'!G16+'Sikap (dari Siswa)'!G16+'Sikap (dari Siswa)'!Q16)/4)</f>
        <v/>
      </c>
      <c r="E15" s="279" t="str">
        <f>IF(OR('Sikap (dari Siswa)'!H16="",'Sikap (dari Siswa)'!R16="",'Sikap (dari Guru)'!H16=""),"",(2*'Sikap (dari Guru)'!H16+'Sikap (dari Siswa)'!H16+'Sikap (dari Siswa)'!R16)/4)</f>
        <v/>
      </c>
      <c r="F15" s="279" t="str">
        <f>IF(OR('Sikap (dari Siswa)'!I16="",'Sikap (dari Siswa)'!S16="",'Sikap (dari Guru)'!I16=""),"",(2*'Sikap (dari Guru)'!I16+'Sikap (dari Siswa)'!I16+'Sikap (dari Siswa)'!S16)/4)</f>
        <v/>
      </c>
      <c r="G15" s="279" t="str">
        <f>IF(OR('Sikap (dari Siswa)'!J16="",'Sikap (dari Siswa)'!T16="",'Sikap (dari Guru)'!J16=""),"",(2*'Sikap (dari Guru)'!J16+'Sikap (dari Siswa)'!J16+'Sikap (dari Siswa)'!T16)/4)</f>
        <v/>
      </c>
      <c r="H15" s="279" t="str">
        <f>IF(OR('Sikap (dari Siswa)'!K16="",'Sikap (dari Siswa)'!U16="",'Sikap (dari Guru)'!K16=""),"",(2*'Sikap (dari Guru)'!K16+'Sikap (dari Siswa)'!K16+'Sikap (dari Siswa)'!U16)/4)</f>
        <v/>
      </c>
      <c r="I15" s="279" t="str">
        <f>IF(OR('Sikap (dari Siswa)'!L16="",'Sikap (dari Siswa)'!V16="",'Sikap (dari Guru)'!L16=""),"",(2*'Sikap (dari Guru)'!L16+'Sikap (dari Siswa)'!L16+'Sikap (dari Siswa)'!V16)/4)</f>
        <v/>
      </c>
      <c r="J15" s="279" t="str">
        <f>IF(OR('Sikap (dari Siswa)'!M16="",'Sikap (dari Siswa)'!W16="",'Sikap (dari Guru)'!M16=""),"",(2*'Sikap (dari Guru)'!M16+'Sikap (dari Siswa)'!M16+'Sikap (dari Siswa)'!W16)/4)</f>
        <v/>
      </c>
      <c r="K15" s="279" t="str">
        <f>IF(OR('Sikap (dari Siswa)'!N16="",'Sikap (dari Siswa)'!X16="",'Sikap (dari Guru)'!N16=""),"",(2*'Sikap (dari Guru)'!N16+'Sikap (dari Siswa)'!N16+'Sikap (dari Siswa)'!X16)/4)</f>
        <v/>
      </c>
      <c r="L15" s="162" t="str">
        <f>IF('Sikap (dari Guru)'!O16="","",'Sikap (dari Guru)'!O16)</f>
        <v/>
      </c>
      <c r="M15" s="162" t="str">
        <f>IF('Sikap (dari Guru)'!P16="","",'Sikap (dari Guru)'!P16)</f>
        <v/>
      </c>
      <c r="N15" s="162" t="str">
        <f>IF('Sikap (dari Guru)'!Q16="","",'Sikap (dari Guru)'!Q16)</f>
        <v/>
      </c>
      <c r="O15" s="162" t="str">
        <f>IF('Sikap (dari Guru)'!R16="","",'Sikap (dari Guru)'!R16)</f>
        <v/>
      </c>
      <c r="P15" s="162" t="str">
        <f>IF('Sikap (dari Guru)'!S16="","",'Sikap (dari Guru)'!S16)</f>
        <v/>
      </c>
      <c r="Q15" s="164" t="str">
        <f>'Sikap (dari Guru)'!T16</f>
        <v/>
      </c>
      <c r="R15" s="164" t="str">
        <f>'Sikap (dari Guru)'!U16</f>
        <v/>
      </c>
      <c r="S15" s="165" t="str">
        <f t="shared" si="1"/>
        <v/>
      </c>
      <c r="T15" s="280">
        <f t="shared" si="2"/>
        <v>0</v>
      </c>
      <c r="U15" s="166" t="str">
        <f t="shared" si="3"/>
        <v>#N/A</v>
      </c>
      <c r="V15" s="166">
        <f t="shared" si="4"/>
        <v>0</v>
      </c>
      <c r="W15" s="166" t="str">
        <f t="shared" si="5"/>
        <v>#N/A</v>
      </c>
      <c r="X15" s="168" t="str">
        <f t="shared" si="6"/>
        <v/>
      </c>
      <c r="Y15" s="52"/>
      <c r="Z15" s="52"/>
      <c r="AA15" s="52"/>
      <c r="AB15" s="52"/>
      <c r="AC15" s="52"/>
      <c r="AD15" s="52"/>
      <c r="AE15" s="52"/>
      <c r="AF15" s="52"/>
      <c r="AG15" s="52"/>
    </row>
    <row r="16" ht="27.75" customHeight="1">
      <c r="A16" s="6">
        <v>6.0</v>
      </c>
      <c r="B16" s="279" t="str">
        <f>IF(OR('Sikap (dari Siswa)'!E17="",'Sikap (dari Siswa)'!O17="",'Sikap (dari Guru)'!E17=""),"",(2*'Sikap (dari Guru)'!E17+'Sikap (dari Siswa)'!E17+'Sikap (dari Siswa)'!O17)/4)</f>
        <v/>
      </c>
      <c r="C16" s="279" t="str">
        <f>IF(OR('Sikap (dari Siswa)'!F17="",'Sikap (dari Siswa)'!P17="",'Sikap (dari Guru)'!F17=""),"",(2*'Sikap (dari Guru)'!F17+'Sikap (dari Siswa)'!F17+'Sikap (dari Siswa)'!P17)/4)</f>
        <v/>
      </c>
      <c r="D16" s="279" t="str">
        <f>IF(OR('Sikap (dari Siswa)'!G17="",'Sikap (dari Siswa)'!Q17="",'Sikap (dari Guru)'!G17=""),"",(2*'Sikap (dari Guru)'!G17+'Sikap (dari Siswa)'!G17+'Sikap (dari Siswa)'!Q17)/4)</f>
        <v/>
      </c>
      <c r="E16" s="279" t="str">
        <f>IF(OR('Sikap (dari Siswa)'!H17="",'Sikap (dari Siswa)'!R17="",'Sikap (dari Guru)'!H17=""),"",(2*'Sikap (dari Guru)'!H17+'Sikap (dari Siswa)'!H17+'Sikap (dari Siswa)'!R17)/4)</f>
        <v/>
      </c>
      <c r="F16" s="279" t="str">
        <f>IF(OR('Sikap (dari Siswa)'!I17="",'Sikap (dari Siswa)'!S17="",'Sikap (dari Guru)'!I17=""),"",(2*'Sikap (dari Guru)'!I17+'Sikap (dari Siswa)'!I17+'Sikap (dari Siswa)'!S17)/4)</f>
        <v/>
      </c>
      <c r="G16" s="279" t="str">
        <f>IF(OR('Sikap (dari Siswa)'!J17="",'Sikap (dari Siswa)'!T17="",'Sikap (dari Guru)'!J17=""),"",(2*'Sikap (dari Guru)'!J17+'Sikap (dari Siswa)'!J17+'Sikap (dari Siswa)'!T17)/4)</f>
        <v/>
      </c>
      <c r="H16" s="279" t="str">
        <f>IF(OR('Sikap (dari Siswa)'!K17="",'Sikap (dari Siswa)'!U17="",'Sikap (dari Guru)'!K17=""),"",(2*'Sikap (dari Guru)'!K17+'Sikap (dari Siswa)'!K17+'Sikap (dari Siswa)'!U17)/4)</f>
        <v/>
      </c>
      <c r="I16" s="279" t="str">
        <f>IF(OR('Sikap (dari Siswa)'!L17="",'Sikap (dari Siswa)'!V17="",'Sikap (dari Guru)'!L17=""),"",(2*'Sikap (dari Guru)'!L17+'Sikap (dari Siswa)'!L17+'Sikap (dari Siswa)'!V17)/4)</f>
        <v/>
      </c>
      <c r="J16" s="279" t="str">
        <f>IF(OR('Sikap (dari Siswa)'!M17="",'Sikap (dari Siswa)'!W17="",'Sikap (dari Guru)'!M17=""),"",(2*'Sikap (dari Guru)'!M17+'Sikap (dari Siswa)'!M17+'Sikap (dari Siswa)'!W17)/4)</f>
        <v/>
      </c>
      <c r="K16" s="279" t="str">
        <f>IF(OR('Sikap (dari Siswa)'!N17="",'Sikap (dari Siswa)'!X17="",'Sikap (dari Guru)'!N17=""),"",(2*'Sikap (dari Guru)'!N17+'Sikap (dari Siswa)'!N17+'Sikap (dari Siswa)'!X17)/4)</f>
        <v/>
      </c>
      <c r="L16" s="162" t="str">
        <f>IF('Sikap (dari Guru)'!O17="","",'Sikap (dari Guru)'!O17)</f>
        <v/>
      </c>
      <c r="M16" s="162" t="str">
        <f>IF('Sikap (dari Guru)'!P17="","",'Sikap (dari Guru)'!P17)</f>
        <v/>
      </c>
      <c r="N16" s="162" t="str">
        <f>IF('Sikap (dari Guru)'!Q17="","",'Sikap (dari Guru)'!Q17)</f>
        <v/>
      </c>
      <c r="O16" s="162" t="str">
        <f>IF('Sikap (dari Guru)'!R17="","",'Sikap (dari Guru)'!R17)</f>
        <v/>
      </c>
      <c r="P16" s="162" t="str">
        <f>IF('Sikap (dari Guru)'!S17="","",'Sikap (dari Guru)'!S17)</f>
        <v/>
      </c>
      <c r="Q16" s="164" t="str">
        <f>'Sikap (dari Guru)'!T17</f>
        <v/>
      </c>
      <c r="R16" s="164" t="str">
        <f>'Sikap (dari Guru)'!U17</f>
        <v/>
      </c>
      <c r="S16" s="165" t="str">
        <f t="shared" si="1"/>
        <v/>
      </c>
      <c r="T16" s="280">
        <f t="shared" si="2"/>
        <v>0</v>
      </c>
      <c r="U16" s="166" t="str">
        <f t="shared" si="3"/>
        <v>#N/A</v>
      </c>
      <c r="V16" s="166">
        <f t="shared" si="4"/>
        <v>0</v>
      </c>
      <c r="W16" s="166" t="str">
        <f t="shared" si="5"/>
        <v>#N/A</v>
      </c>
      <c r="X16" s="168" t="str">
        <f t="shared" si="6"/>
        <v/>
      </c>
      <c r="Y16" s="52"/>
      <c r="Z16" s="52"/>
      <c r="AA16" s="52"/>
      <c r="AB16" s="52"/>
      <c r="AC16" s="52"/>
      <c r="AD16" s="52"/>
      <c r="AE16" s="52"/>
      <c r="AF16" s="52"/>
      <c r="AG16" s="52"/>
    </row>
    <row r="17" ht="27.75" customHeight="1">
      <c r="A17" s="6">
        <v>7.0</v>
      </c>
      <c r="B17" s="279" t="str">
        <f>IF(OR('Sikap (dari Siswa)'!E18="",'Sikap (dari Siswa)'!O18="",'Sikap (dari Guru)'!E18=""),"",(2*'Sikap (dari Guru)'!E18+'Sikap (dari Siswa)'!E18+'Sikap (dari Siswa)'!O18)/4)</f>
        <v/>
      </c>
      <c r="C17" s="279" t="str">
        <f>IF(OR('Sikap (dari Siswa)'!F18="",'Sikap (dari Siswa)'!P18="",'Sikap (dari Guru)'!F18=""),"",(2*'Sikap (dari Guru)'!F18+'Sikap (dari Siswa)'!F18+'Sikap (dari Siswa)'!P18)/4)</f>
        <v/>
      </c>
      <c r="D17" s="279" t="str">
        <f>IF(OR('Sikap (dari Siswa)'!G18="",'Sikap (dari Siswa)'!Q18="",'Sikap (dari Guru)'!G18=""),"",(2*'Sikap (dari Guru)'!G18+'Sikap (dari Siswa)'!G18+'Sikap (dari Siswa)'!Q18)/4)</f>
        <v/>
      </c>
      <c r="E17" s="279" t="str">
        <f>IF(OR('Sikap (dari Siswa)'!H18="",'Sikap (dari Siswa)'!R18="",'Sikap (dari Guru)'!H18=""),"",(2*'Sikap (dari Guru)'!H18+'Sikap (dari Siswa)'!H18+'Sikap (dari Siswa)'!R18)/4)</f>
        <v/>
      </c>
      <c r="F17" s="279" t="str">
        <f>IF(OR('Sikap (dari Siswa)'!I18="",'Sikap (dari Siswa)'!S18="",'Sikap (dari Guru)'!I18=""),"",(2*'Sikap (dari Guru)'!I18+'Sikap (dari Siswa)'!I18+'Sikap (dari Siswa)'!S18)/4)</f>
        <v/>
      </c>
      <c r="G17" s="279" t="str">
        <f>IF(OR('Sikap (dari Siswa)'!J18="",'Sikap (dari Siswa)'!T18="",'Sikap (dari Guru)'!J18=""),"",(2*'Sikap (dari Guru)'!J18+'Sikap (dari Siswa)'!J18+'Sikap (dari Siswa)'!T18)/4)</f>
        <v/>
      </c>
      <c r="H17" s="279" t="str">
        <f>IF(OR('Sikap (dari Siswa)'!K18="",'Sikap (dari Siswa)'!U18="",'Sikap (dari Guru)'!K18=""),"",(2*'Sikap (dari Guru)'!K18+'Sikap (dari Siswa)'!K18+'Sikap (dari Siswa)'!U18)/4)</f>
        <v/>
      </c>
      <c r="I17" s="279" t="str">
        <f>IF(OR('Sikap (dari Siswa)'!L18="",'Sikap (dari Siswa)'!V18="",'Sikap (dari Guru)'!L18=""),"",(2*'Sikap (dari Guru)'!L18+'Sikap (dari Siswa)'!L18+'Sikap (dari Siswa)'!V18)/4)</f>
        <v/>
      </c>
      <c r="J17" s="279" t="str">
        <f>IF(OR('Sikap (dari Siswa)'!M18="",'Sikap (dari Siswa)'!W18="",'Sikap (dari Guru)'!M18=""),"",(2*'Sikap (dari Guru)'!M18+'Sikap (dari Siswa)'!M18+'Sikap (dari Siswa)'!W18)/4)</f>
        <v/>
      </c>
      <c r="K17" s="279" t="str">
        <f>IF(OR('Sikap (dari Siswa)'!N18="",'Sikap (dari Siswa)'!X18="",'Sikap (dari Guru)'!N18=""),"",(2*'Sikap (dari Guru)'!N18+'Sikap (dari Siswa)'!N18+'Sikap (dari Siswa)'!X18)/4)</f>
        <v/>
      </c>
      <c r="L17" s="162" t="str">
        <f>IF('Sikap (dari Guru)'!O18="","",'Sikap (dari Guru)'!O18)</f>
        <v/>
      </c>
      <c r="M17" s="162" t="str">
        <f>IF('Sikap (dari Guru)'!P18="","",'Sikap (dari Guru)'!P18)</f>
        <v/>
      </c>
      <c r="N17" s="162" t="str">
        <f>IF('Sikap (dari Guru)'!Q18="","",'Sikap (dari Guru)'!Q18)</f>
        <v/>
      </c>
      <c r="O17" s="162" t="str">
        <f>IF('Sikap (dari Guru)'!R18="","",'Sikap (dari Guru)'!R18)</f>
        <v/>
      </c>
      <c r="P17" s="162" t="str">
        <f>IF('Sikap (dari Guru)'!S18="","",'Sikap (dari Guru)'!S18)</f>
        <v/>
      </c>
      <c r="Q17" s="164" t="str">
        <f>'Sikap (dari Guru)'!T18</f>
        <v/>
      </c>
      <c r="R17" s="164" t="str">
        <f>'Sikap (dari Guru)'!U18</f>
        <v/>
      </c>
      <c r="S17" s="165" t="str">
        <f t="shared" si="1"/>
        <v/>
      </c>
      <c r="T17" s="280">
        <f t="shared" si="2"/>
        <v>0</v>
      </c>
      <c r="U17" s="166" t="str">
        <f t="shared" si="3"/>
        <v>#N/A</v>
      </c>
      <c r="V17" s="166">
        <f t="shared" si="4"/>
        <v>0</v>
      </c>
      <c r="W17" s="166" t="str">
        <f t="shared" si="5"/>
        <v>#N/A</v>
      </c>
      <c r="X17" s="168" t="str">
        <f t="shared" si="6"/>
        <v/>
      </c>
      <c r="Y17" s="52"/>
      <c r="Z17" s="52"/>
      <c r="AA17" s="52"/>
      <c r="AB17" s="52"/>
      <c r="AC17" s="52"/>
      <c r="AD17" s="52"/>
      <c r="AE17" s="52"/>
      <c r="AF17" s="52"/>
      <c r="AG17" s="52"/>
    </row>
    <row r="18" ht="27.75" customHeight="1">
      <c r="A18" s="6">
        <v>8.0</v>
      </c>
      <c r="B18" s="279" t="str">
        <f>IF(OR('Sikap (dari Siswa)'!E19="",'Sikap (dari Siswa)'!O19="",'Sikap (dari Guru)'!E19=""),"",(2*'Sikap (dari Guru)'!E19+'Sikap (dari Siswa)'!E19+'Sikap (dari Siswa)'!O19)/4)</f>
        <v/>
      </c>
      <c r="C18" s="279" t="str">
        <f>IF(OR('Sikap (dari Siswa)'!F19="",'Sikap (dari Siswa)'!P19="",'Sikap (dari Guru)'!F19=""),"",(2*'Sikap (dari Guru)'!F19+'Sikap (dari Siswa)'!F19+'Sikap (dari Siswa)'!P19)/4)</f>
        <v/>
      </c>
      <c r="D18" s="279" t="str">
        <f>IF(OR('Sikap (dari Siswa)'!G19="",'Sikap (dari Siswa)'!Q19="",'Sikap (dari Guru)'!G19=""),"",(2*'Sikap (dari Guru)'!G19+'Sikap (dari Siswa)'!G19+'Sikap (dari Siswa)'!Q19)/4)</f>
        <v/>
      </c>
      <c r="E18" s="279" t="str">
        <f>IF(OR('Sikap (dari Siswa)'!H19="",'Sikap (dari Siswa)'!R19="",'Sikap (dari Guru)'!H19=""),"",(2*'Sikap (dari Guru)'!H19+'Sikap (dari Siswa)'!H19+'Sikap (dari Siswa)'!R19)/4)</f>
        <v/>
      </c>
      <c r="F18" s="279" t="str">
        <f>IF(OR('Sikap (dari Siswa)'!I19="",'Sikap (dari Siswa)'!S19="",'Sikap (dari Guru)'!I19=""),"",(2*'Sikap (dari Guru)'!I19+'Sikap (dari Siswa)'!I19+'Sikap (dari Siswa)'!S19)/4)</f>
        <v/>
      </c>
      <c r="G18" s="279" t="str">
        <f>IF(OR('Sikap (dari Siswa)'!J19="",'Sikap (dari Siswa)'!T19="",'Sikap (dari Guru)'!J19=""),"",(2*'Sikap (dari Guru)'!J19+'Sikap (dari Siswa)'!J19+'Sikap (dari Siswa)'!T19)/4)</f>
        <v/>
      </c>
      <c r="H18" s="279" t="str">
        <f>IF(OR('Sikap (dari Siswa)'!K19="",'Sikap (dari Siswa)'!U19="",'Sikap (dari Guru)'!K19=""),"",(2*'Sikap (dari Guru)'!K19+'Sikap (dari Siswa)'!K19+'Sikap (dari Siswa)'!U19)/4)</f>
        <v/>
      </c>
      <c r="I18" s="279" t="str">
        <f>IF(OR('Sikap (dari Siswa)'!L19="",'Sikap (dari Siswa)'!V19="",'Sikap (dari Guru)'!L19=""),"",(2*'Sikap (dari Guru)'!L19+'Sikap (dari Siswa)'!L19+'Sikap (dari Siswa)'!V19)/4)</f>
        <v/>
      </c>
      <c r="J18" s="279" t="str">
        <f>IF(OR('Sikap (dari Siswa)'!M19="",'Sikap (dari Siswa)'!W19="",'Sikap (dari Guru)'!M19=""),"",(2*'Sikap (dari Guru)'!M19+'Sikap (dari Siswa)'!M19+'Sikap (dari Siswa)'!W19)/4)</f>
        <v/>
      </c>
      <c r="K18" s="279" t="str">
        <f>IF(OR('Sikap (dari Siswa)'!N19="",'Sikap (dari Siswa)'!X19="",'Sikap (dari Guru)'!N19=""),"",(2*'Sikap (dari Guru)'!N19+'Sikap (dari Siswa)'!N19+'Sikap (dari Siswa)'!X19)/4)</f>
        <v/>
      </c>
      <c r="L18" s="162" t="str">
        <f>IF('Sikap (dari Guru)'!O19="","",'Sikap (dari Guru)'!O19)</f>
        <v/>
      </c>
      <c r="M18" s="162" t="str">
        <f>IF('Sikap (dari Guru)'!P19="","",'Sikap (dari Guru)'!P19)</f>
        <v/>
      </c>
      <c r="N18" s="162" t="str">
        <f>IF('Sikap (dari Guru)'!Q19="","",'Sikap (dari Guru)'!Q19)</f>
        <v/>
      </c>
      <c r="O18" s="162" t="str">
        <f>IF('Sikap (dari Guru)'!R19="","",'Sikap (dari Guru)'!R19)</f>
        <v/>
      </c>
      <c r="P18" s="162" t="str">
        <f>IF('Sikap (dari Guru)'!S19="","",'Sikap (dari Guru)'!S19)</f>
        <v/>
      </c>
      <c r="Q18" s="164" t="str">
        <f>'Sikap (dari Guru)'!T19</f>
        <v/>
      </c>
      <c r="R18" s="164" t="str">
        <f>'Sikap (dari Guru)'!U19</f>
        <v/>
      </c>
      <c r="S18" s="165" t="str">
        <f t="shared" si="1"/>
        <v/>
      </c>
      <c r="T18" s="280">
        <f t="shared" si="2"/>
        <v>0</v>
      </c>
      <c r="U18" s="166" t="str">
        <f t="shared" si="3"/>
        <v>#N/A</v>
      </c>
      <c r="V18" s="166">
        <f t="shared" si="4"/>
        <v>0</v>
      </c>
      <c r="W18" s="166" t="str">
        <f t="shared" si="5"/>
        <v>#N/A</v>
      </c>
      <c r="X18" s="168" t="str">
        <f t="shared" si="6"/>
        <v/>
      </c>
      <c r="Y18" s="52"/>
      <c r="Z18" s="52"/>
      <c r="AA18" s="52"/>
      <c r="AB18" s="52"/>
      <c r="AC18" s="52"/>
      <c r="AD18" s="52"/>
      <c r="AE18" s="52"/>
      <c r="AF18" s="52"/>
      <c r="AG18" s="52"/>
    </row>
    <row r="19" ht="27.75" customHeight="1">
      <c r="A19" s="6">
        <v>9.0</v>
      </c>
      <c r="B19" s="279" t="str">
        <f>IF(OR('Sikap (dari Siswa)'!E20="",'Sikap (dari Siswa)'!O20="",'Sikap (dari Guru)'!E20=""),"",(2*'Sikap (dari Guru)'!E20+'Sikap (dari Siswa)'!E20+'Sikap (dari Siswa)'!O20)/4)</f>
        <v/>
      </c>
      <c r="C19" s="279" t="str">
        <f>IF(OR('Sikap (dari Siswa)'!F20="",'Sikap (dari Siswa)'!P20="",'Sikap (dari Guru)'!F20=""),"",(2*'Sikap (dari Guru)'!F20+'Sikap (dari Siswa)'!F20+'Sikap (dari Siswa)'!P20)/4)</f>
        <v/>
      </c>
      <c r="D19" s="279" t="str">
        <f>IF(OR('Sikap (dari Siswa)'!G20="",'Sikap (dari Siswa)'!Q20="",'Sikap (dari Guru)'!G20=""),"",(2*'Sikap (dari Guru)'!G20+'Sikap (dari Siswa)'!G20+'Sikap (dari Siswa)'!Q20)/4)</f>
        <v/>
      </c>
      <c r="E19" s="279" t="str">
        <f>IF(OR('Sikap (dari Siswa)'!H20="",'Sikap (dari Siswa)'!R20="",'Sikap (dari Guru)'!H20=""),"",(2*'Sikap (dari Guru)'!H20+'Sikap (dari Siswa)'!H20+'Sikap (dari Siswa)'!R20)/4)</f>
        <v/>
      </c>
      <c r="F19" s="279" t="str">
        <f>IF(OR('Sikap (dari Siswa)'!I20="",'Sikap (dari Siswa)'!S20="",'Sikap (dari Guru)'!I20=""),"",(2*'Sikap (dari Guru)'!I20+'Sikap (dari Siswa)'!I20+'Sikap (dari Siswa)'!S20)/4)</f>
        <v/>
      </c>
      <c r="G19" s="279" t="str">
        <f>IF(OR('Sikap (dari Siswa)'!J20="",'Sikap (dari Siswa)'!T20="",'Sikap (dari Guru)'!J20=""),"",(2*'Sikap (dari Guru)'!J20+'Sikap (dari Siswa)'!J20+'Sikap (dari Siswa)'!T20)/4)</f>
        <v/>
      </c>
      <c r="H19" s="279" t="str">
        <f>IF(OR('Sikap (dari Siswa)'!K20="",'Sikap (dari Siswa)'!U20="",'Sikap (dari Guru)'!K20=""),"",(2*'Sikap (dari Guru)'!K20+'Sikap (dari Siswa)'!K20+'Sikap (dari Siswa)'!U20)/4)</f>
        <v/>
      </c>
      <c r="I19" s="279" t="str">
        <f>IF(OR('Sikap (dari Siswa)'!L20="",'Sikap (dari Siswa)'!V20="",'Sikap (dari Guru)'!L20=""),"",(2*'Sikap (dari Guru)'!L20+'Sikap (dari Siswa)'!L20+'Sikap (dari Siswa)'!V20)/4)</f>
        <v/>
      </c>
      <c r="J19" s="279" t="str">
        <f>IF(OR('Sikap (dari Siswa)'!M20="",'Sikap (dari Siswa)'!W20="",'Sikap (dari Guru)'!M20=""),"",(2*'Sikap (dari Guru)'!M20+'Sikap (dari Siswa)'!M20+'Sikap (dari Siswa)'!W20)/4)</f>
        <v/>
      </c>
      <c r="K19" s="279" t="str">
        <f>IF(OR('Sikap (dari Siswa)'!N20="",'Sikap (dari Siswa)'!X20="",'Sikap (dari Guru)'!N20=""),"",(2*'Sikap (dari Guru)'!N20+'Sikap (dari Siswa)'!N20+'Sikap (dari Siswa)'!X20)/4)</f>
        <v/>
      </c>
      <c r="L19" s="162" t="str">
        <f>IF('Sikap (dari Guru)'!O20="","",'Sikap (dari Guru)'!O20)</f>
        <v/>
      </c>
      <c r="M19" s="162" t="str">
        <f>IF('Sikap (dari Guru)'!P20="","",'Sikap (dari Guru)'!P20)</f>
        <v/>
      </c>
      <c r="N19" s="162" t="str">
        <f>IF('Sikap (dari Guru)'!Q20="","",'Sikap (dari Guru)'!Q20)</f>
        <v/>
      </c>
      <c r="O19" s="162" t="str">
        <f>IF('Sikap (dari Guru)'!R20="","",'Sikap (dari Guru)'!R20)</f>
        <v/>
      </c>
      <c r="P19" s="162" t="str">
        <f>IF('Sikap (dari Guru)'!S20="","",'Sikap (dari Guru)'!S20)</f>
        <v/>
      </c>
      <c r="Q19" s="164" t="str">
        <f>'Sikap (dari Guru)'!T20</f>
        <v/>
      </c>
      <c r="R19" s="164" t="str">
        <f>'Sikap (dari Guru)'!U20</f>
        <v/>
      </c>
      <c r="S19" s="165" t="str">
        <f t="shared" si="1"/>
        <v/>
      </c>
      <c r="T19" s="280">
        <f t="shared" si="2"/>
        <v>0</v>
      </c>
      <c r="U19" s="166" t="str">
        <f t="shared" si="3"/>
        <v>#N/A</v>
      </c>
      <c r="V19" s="166">
        <f t="shared" si="4"/>
        <v>0</v>
      </c>
      <c r="W19" s="166" t="str">
        <f t="shared" si="5"/>
        <v>#N/A</v>
      </c>
      <c r="X19" s="168" t="str">
        <f t="shared" si="6"/>
        <v/>
      </c>
      <c r="Y19" s="52"/>
      <c r="Z19" s="52"/>
      <c r="AA19" s="52"/>
      <c r="AB19" s="52"/>
      <c r="AC19" s="52"/>
      <c r="AD19" s="52"/>
      <c r="AE19" s="52"/>
      <c r="AF19" s="52"/>
      <c r="AG19" s="52"/>
    </row>
    <row r="20" ht="27.75" customHeight="1">
      <c r="A20" s="6">
        <v>10.0</v>
      </c>
      <c r="B20" s="279" t="str">
        <f>IF(OR('Sikap (dari Siswa)'!E21="",'Sikap (dari Siswa)'!O21="",'Sikap (dari Guru)'!E21=""),"",(2*'Sikap (dari Guru)'!E21+'Sikap (dari Siswa)'!E21+'Sikap (dari Siswa)'!O21)/4)</f>
        <v/>
      </c>
      <c r="C20" s="279" t="str">
        <f>IF(OR('Sikap (dari Siswa)'!F21="",'Sikap (dari Siswa)'!P21="",'Sikap (dari Guru)'!F21=""),"",(2*'Sikap (dari Guru)'!F21+'Sikap (dari Siswa)'!F21+'Sikap (dari Siswa)'!P21)/4)</f>
        <v/>
      </c>
      <c r="D20" s="279" t="str">
        <f>IF(OR('Sikap (dari Siswa)'!G21="",'Sikap (dari Siswa)'!Q21="",'Sikap (dari Guru)'!G21=""),"",(2*'Sikap (dari Guru)'!G21+'Sikap (dari Siswa)'!G21+'Sikap (dari Siswa)'!Q21)/4)</f>
        <v/>
      </c>
      <c r="E20" s="279" t="str">
        <f>IF(OR('Sikap (dari Siswa)'!H21="",'Sikap (dari Siswa)'!R21="",'Sikap (dari Guru)'!H21=""),"",(2*'Sikap (dari Guru)'!H21+'Sikap (dari Siswa)'!H21+'Sikap (dari Siswa)'!R21)/4)</f>
        <v/>
      </c>
      <c r="F20" s="279" t="str">
        <f>IF(OR('Sikap (dari Siswa)'!I21="",'Sikap (dari Siswa)'!S21="",'Sikap (dari Guru)'!I21=""),"",(2*'Sikap (dari Guru)'!I21+'Sikap (dari Siswa)'!I21+'Sikap (dari Siswa)'!S21)/4)</f>
        <v/>
      </c>
      <c r="G20" s="279" t="str">
        <f>IF(OR('Sikap (dari Siswa)'!J21="",'Sikap (dari Siswa)'!T21="",'Sikap (dari Guru)'!J21=""),"",(2*'Sikap (dari Guru)'!J21+'Sikap (dari Siswa)'!J21+'Sikap (dari Siswa)'!T21)/4)</f>
        <v/>
      </c>
      <c r="H20" s="279" t="str">
        <f>IF(OR('Sikap (dari Siswa)'!K21="",'Sikap (dari Siswa)'!U21="",'Sikap (dari Guru)'!K21=""),"",(2*'Sikap (dari Guru)'!K21+'Sikap (dari Siswa)'!K21+'Sikap (dari Siswa)'!U21)/4)</f>
        <v/>
      </c>
      <c r="I20" s="279" t="str">
        <f>IF(OR('Sikap (dari Siswa)'!L21="",'Sikap (dari Siswa)'!V21="",'Sikap (dari Guru)'!L21=""),"",(2*'Sikap (dari Guru)'!L21+'Sikap (dari Siswa)'!L21+'Sikap (dari Siswa)'!V21)/4)</f>
        <v/>
      </c>
      <c r="J20" s="279" t="str">
        <f>IF(OR('Sikap (dari Siswa)'!M21="",'Sikap (dari Siswa)'!W21="",'Sikap (dari Guru)'!M21=""),"",(2*'Sikap (dari Guru)'!M21+'Sikap (dari Siswa)'!M21+'Sikap (dari Siswa)'!W21)/4)</f>
        <v/>
      </c>
      <c r="K20" s="279" t="str">
        <f>IF(OR('Sikap (dari Siswa)'!N21="",'Sikap (dari Siswa)'!X21="",'Sikap (dari Guru)'!N21=""),"",(2*'Sikap (dari Guru)'!N21+'Sikap (dari Siswa)'!N21+'Sikap (dari Siswa)'!X21)/4)</f>
        <v/>
      </c>
      <c r="L20" s="162" t="str">
        <f>IF('Sikap (dari Guru)'!O21="","",'Sikap (dari Guru)'!O21)</f>
        <v/>
      </c>
      <c r="M20" s="162" t="str">
        <f>IF('Sikap (dari Guru)'!P21="","",'Sikap (dari Guru)'!P21)</f>
        <v/>
      </c>
      <c r="N20" s="162" t="str">
        <f>IF('Sikap (dari Guru)'!Q21="","",'Sikap (dari Guru)'!Q21)</f>
        <v/>
      </c>
      <c r="O20" s="162" t="str">
        <f>IF('Sikap (dari Guru)'!R21="","",'Sikap (dari Guru)'!R21)</f>
        <v/>
      </c>
      <c r="P20" s="162" t="str">
        <f>IF('Sikap (dari Guru)'!S21="","",'Sikap (dari Guru)'!S21)</f>
        <v/>
      </c>
      <c r="Q20" s="164" t="str">
        <f>'Sikap (dari Guru)'!T21</f>
        <v/>
      </c>
      <c r="R20" s="164" t="str">
        <f>'Sikap (dari Guru)'!U21</f>
        <v/>
      </c>
      <c r="S20" s="165" t="str">
        <f t="shared" si="1"/>
        <v/>
      </c>
      <c r="T20" s="280">
        <f t="shared" si="2"/>
        <v>0</v>
      </c>
      <c r="U20" s="166" t="str">
        <f t="shared" si="3"/>
        <v>#N/A</v>
      </c>
      <c r="V20" s="166">
        <f t="shared" si="4"/>
        <v>0</v>
      </c>
      <c r="W20" s="166" t="str">
        <f t="shared" si="5"/>
        <v>#N/A</v>
      </c>
      <c r="X20" s="168" t="str">
        <f t="shared" si="6"/>
        <v/>
      </c>
      <c r="Y20" s="52"/>
      <c r="Z20" s="52"/>
      <c r="AA20" s="52"/>
      <c r="AB20" s="52"/>
      <c r="AC20" s="52"/>
      <c r="AD20" s="52"/>
      <c r="AE20" s="52"/>
      <c r="AF20" s="52"/>
      <c r="AG20" s="52"/>
    </row>
    <row r="21" ht="27.75" customHeight="1">
      <c r="A21" s="6">
        <v>11.0</v>
      </c>
      <c r="B21" s="279" t="str">
        <f>IF(OR('Sikap (dari Siswa)'!E22="",'Sikap (dari Siswa)'!O22="",'Sikap (dari Guru)'!E22=""),"",(2*'Sikap (dari Guru)'!E22+'Sikap (dari Siswa)'!E22+'Sikap (dari Siswa)'!O22)/4)</f>
        <v/>
      </c>
      <c r="C21" s="279" t="str">
        <f>IF(OR('Sikap (dari Siswa)'!F22="",'Sikap (dari Siswa)'!P22="",'Sikap (dari Guru)'!F22=""),"",(2*'Sikap (dari Guru)'!F22+'Sikap (dari Siswa)'!F22+'Sikap (dari Siswa)'!P22)/4)</f>
        <v/>
      </c>
      <c r="D21" s="279" t="str">
        <f>IF(OR('Sikap (dari Siswa)'!G22="",'Sikap (dari Siswa)'!Q22="",'Sikap (dari Guru)'!G22=""),"",(2*'Sikap (dari Guru)'!G22+'Sikap (dari Siswa)'!G22+'Sikap (dari Siswa)'!Q22)/4)</f>
        <v/>
      </c>
      <c r="E21" s="279" t="str">
        <f>IF(OR('Sikap (dari Siswa)'!H22="",'Sikap (dari Siswa)'!R22="",'Sikap (dari Guru)'!H22=""),"",(2*'Sikap (dari Guru)'!H22+'Sikap (dari Siswa)'!H22+'Sikap (dari Siswa)'!R22)/4)</f>
        <v/>
      </c>
      <c r="F21" s="279" t="str">
        <f>IF(OR('Sikap (dari Siswa)'!I22="",'Sikap (dari Siswa)'!S22="",'Sikap (dari Guru)'!I22=""),"",(2*'Sikap (dari Guru)'!I22+'Sikap (dari Siswa)'!I22+'Sikap (dari Siswa)'!S22)/4)</f>
        <v/>
      </c>
      <c r="G21" s="279" t="str">
        <f>IF(OR('Sikap (dari Siswa)'!J22="",'Sikap (dari Siswa)'!T22="",'Sikap (dari Guru)'!J22=""),"",(2*'Sikap (dari Guru)'!J22+'Sikap (dari Siswa)'!J22+'Sikap (dari Siswa)'!T22)/4)</f>
        <v/>
      </c>
      <c r="H21" s="279" t="str">
        <f>IF(OR('Sikap (dari Siswa)'!K22="",'Sikap (dari Siswa)'!U22="",'Sikap (dari Guru)'!K22=""),"",(2*'Sikap (dari Guru)'!K22+'Sikap (dari Siswa)'!K22+'Sikap (dari Siswa)'!U22)/4)</f>
        <v/>
      </c>
      <c r="I21" s="279" t="str">
        <f>IF(OR('Sikap (dari Siswa)'!L22="",'Sikap (dari Siswa)'!V22="",'Sikap (dari Guru)'!L22=""),"",(2*'Sikap (dari Guru)'!L22+'Sikap (dari Siswa)'!L22+'Sikap (dari Siswa)'!V22)/4)</f>
        <v/>
      </c>
      <c r="J21" s="279" t="str">
        <f>IF(OR('Sikap (dari Siswa)'!M22="",'Sikap (dari Siswa)'!W22="",'Sikap (dari Guru)'!M22=""),"",(2*'Sikap (dari Guru)'!M22+'Sikap (dari Siswa)'!M22+'Sikap (dari Siswa)'!W22)/4)</f>
        <v/>
      </c>
      <c r="K21" s="279" t="str">
        <f>IF(OR('Sikap (dari Siswa)'!N22="",'Sikap (dari Siswa)'!X22="",'Sikap (dari Guru)'!N22=""),"",(2*'Sikap (dari Guru)'!N22+'Sikap (dari Siswa)'!N22+'Sikap (dari Siswa)'!X22)/4)</f>
        <v/>
      </c>
      <c r="L21" s="162" t="str">
        <f>IF('Sikap (dari Guru)'!O22="","",'Sikap (dari Guru)'!O22)</f>
        <v/>
      </c>
      <c r="M21" s="162" t="str">
        <f>IF('Sikap (dari Guru)'!P22="","",'Sikap (dari Guru)'!P22)</f>
        <v/>
      </c>
      <c r="N21" s="162" t="str">
        <f>IF('Sikap (dari Guru)'!Q22="","",'Sikap (dari Guru)'!Q22)</f>
        <v/>
      </c>
      <c r="O21" s="162" t="str">
        <f>IF('Sikap (dari Guru)'!R22="","",'Sikap (dari Guru)'!R22)</f>
        <v/>
      </c>
      <c r="P21" s="162" t="str">
        <f>IF('Sikap (dari Guru)'!S22="","",'Sikap (dari Guru)'!S22)</f>
        <v/>
      </c>
      <c r="Q21" s="164" t="str">
        <f>'Sikap (dari Guru)'!T22</f>
        <v/>
      </c>
      <c r="R21" s="164" t="str">
        <f>'Sikap (dari Guru)'!U22</f>
        <v/>
      </c>
      <c r="S21" s="165" t="str">
        <f t="shared" si="1"/>
        <v/>
      </c>
      <c r="T21" s="280">
        <f t="shared" si="2"/>
        <v>0</v>
      </c>
      <c r="U21" s="166" t="str">
        <f t="shared" si="3"/>
        <v>#N/A</v>
      </c>
      <c r="V21" s="166">
        <f t="shared" si="4"/>
        <v>0</v>
      </c>
      <c r="W21" s="166" t="str">
        <f t="shared" si="5"/>
        <v>#N/A</v>
      </c>
      <c r="X21" s="168" t="str">
        <f t="shared" si="6"/>
        <v/>
      </c>
      <c r="Y21" s="52"/>
      <c r="Z21" s="52"/>
      <c r="AA21" s="52"/>
      <c r="AB21" s="52"/>
      <c r="AC21" s="52"/>
      <c r="AD21" s="52"/>
      <c r="AE21" s="52"/>
      <c r="AF21" s="52"/>
      <c r="AG21" s="52"/>
    </row>
    <row r="22" ht="27.75" customHeight="1">
      <c r="A22" s="6">
        <v>12.0</v>
      </c>
      <c r="B22" s="279" t="str">
        <f>IF(OR('Sikap (dari Siswa)'!E23="",'Sikap (dari Siswa)'!O23="",'Sikap (dari Guru)'!E23=""),"",(2*'Sikap (dari Guru)'!E23+'Sikap (dari Siswa)'!E23+'Sikap (dari Siswa)'!O23)/4)</f>
        <v/>
      </c>
      <c r="C22" s="279" t="str">
        <f>IF(OR('Sikap (dari Siswa)'!F23="",'Sikap (dari Siswa)'!P23="",'Sikap (dari Guru)'!F23=""),"",(2*'Sikap (dari Guru)'!F23+'Sikap (dari Siswa)'!F23+'Sikap (dari Siswa)'!P23)/4)</f>
        <v/>
      </c>
      <c r="D22" s="279" t="str">
        <f>IF(OR('Sikap (dari Siswa)'!G23="",'Sikap (dari Siswa)'!Q23="",'Sikap (dari Guru)'!G23=""),"",(2*'Sikap (dari Guru)'!G23+'Sikap (dari Siswa)'!G23+'Sikap (dari Siswa)'!Q23)/4)</f>
        <v/>
      </c>
      <c r="E22" s="279" t="str">
        <f>IF(OR('Sikap (dari Siswa)'!H23="",'Sikap (dari Siswa)'!R23="",'Sikap (dari Guru)'!H23=""),"",(2*'Sikap (dari Guru)'!H23+'Sikap (dari Siswa)'!H23+'Sikap (dari Siswa)'!R23)/4)</f>
        <v/>
      </c>
      <c r="F22" s="279" t="str">
        <f>IF(OR('Sikap (dari Siswa)'!I23="",'Sikap (dari Siswa)'!S23="",'Sikap (dari Guru)'!I23=""),"",(2*'Sikap (dari Guru)'!I23+'Sikap (dari Siswa)'!I23+'Sikap (dari Siswa)'!S23)/4)</f>
        <v/>
      </c>
      <c r="G22" s="279" t="str">
        <f>IF(OR('Sikap (dari Siswa)'!J23="",'Sikap (dari Siswa)'!T23="",'Sikap (dari Guru)'!J23=""),"",(2*'Sikap (dari Guru)'!J23+'Sikap (dari Siswa)'!J23+'Sikap (dari Siswa)'!T23)/4)</f>
        <v/>
      </c>
      <c r="H22" s="279" t="str">
        <f>IF(OR('Sikap (dari Siswa)'!K23="",'Sikap (dari Siswa)'!U23="",'Sikap (dari Guru)'!K23=""),"",(2*'Sikap (dari Guru)'!K23+'Sikap (dari Siswa)'!K23+'Sikap (dari Siswa)'!U23)/4)</f>
        <v/>
      </c>
      <c r="I22" s="279" t="str">
        <f>IF(OR('Sikap (dari Siswa)'!L23="",'Sikap (dari Siswa)'!V23="",'Sikap (dari Guru)'!L23=""),"",(2*'Sikap (dari Guru)'!L23+'Sikap (dari Siswa)'!L23+'Sikap (dari Siswa)'!V23)/4)</f>
        <v/>
      </c>
      <c r="J22" s="279" t="str">
        <f>IF(OR('Sikap (dari Siswa)'!M23="",'Sikap (dari Siswa)'!W23="",'Sikap (dari Guru)'!M23=""),"",(2*'Sikap (dari Guru)'!M23+'Sikap (dari Siswa)'!M23+'Sikap (dari Siswa)'!W23)/4)</f>
        <v/>
      </c>
      <c r="K22" s="279" t="str">
        <f>IF(OR('Sikap (dari Siswa)'!N23="",'Sikap (dari Siswa)'!X23="",'Sikap (dari Guru)'!N23=""),"",(2*'Sikap (dari Guru)'!N23+'Sikap (dari Siswa)'!N23+'Sikap (dari Siswa)'!X23)/4)</f>
        <v/>
      </c>
      <c r="L22" s="162" t="str">
        <f>IF('Sikap (dari Guru)'!O23="","",'Sikap (dari Guru)'!O23)</f>
        <v/>
      </c>
      <c r="M22" s="162" t="str">
        <f>IF('Sikap (dari Guru)'!P23="","",'Sikap (dari Guru)'!P23)</f>
        <v/>
      </c>
      <c r="N22" s="162" t="str">
        <f>IF('Sikap (dari Guru)'!Q23="","",'Sikap (dari Guru)'!Q23)</f>
        <v/>
      </c>
      <c r="O22" s="162" t="str">
        <f>IF('Sikap (dari Guru)'!R23="","",'Sikap (dari Guru)'!R23)</f>
        <v/>
      </c>
      <c r="P22" s="162" t="str">
        <f>IF('Sikap (dari Guru)'!S23="","",'Sikap (dari Guru)'!S23)</f>
        <v/>
      </c>
      <c r="Q22" s="164" t="str">
        <f>'Sikap (dari Guru)'!T23</f>
        <v/>
      </c>
      <c r="R22" s="164" t="str">
        <f>'Sikap (dari Guru)'!U23</f>
        <v/>
      </c>
      <c r="S22" s="165" t="str">
        <f t="shared" si="1"/>
        <v/>
      </c>
      <c r="T22" s="280">
        <f t="shared" si="2"/>
        <v>0</v>
      </c>
      <c r="U22" s="166" t="str">
        <f t="shared" si="3"/>
        <v>#N/A</v>
      </c>
      <c r="V22" s="166">
        <f t="shared" si="4"/>
        <v>0</v>
      </c>
      <c r="W22" s="166" t="str">
        <f t="shared" si="5"/>
        <v>#N/A</v>
      </c>
      <c r="X22" s="168" t="str">
        <f t="shared" si="6"/>
        <v/>
      </c>
      <c r="Y22" s="52"/>
      <c r="Z22" s="52"/>
      <c r="AA22" s="52"/>
      <c r="AB22" s="52"/>
      <c r="AC22" s="52"/>
      <c r="AD22" s="52"/>
      <c r="AE22" s="52"/>
      <c r="AF22" s="52"/>
      <c r="AG22" s="52"/>
    </row>
    <row r="23" ht="27.75" customHeight="1">
      <c r="A23" s="6">
        <v>13.0</v>
      </c>
      <c r="B23" s="279" t="str">
        <f>IF(OR('Sikap (dari Siswa)'!E24="",'Sikap (dari Siswa)'!O24="",'Sikap (dari Guru)'!E24=""),"",(2*'Sikap (dari Guru)'!E24+'Sikap (dari Siswa)'!E24+'Sikap (dari Siswa)'!O24)/4)</f>
        <v/>
      </c>
      <c r="C23" s="279" t="str">
        <f>IF(OR('Sikap (dari Siswa)'!F24="",'Sikap (dari Siswa)'!P24="",'Sikap (dari Guru)'!F24=""),"",(2*'Sikap (dari Guru)'!F24+'Sikap (dari Siswa)'!F24+'Sikap (dari Siswa)'!P24)/4)</f>
        <v/>
      </c>
      <c r="D23" s="279" t="str">
        <f>IF(OR('Sikap (dari Siswa)'!G24="",'Sikap (dari Siswa)'!Q24="",'Sikap (dari Guru)'!G24=""),"",(2*'Sikap (dari Guru)'!G24+'Sikap (dari Siswa)'!G24+'Sikap (dari Siswa)'!Q24)/4)</f>
        <v/>
      </c>
      <c r="E23" s="279" t="str">
        <f>IF(OR('Sikap (dari Siswa)'!H24="",'Sikap (dari Siswa)'!R24="",'Sikap (dari Guru)'!H24=""),"",(2*'Sikap (dari Guru)'!H24+'Sikap (dari Siswa)'!H24+'Sikap (dari Siswa)'!R24)/4)</f>
        <v/>
      </c>
      <c r="F23" s="279" t="str">
        <f>IF(OR('Sikap (dari Siswa)'!I24="",'Sikap (dari Siswa)'!S24="",'Sikap (dari Guru)'!I24=""),"",(2*'Sikap (dari Guru)'!I24+'Sikap (dari Siswa)'!I24+'Sikap (dari Siswa)'!S24)/4)</f>
        <v/>
      </c>
      <c r="G23" s="279" t="str">
        <f>IF(OR('Sikap (dari Siswa)'!J24="",'Sikap (dari Siswa)'!T24="",'Sikap (dari Guru)'!J24=""),"",(2*'Sikap (dari Guru)'!J24+'Sikap (dari Siswa)'!J24+'Sikap (dari Siswa)'!T24)/4)</f>
        <v/>
      </c>
      <c r="H23" s="279" t="str">
        <f>IF(OR('Sikap (dari Siswa)'!K24="",'Sikap (dari Siswa)'!U24="",'Sikap (dari Guru)'!K24=""),"",(2*'Sikap (dari Guru)'!K24+'Sikap (dari Siswa)'!K24+'Sikap (dari Siswa)'!U24)/4)</f>
        <v/>
      </c>
      <c r="I23" s="279" t="str">
        <f>IF(OR('Sikap (dari Siswa)'!L24="",'Sikap (dari Siswa)'!V24="",'Sikap (dari Guru)'!L24=""),"",(2*'Sikap (dari Guru)'!L24+'Sikap (dari Siswa)'!L24+'Sikap (dari Siswa)'!V24)/4)</f>
        <v/>
      </c>
      <c r="J23" s="279" t="str">
        <f>IF(OR('Sikap (dari Siswa)'!M24="",'Sikap (dari Siswa)'!W24="",'Sikap (dari Guru)'!M24=""),"",(2*'Sikap (dari Guru)'!M24+'Sikap (dari Siswa)'!M24+'Sikap (dari Siswa)'!W24)/4)</f>
        <v/>
      </c>
      <c r="K23" s="279" t="str">
        <f>IF(OR('Sikap (dari Siswa)'!N24="",'Sikap (dari Siswa)'!X24="",'Sikap (dari Guru)'!N24=""),"",(2*'Sikap (dari Guru)'!N24+'Sikap (dari Siswa)'!N24+'Sikap (dari Siswa)'!X24)/4)</f>
        <v/>
      </c>
      <c r="L23" s="162" t="str">
        <f>IF('Sikap (dari Guru)'!O24="","",'Sikap (dari Guru)'!O24)</f>
        <v/>
      </c>
      <c r="M23" s="162" t="str">
        <f>IF('Sikap (dari Guru)'!P24="","",'Sikap (dari Guru)'!P24)</f>
        <v/>
      </c>
      <c r="N23" s="162" t="str">
        <f>IF('Sikap (dari Guru)'!Q24="","",'Sikap (dari Guru)'!Q24)</f>
        <v/>
      </c>
      <c r="O23" s="162" t="str">
        <f>IF('Sikap (dari Guru)'!R24="","",'Sikap (dari Guru)'!R24)</f>
        <v/>
      </c>
      <c r="P23" s="162" t="str">
        <f>IF('Sikap (dari Guru)'!S24="","",'Sikap (dari Guru)'!S24)</f>
        <v/>
      </c>
      <c r="Q23" s="164" t="str">
        <f>'Sikap (dari Guru)'!T24</f>
        <v/>
      </c>
      <c r="R23" s="164" t="str">
        <f>'Sikap (dari Guru)'!U24</f>
        <v/>
      </c>
      <c r="S23" s="165" t="str">
        <f t="shared" si="1"/>
        <v/>
      </c>
      <c r="T23" s="280">
        <f t="shared" si="2"/>
        <v>0</v>
      </c>
      <c r="U23" s="166" t="str">
        <f t="shared" si="3"/>
        <v>#N/A</v>
      </c>
      <c r="V23" s="166">
        <f t="shared" si="4"/>
        <v>0</v>
      </c>
      <c r="W23" s="166" t="str">
        <f t="shared" si="5"/>
        <v>#N/A</v>
      </c>
      <c r="X23" s="168" t="str">
        <f t="shared" si="6"/>
        <v/>
      </c>
      <c r="Y23" s="52"/>
      <c r="Z23" s="52"/>
      <c r="AA23" s="52"/>
      <c r="AB23" s="52"/>
      <c r="AC23" s="52"/>
      <c r="AD23" s="52"/>
      <c r="AE23" s="52"/>
      <c r="AF23" s="52"/>
      <c r="AG23" s="52"/>
    </row>
    <row r="24" ht="27.75" customHeight="1">
      <c r="A24" s="6">
        <v>14.0</v>
      </c>
      <c r="B24" s="279" t="str">
        <f>IF(OR('Sikap (dari Siswa)'!E25="",'Sikap (dari Siswa)'!O25="",'Sikap (dari Guru)'!E25=""),"",(2*'Sikap (dari Guru)'!E25+'Sikap (dari Siswa)'!E25+'Sikap (dari Siswa)'!O25)/4)</f>
        <v/>
      </c>
      <c r="C24" s="279" t="str">
        <f>IF(OR('Sikap (dari Siswa)'!F25="",'Sikap (dari Siswa)'!P25="",'Sikap (dari Guru)'!F25=""),"",(2*'Sikap (dari Guru)'!F25+'Sikap (dari Siswa)'!F25+'Sikap (dari Siswa)'!P25)/4)</f>
        <v/>
      </c>
      <c r="D24" s="279" t="str">
        <f>IF(OR('Sikap (dari Siswa)'!G25="",'Sikap (dari Siswa)'!Q25="",'Sikap (dari Guru)'!G25=""),"",(2*'Sikap (dari Guru)'!G25+'Sikap (dari Siswa)'!G25+'Sikap (dari Siswa)'!Q25)/4)</f>
        <v/>
      </c>
      <c r="E24" s="279" t="str">
        <f>IF(OR('Sikap (dari Siswa)'!H25="",'Sikap (dari Siswa)'!R25="",'Sikap (dari Guru)'!H25=""),"",(2*'Sikap (dari Guru)'!H25+'Sikap (dari Siswa)'!H25+'Sikap (dari Siswa)'!R25)/4)</f>
        <v/>
      </c>
      <c r="F24" s="279" t="str">
        <f>IF(OR('Sikap (dari Siswa)'!I25="",'Sikap (dari Siswa)'!S25="",'Sikap (dari Guru)'!I25=""),"",(2*'Sikap (dari Guru)'!I25+'Sikap (dari Siswa)'!I25+'Sikap (dari Siswa)'!S25)/4)</f>
        <v/>
      </c>
      <c r="G24" s="279" t="str">
        <f>IF(OR('Sikap (dari Siswa)'!J25="",'Sikap (dari Siswa)'!T25="",'Sikap (dari Guru)'!J25=""),"",(2*'Sikap (dari Guru)'!J25+'Sikap (dari Siswa)'!J25+'Sikap (dari Siswa)'!T25)/4)</f>
        <v/>
      </c>
      <c r="H24" s="279" t="str">
        <f>IF(OR('Sikap (dari Siswa)'!K25="",'Sikap (dari Siswa)'!U25="",'Sikap (dari Guru)'!K25=""),"",(2*'Sikap (dari Guru)'!K25+'Sikap (dari Siswa)'!K25+'Sikap (dari Siswa)'!U25)/4)</f>
        <v/>
      </c>
      <c r="I24" s="279" t="str">
        <f>IF(OR('Sikap (dari Siswa)'!L25="",'Sikap (dari Siswa)'!V25="",'Sikap (dari Guru)'!L25=""),"",(2*'Sikap (dari Guru)'!L25+'Sikap (dari Siswa)'!L25+'Sikap (dari Siswa)'!V25)/4)</f>
        <v/>
      </c>
      <c r="J24" s="279" t="str">
        <f>IF(OR('Sikap (dari Siswa)'!M25="",'Sikap (dari Siswa)'!W25="",'Sikap (dari Guru)'!M25=""),"",(2*'Sikap (dari Guru)'!M25+'Sikap (dari Siswa)'!M25+'Sikap (dari Siswa)'!W25)/4)</f>
        <v/>
      </c>
      <c r="K24" s="279" t="str">
        <f>IF(OR('Sikap (dari Siswa)'!N25="",'Sikap (dari Siswa)'!X25="",'Sikap (dari Guru)'!N25=""),"",(2*'Sikap (dari Guru)'!N25+'Sikap (dari Siswa)'!N25+'Sikap (dari Siswa)'!X25)/4)</f>
        <v/>
      </c>
      <c r="L24" s="162" t="str">
        <f>IF('Sikap (dari Guru)'!O25="","",'Sikap (dari Guru)'!O25)</f>
        <v/>
      </c>
      <c r="M24" s="162" t="str">
        <f>IF('Sikap (dari Guru)'!P25="","",'Sikap (dari Guru)'!P25)</f>
        <v/>
      </c>
      <c r="N24" s="162" t="str">
        <f>IF('Sikap (dari Guru)'!Q25="","",'Sikap (dari Guru)'!Q25)</f>
        <v/>
      </c>
      <c r="O24" s="162" t="str">
        <f>IF('Sikap (dari Guru)'!R25="","",'Sikap (dari Guru)'!R25)</f>
        <v/>
      </c>
      <c r="P24" s="162" t="str">
        <f>IF('Sikap (dari Guru)'!S25="","",'Sikap (dari Guru)'!S25)</f>
        <v/>
      </c>
      <c r="Q24" s="164" t="str">
        <f>'Sikap (dari Guru)'!T25</f>
        <v/>
      </c>
      <c r="R24" s="164" t="str">
        <f>'Sikap (dari Guru)'!U25</f>
        <v/>
      </c>
      <c r="S24" s="165" t="str">
        <f t="shared" si="1"/>
        <v/>
      </c>
      <c r="T24" s="280">
        <f t="shared" si="2"/>
        <v>0</v>
      </c>
      <c r="U24" s="166" t="str">
        <f t="shared" si="3"/>
        <v>#N/A</v>
      </c>
      <c r="V24" s="166">
        <f t="shared" si="4"/>
        <v>0</v>
      </c>
      <c r="W24" s="166" t="str">
        <f t="shared" si="5"/>
        <v>#N/A</v>
      </c>
      <c r="X24" s="168" t="str">
        <f t="shared" si="6"/>
        <v/>
      </c>
      <c r="Y24" s="52"/>
      <c r="Z24" s="52"/>
      <c r="AA24" s="52"/>
      <c r="AB24" s="52"/>
      <c r="AC24" s="52"/>
      <c r="AD24" s="52"/>
      <c r="AE24" s="52"/>
      <c r="AF24" s="52"/>
      <c r="AG24" s="52"/>
    </row>
    <row r="25" ht="27.75" customHeight="1">
      <c r="A25" s="6">
        <v>15.0</v>
      </c>
      <c r="B25" s="279" t="str">
        <f>IF(OR('Sikap (dari Siswa)'!E26="",'Sikap (dari Siswa)'!O26="",'Sikap (dari Guru)'!E26=""),"",(2*'Sikap (dari Guru)'!E26+'Sikap (dari Siswa)'!E26+'Sikap (dari Siswa)'!O26)/4)</f>
        <v/>
      </c>
      <c r="C25" s="279" t="str">
        <f>IF(OR('Sikap (dari Siswa)'!F26="",'Sikap (dari Siswa)'!P26="",'Sikap (dari Guru)'!F26=""),"",(2*'Sikap (dari Guru)'!F26+'Sikap (dari Siswa)'!F26+'Sikap (dari Siswa)'!P26)/4)</f>
        <v/>
      </c>
      <c r="D25" s="279" t="str">
        <f>IF(OR('Sikap (dari Siswa)'!G26="",'Sikap (dari Siswa)'!Q26="",'Sikap (dari Guru)'!G26=""),"",(2*'Sikap (dari Guru)'!G26+'Sikap (dari Siswa)'!G26+'Sikap (dari Siswa)'!Q26)/4)</f>
        <v/>
      </c>
      <c r="E25" s="279" t="str">
        <f>IF(OR('Sikap (dari Siswa)'!H26="",'Sikap (dari Siswa)'!R26="",'Sikap (dari Guru)'!H26=""),"",(2*'Sikap (dari Guru)'!H26+'Sikap (dari Siswa)'!H26+'Sikap (dari Siswa)'!R26)/4)</f>
        <v/>
      </c>
      <c r="F25" s="279" t="str">
        <f>IF(OR('Sikap (dari Siswa)'!I26="",'Sikap (dari Siswa)'!S26="",'Sikap (dari Guru)'!I26=""),"",(2*'Sikap (dari Guru)'!I26+'Sikap (dari Siswa)'!I26+'Sikap (dari Siswa)'!S26)/4)</f>
        <v/>
      </c>
      <c r="G25" s="279" t="str">
        <f>IF(OR('Sikap (dari Siswa)'!J26="",'Sikap (dari Siswa)'!T26="",'Sikap (dari Guru)'!J26=""),"",(2*'Sikap (dari Guru)'!J26+'Sikap (dari Siswa)'!J26+'Sikap (dari Siswa)'!T26)/4)</f>
        <v/>
      </c>
      <c r="H25" s="279" t="str">
        <f>IF(OR('Sikap (dari Siswa)'!K26="",'Sikap (dari Siswa)'!U26="",'Sikap (dari Guru)'!K26=""),"",(2*'Sikap (dari Guru)'!K26+'Sikap (dari Siswa)'!K26+'Sikap (dari Siswa)'!U26)/4)</f>
        <v/>
      </c>
      <c r="I25" s="279" t="str">
        <f>IF(OR('Sikap (dari Siswa)'!L26="",'Sikap (dari Siswa)'!V26="",'Sikap (dari Guru)'!L26=""),"",(2*'Sikap (dari Guru)'!L26+'Sikap (dari Siswa)'!L26+'Sikap (dari Siswa)'!V26)/4)</f>
        <v/>
      </c>
      <c r="J25" s="279" t="str">
        <f>IF(OR('Sikap (dari Siswa)'!M26="",'Sikap (dari Siswa)'!W26="",'Sikap (dari Guru)'!M26=""),"",(2*'Sikap (dari Guru)'!M26+'Sikap (dari Siswa)'!M26+'Sikap (dari Siswa)'!W26)/4)</f>
        <v/>
      </c>
      <c r="K25" s="279" t="str">
        <f>IF(OR('Sikap (dari Siswa)'!N26="",'Sikap (dari Siswa)'!X26="",'Sikap (dari Guru)'!N26=""),"",(2*'Sikap (dari Guru)'!N26+'Sikap (dari Siswa)'!N26+'Sikap (dari Siswa)'!X26)/4)</f>
        <v/>
      </c>
      <c r="L25" s="162" t="str">
        <f>IF('Sikap (dari Guru)'!O26="","",'Sikap (dari Guru)'!O26)</f>
        <v/>
      </c>
      <c r="M25" s="162" t="str">
        <f>IF('Sikap (dari Guru)'!P26="","",'Sikap (dari Guru)'!P26)</f>
        <v/>
      </c>
      <c r="N25" s="162" t="str">
        <f>IF('Sikap (dari Guru)'!Q26="","",'Sikap (dari Guru)'!Q26)</f>
        <v/>
      </c>
      <c r="O25" s="162" t="str">
        <f>IF('Sikap (dari Guru)'!R26="","",'Sikap (dari Guru)'!R26)</f>
        <v/>
      </c>
      <c r="P25" s="162" t="str">
        <f>IF('Sikap (dari Guru)'!S26="","",'Sikap (dari Guru)'!S26)</f>
        <v/>
      </c>
      <c r="Q25" s="164" t="str">
        <f>'Sikap (dari Guru)'!T26</f>
        <v/>
      </c>
      <c r="R25" s="164" t="str">
        <f>'Sikap (dari Guru)'!U26</f>
        <v/>
      </c>
      <c r="S25" s="165" t="str">
        <f t="shared" si="1"/>
        <v/>
      </c>
      <c r="T25" s="280">
        <f t="shared" si="2"/>
        <v>0</v>
      </c>
      <c r="U25" s="166" t="str">
        <f t="shared" si="3"/>
        <v>#N/A</v>
      </c>
      <c r="V25" s="166">
        <f t="shared" si="4"/>
        <v>0</v>
      </c>
      <c r="W25" s="166" t="str">
        <f t="shared" si="5"/>
        <v>#N/A</v>
      </c>
      <c r="X25" s="168" t="str">
        <f t="shared" si="6"/>
        <v/>
      </c>
      <c r="Y25" s="52"/>
      <c r="Z25" s="52"/>
      <c r="AA25" s="52"/>
      <c r="AB25" s="52"/>
      <c r="AC25" s="52"/>
      <c r="AD25" s="52"/>
      <c r="AE25" s="52"/>
      <c r="AF25" s="52"/>
      <c r="AG25" s="52"/>
    </row>
    <row r="26" ht="27.75" customHeight="1">
      <c r="A26" s="6">
        <v>16.0</v>
      </c>
      <c r="B26" s="279" t="str">
        <f>IF(OR('Sikap (dari Siswa)'!E27="",'Sikap (dari Siswa)'!O27="",'Sikap (dari Guru)'!E27=""),"",(2*'Sikap (dari Guru)'!E27+'Sikap (dari Siswa)'!E27+'Sikap (dari Siswa)'!O27)/4)</f>
        <v/>
      </c>
      <c r="C26" s="279" t="str">
        <f>IF(OR('Sikap (dari Siswa)'!F27="",'Sikap (dari Siswa)'!P27="",'Sikap (dari Guru)'!F27=""),"",(2*'Sikap (dari Guru)'!F27+'Sikap (dari Siswa)'!F27+'Sikap (dari Siswa)'!P27)/4)</f>
        <v/>
      </c>
      <c r="D26" s="279" t="str">
        <f>IF(OR('Sikap (dari Siswa)'!G27="",'Sikap (dari Siswa)'!Q27="",'Sikap (dari Guru)'!G27=""),"",(2*'Sikap (dari Guru)'!G27+'Sikap (dari Siswa)'!G27+'Sikap (dari Siswa)'!Q27)/4)</f>
        <v/>
      </c>
      <c r="E26" s="279" t="str">
        <f>IF(OR('Sikap (dari Siswa)'!H27="",'Sikap (dari Siswa)'!R27="",'Sikap (dari Guru)'!H27=""),"",(2*'Sikap (dari Guru)'!H27+'Sikap (dari Siswa)'!H27+'Sikap (dari Siswa)'!R27)/4)</f>
        <v/>
      </c>
      <c r="F26" s="279" t="str">
        <f>IF(OR('Sikap (dari Siswa)'!I27="",'Sikap (dari Siswa)'!S27="",'Sikap (dari Guru)'!I27=""),"",(2*'Sikap (dari Guru)'!I27+'Sikap (dari Siswa)'!I27+'Sikap (dari Siswa)'!S27)/4)</f>
        <v/>
      </c>
      <c r="G26" s="279" t="str">
        <f>IF(OR('Sikap (dari Siswa)'!J27="",'Sikap (dari Siswa)'!T27="",'Sikap (dari Guru)'!J27=""),"",(2*'Sikap (dari Guru)'!J27+'Sikap (dari Siswa)'!J27+'Sikap (dari Siswa)'!T27)/4)</f>
        <v/>
      </c>
      <c r="H26" s="279" t="str">
        <f>IF(OR('Sikap (dari Siswa)'!K27="",'Sikap (dari Siswa)'!U27="",'Sikap (dari Guru)'!K27=""),"",(2*'Sikap (dari Guru)'!K27+'Sikap (dari Siswa)'!K27+'Sikap (dari Siswa)'!U27)/4)</f>
        <v/>
      </c>
      <c r="I26" s="279" t="str">
        <f>IF(OR('Sikap (dari Siswa)'!L27="",'Sikap (dari Siswa)'!V27="",'Sikap (dari Guru)'!L27=""),"",(2*'Sikap (dari Guru)'!L27+'Sikap (dari Siswa)'!L27+'Sikap (dari Siswa)'!V27)/4)</f>
        <v/>
      </c>
      <c r="J26" s="279" t="str">
        <f>IF(OR('Sikap (dari Siswa)'!M27="",'Sikap (dari Siswa)'!W27="",'Sikap (dari Guru)'!M27=""),"",(2*'Sikap (dari Guru)'!M27+'Sikap (dari Siswa)'!M27+'Sikap (dari Siswa)'!W27)/4)</f>
        <v/>
      </c>
      <c r="K26" s="279" t="str">
        <f>IF(OR('Sikap (dari Siswa)'!N27="",'Sikap (dari Siswa)'!X27="",'Sikap (dari Guru)'!N27=""),"",(2*'Sikap (dari Guru)'!N27+'Sikap (dari Siswa)'!N27+'Sikap (dari Siswa)'!X27)/4)</f>
        <v/>
      </c>
      <c r="L26" s="162" t="str">
        <f>IF('Sikap (dari Guru)'!O27="","",'Sikap (dari Guru)'!O27)</f>
        <v/>
      </c>
      <c r="M26" s="162" t="str">
        <f>IF('Sikap (dari Guru)'!P27="","",'Sikap (dari Guru)'!P27)</f>
        <v/>
      </c>
      <c r="N26" s="162" t="str">
        <f>IF('Sikap (dari Guru)'!Q27="","",'Sikap (dari Guru)'!Q27)</f>
        <v/>
      </c>
      <c r="O26" s="162" t="str">
        <f>IF('Sikap (dari Guru)'!R27="","",'Sikap (dari Guru)'!R27)</f>
        <v/>
      </c>
      <c r="P26" s="162" t="str">
        <f>IF('Sikap (dari Guru)'!S27="","",'Sikap (dari Guru)'!S27)</f>
        <v/>
      </c>
      <c r="Q26" s="164" t="str">
        <f>'Sikap (dari Guru)'!T27</f>
        <v/>
      </c>
      <c r="R26" s="164" t="str">
        <f>'Sikap (dari Guru)'!U27</f>
        <v/>
      </c>
      <c r="S26" s="165" t="str">
        <f t="shared" si="1"/>
        <v/>
      </c>
      <c r="T26" s="280">
        <f t="shared" si="2"/>
        <v>0</v>
      </c>
      <c r="U26" s="166" t="str">
        <f t="shared" si="3"/>
        <v>#N/A</v>
      </c>
      <c r="V26" s="166">
        <f t="shared" si="4"/>
        <v>0</v>
      </c>
      <c r="W26" s="166" t="str">
        <f t="shared" si="5"/>
        <v>#N/A</v>
      </c>
      <c r="X26" s="168" t="str">
        <f t="shared" si="6"/>
        <v/>
      </c>
      <c r="Y26" s="52"/>
      <c r="Z26" s="52"/>
      <c r="AA26" s="52"/>
      <c r="AB26" s="52"/>
      <c r="AC26" s="52"/>
      <c r="AD26" s="52"/>
      <c r="AE26" s="52"/>
      <c r="AF26" s="52"/>
      <c r="AG26" s="52"/>
    </row>
    <row r="27" ht="27.75" customHeight="1">
      <c r="A27" s="6">
        <v>17.0</v>
      </c>
      <c r="B27" s="279" t="str">
        <f>IF(OR('Sikap (dari Siswa)'!E28="",'Sikap (dari Siswa)'!O28="",'Sikap (dari Guru)'!E28=""),"",(2*'Sikap (dari Guru)'!E28+'Sikap (dari Siswa)'!E28+'Sikap (dari Siswa)'!O28)/4)</f>
        <v/>
      </c>
      <c r="C27" s="279" t="str">
        <f>IF(OR('Sikap (dari Siswa)'!F28="",'Sikap (dari Siswa)'!P28="",'Sikap (dari Guru)'!F28=""),"",(2*'Sikap (dari Guru)'!F28+'Sikap (dari Siswa)'!F28+'Sikap (dari Siswa)'!P28)/4)</f>
        <v/>
      </c>
      <c r="D27" s="279" t="str">
        <f>IF(OR('Sikap (dari Siswa)'!G28="",'Sikap (dari Siswa)'!Q28="",'Sikap (dari Guru)'!G28=""),"",(2*'Sikap (dari Guru)'!G28+'Sikap (dari Siswa)'!G28+'Sikap (dari Siswa)'!Q28)/4)</f>
        <v/>
      </c>
      <c r="E27" s="279" t="str">
        <f>IF(OR('Sikap (dari Siswa)'!H28="",'Sikap (dari Siswa)'!R28="",'Sikap (dari Guru)'!H28=""),"",(2*'Sikap (dari Guru)'!H28+'Sikap (dari Siswa)'!H28+'Sikap (dari Siswa)'!R28)/4)</f>
        <v/>
      </c>
      <c r="F27" s="279" t="str">
        <f>IF(OR('Sikap (dari Siswa)'!I28="",'Sikap (dari Siswa)'!S28="",'Sikap (dari Guru)'!I28=""),"",(2*'Sikap (dari Guru)'!I28+'Sikap (dari Siswa)'!I28+'Sikap (dari Siswa)'!S28)/4)</f>
        <v/>
      </c>
      <c r="G27" s="279" t="str">
        <f>IF(OR('Sikap (dari Siswa)'!J28="",'Sikap (dari Siswa)'!T28="",'Sikap (dari Guru)'!J28=""),"",(2*'Sikap (dari Guru)'!J28+'Sikap (dari Siswa)'!J28+'Sikap (dari Siswa)'!T28)/4)</f>
        <v/>
      </c>
      <c r="H27" s="279" t="str">
        <f>IF(OR('Sikap (dari Siswa)'!K28="",'Sikap (dari Siswa)'!U28="",'Sikap (dari Guru)'!K28=""),"",(2*'Sikap (dari Guru)'!K28+'Sikap (dari Siswa)'!K28+'Sikap (dari Siswa)'!U28)/4)</f>
        <v/>
      </c>
      <c r="I27" s="279" t="str">
        <f>IF(OR('Sikap (dari Siswa)'!L28="",'Sikap (dari Siswa)'!V28="",'Sikap (dari Guru)'!L28=""),"",(2*'Sikap (dari Guru)'!L28+'Sikap (dari Siswa)'!L28+'Sikap (dari Siswa)'!V28)/4)</f>
        <v/>
      </c>
      <c r="J27" s="279" t="str">
        <f>IF(OR('Sikap (dari Siswa)'!M28="",'Sikap (dari Siswa)'!W28="",'Sikap (dari Guru)'!M28=""),"",(2*'Sikap (dari Guru)'!M28+'Sikap (dari Siswa)'!M28+'Sikap (dari Siswa)'!W28)/4)</f>
        <v/>
      </c>
      <c r="K27" s="279" t="str">
        <f>IF(OR('Sikap (dari Siswa)'!N28="",'Sikap (dari Siswa)'!X28="",'Sikap (dari Guru)'!N28=""),"",(2*'Sikap (dari Guru)'!N28+'Sikap (dari Siswa)'!N28+'Sikap (dari Siswa)'!X28)/4)</f>
        <v/>
      </c>
      <c r="L27" s="162" t="str">
        <f>IF('Sikap (dari Guru)'!O28="","",'Sikap (dari Guru)'!O28)</f>
        <v/>
      </c>
      <c r="M27" s="162" t="str">
        <f>IF('Sikap (dari Guru)'!P28="","",'Sikap (dari Guru)'!P28)</f>
        <v/>
      </c>
      <c r="N27" s="162" t="str">
        <f>IF('Sikap (dari Guru)'!Q28="","",'Sikap (dari Guru)'!Q28)</f>
        <v/>
      </c>
      <c r="O27" s="162" t="str">
        <f>IF('Sikap (dari Guru)'!R28="","",'Sikap (dari Guru)'!R28)</f>
        <v/>
      </c>
      <c r="P27" s="162" t="str">
        <f>IF('Sikap (dari Guru)'!S28="","",'Sikap (dari Guru)'!S28)</f>
        <v/>
      </c>
      <c r="Q27" s="164" t="str">
        <f>'Sikap (dari Guru)'!T28</f>
        <v/>
      </c>
      <c r="R27" s="164" t="str">
        <f>'Sikap (dari Guru)'!U28</f>
        <v/>
      </c>
      <c r="S27" s="165" t="str">
        <f t="shared" si="1"/>
        <v/>
      </c>
      <c r="T27" s="280">
        <f t="shared" si="2"/>
        <v>0</v>
      </c>
      <c r="U27" s="166" t="str">
        <f t="shared" si="3"/>
        <v>#N/A</v>
      </c>
      <c r="V27" s="166">
        <f t="shared" si="4"/>
        <v>0</v>
      </c>
      <c r="W27" s="166" t="str">
        <f t="shared" si="5"/>
        <v>#N/A</v>
      </c>
      <c r="X27" s="168" t="str">
        <f t="shared" si="6"/>
        <v/>
      </c>
      <c r="Y27" s="52"/>
      <c r="Z27" s="52"/>
      <c r="AA27" s="52"/>
      <c r="AB27" s="52"/>
      <c r="AC27" s="52"/>
      <c r="AD27" s="52"/>
      <c r="AE27" s="52"/>
      <c r="AF27" s="52"/>
      <c r="AG27" s="52"/>
    </row>
    <row r="28" ht="27.75" customHeight="1">
      <c r="A28" s="6">
        <v>18.0</v>
      </c>
      <c r="B28" s="279" t="str">
        <f>IF(OR('Sikap (dari Siswa)'!E29="",'Sikap (dari Siswa)'!O29="",'Sikap (dari Guru)'!E29=""),"",(2*'Sikap (dari Guru)'!E29+'Sikap (dari Siswa)'!E29+'Sikap (dari Siswa)'!O29)/4)</f>
        <v/>
      </c>
      <c r="C28" s="279" t="str">
        <f>IF(OR('Sikap (dari Siswa)'!F29="",'Sikap (dari Siswa)'!P29="",'Sikap (dari Guru)'!F29=""),"",(2*'Sikap (dari Guru)'!F29+'Sikap (dari Siswa)'!F29+'Sikap (dari Siswa)'!P29)/4)</f>
        <v/>
      </c>
      <c r="D28" s="279" t="str">
        <f>IF(OR('Sikap (dari Siswa)'!G29="",'Sikap (dari Siswa)'!Q29="",'Sikap (dari Guru)'!G29=""),"",(2*'Sikap (dari Guru)'!G29+'Sikap (dari Siswa)'!G29+'Sikap (dari Siswa)'!Q29)/4)</f>
        <v/>
      </c>
      <c r="E28" s="279" t="str">
        <f>IF(OR('Sikap (dari Siswa)'!H29="",'Sikap (dari Siswa)'!R29="",'Sikap (dari Guru)'!H29=""),"",(2*'Sikap (dari Guru)'!H29+'Sikap (dari Siswa)'!H29+'Sikap (dari Siswa)'!R29)/4)</f>
        <v/>
      </c>
      <c r="F28" s="279" t="str">
        <f>IF(OR('Sikap (dari Siswa)'!I29="",'Sikap (dari Siswa)'!S29="",'Sikap (dari Guru)'!I29=""),"",(2*'Sikap (dari Guru)'!I29+'Sikap (dari Siswa)'!I29+'Sikap (dari Siswa)'!S29)/4)</f>
        <v/>
      </c>
      <c r="G28" s="279" t="str">
        <f>IF(OR('Sikap (dari Siswa)'!J29="",'Sikap (dari Siswa)'!T29="",'Sikap (dari Guru)'!J29=""),"",(2*'Sikap (dari Guru)'!J29+'Sikap (dari Siswa)'!J29+'Sikap (dari Siswa)'!T29)/4)</f>
        <v/>
      </c>
      <c r="H28" s="279" t="str">
        <f>IF(OR('Sikap (dari Siswa)'!K29="",'Sikap (dari Siswa)'!U29="",'Sikap (dari Guru)'!K29=""),"",(2*'Sikap (dari Guru)'!K29+'Sikap (dari Siswa)'!K29+'Sikap (dari Siswa)'!U29)/4)</f>
        <v/>
      </c>
      <c r="I28" s="279" t="str">
        <f>IF(OR('Sikap (dari Siswa)'!L29="",'Sikap (dari Siswa)'!V29="",'Sikap (dari Guru)'!L29=""),"",(2*'Sikap (dari Guru)'!L29+'Sikap (dari Siswa)'!L29+'Sikap (dari Siswa)'!V29)/4)</f>
        <v/>
      </c>
      <c r="J28" s="279" t="str">
        <f>IF(OR('Sikap (dari Siswa)'!M29="",'Sikap (dari Siswa)'!W29="",'Sikap (dari Guru)'!M29=""),"",(2*'Sikap (dari Guru)'!M29+'Sikap (dari Siswa)'!M29+'Sikap (dari Siswa)'!W29)/4)</f>
        <v/>
      </c>
      <c r="K28" s="279" t="str">
        <f>IF(OR('Sikap (dari Siswa)'!N29="",'Sikap (dari Siswa)'!X29="",'Sikap (dari Guru)'!N29=""),"",(2*'Sikap (dari Guru)'!N29+'Sikap (dari Siswa)'!N29+'Sikap (dari Siswa)'!X29)/4)</f>
        <v/>
      </c>
      <c r="L28" s="162" t="str">
        <f>IF('Sikap (dari Guru)'!O29="","",'Sikap (dari Guru)'!O29)</f>
        <v/>
      </c>
      <c r="M28" s="162" t="str">
        <f>IF('Sikap (dari Guru)'!P29="","",'Sikap (dari Guru)'!P29)</f>
        <v/>
      </c>
      <c r="N28" s="162" t="str">
        <f>IF('Sikap (dari Guru)'!Q29="","",'Sikap (dari Guru)'!Q29)</f>
        <v/>
      </c>
      <c r="O28" s="162" t="str">
        <f>IF('Sikap (dari Guru)'!R29="","",'Sikap (dari Guru)'!R29)</f>
        <v/>
      </c>
      <c r="P28" s="162" t="str">
        <f>IF('Sikap (dari Guru)'!S29="","",'Sikap (dari Guru)'!S29)</f>
        <v/>
      </c>
      <c r="Q28" s="164" t="str">
        <f>'Sikap (dari Guru)'!T29</f>
        <v/>
      </c>
      <c r="R28" s="164" t="str">
        <f>'Sikap (dari Guru)'!U29</f>
        <v/>
      </c>
      <c r="S28" s="165" t="str">
        <f t="shared" si="1"/>
        <v/>
      </c>
      <c r="T28" s="280">
        <f t="shared" si="2"/>
        <v>0</v>
      </c>
      <c r="U28" s="166" t="str">
        <f t="shared" si="3"/>
        <v>#N/A</v>
      </c>
      <c r="V28" s="166">
        <f t="shared" si="4"/>
        <v>0</v>
      </c>
      <c r="W28" s="166" t="str">
        <f t="shared" si="5"/>
        <v>#N/A</v>
      </c>
      <c r="X28" s="168" t="str">
        <f t="shared" si="6"/>
        <v/>
      </c>
      <c r="Y28" s="52"/>
      <c r="Z28" s="52"/>
      <c r="AA28" s="52"/>
      <c r="AB28" s="52"/>
      <c r="AC28" s="52"/>
      <c r="AD28" s="52"/>
      <c r="AE28" s="52"/>
      <c r="AF28" s="52"/>
      <c r="AG28" s="52"/>
    </row>
    <row r="29" ht="27.75" customHeight="1">
      <c r="A29" s="6">
        <v>19.0</v>
      </c>
      <c r="B29" s="279" t="str">
        <f>IF(OR('Sikap (dari Siswa)'!E30="",'Sikap (dari Siswa)'!O30="",'Sikap (dari Guru)'!E30=""),"",(2*'Sikap (dari Guru)'!E30+'Sikap (dari Siswa)'!E30+'Sikap (dari Siswa)'!O30)/4)</f>
        <v/>
      </c>
      <c r="C29" s="279" t="str">
        <f>IF(OR('Sikap (dari Siswa)'!F30="",'Sikap (dari Siswa)'!P30="",'Sikap (dari Guru)'!F30=""),"",(2*'Sikap (dari Guru)'!F30+'Sikap (dari Siswa)'!F30+'Sikap (dari Siswa)'!P30)/4)</f>
        <v/>
      </c>
      <c r="D29" s="279" t="str">
        <f>IF(OR('Sikap (dari Siswa)'!G30="",'Sikap (dari Siswa)'!Q30="",'Sikap (dari Guru)'!G30=""),"",(2*'Sikap (dari Guru)'!G30+'Sikap (dari Siswa)'!G30+'Sikap (dari Siswa)'!Q30)/4)</f>
        <v/>
      </c>
      <c r="E29" s="279" t="str">
        <f>IF(OR('Sikap (dari Siswa)'!H30="",'Sikap (dari Siswa)'!R30="",'Sikap (dari Guru)'!H30=""),"",(2*'Sikap (dari Guru)'!H30+'Sikap (dari Siswa)'!H30+'Sikap (dari Siswa)'!R30)/4)</f>
        <v/>
      </c>
      <c r="F29" s="279" t="str">
        <f>IF(OR('Sikap (dari Siswa)'!I30="",'Sikap (dari Siswa)'!S30="",'Sikap (dari Guru)'!I30=""),"",(2*'Sikap (dari Guru)'!I30+'Sikap (dari Siswa)'!I30+'Sikap (dari Siswa)'!S30)/4)</f>
        <v/>
      </c>
      <c r="G29" s="279" t="str">
        <f>IF(OR('Sikap (dari Siswa)'!J30="",'Sikap (dari Siswa)'!T30="",'Sikap (dari Guru)'!J30=""),"",(2*'Sikap (dari Guru)'!J30+'Sikap (dari Siswa)'!J30+'Sikap (dari Siswa)'!T30)/4)</f>
        <v/>
      </c>
      <c r="H29" s="279" t="str">
        <f>IF(OR('Sikap (dari Siswa)'!K30="",'Sikap (dari Siswa)'!U30="",'Sikap (dari Guru)'!K30=""),"",(2*'Sikap (dari Guru)'!K30+'Sikap (dari Siswa)'!K30+'Sikap (dari Siswa)'!U30)/4)</f>
        <v/>
      </c>
      <c r="I29" s="279" t="str">
        <f>IF(OR('Sikap (dari Siswa)'!L30="",'Sikap (dari Siswa)'!V30="",'Sikap (dari Guru)'!L30=""),"",(2*'Sikap (dari Guru)'!L30+'Sikap (dari Siswa)'!L30+'Sikap (dari Siswa)'!V30)/4)</f>
        <v/>
      </c>
      <c r="J29" s="279" t="str">
        <f>IF(OR('Sikap (dari Siswa)'!M30="",'Sikap (dari Siswa)'!W30="",'Sikap (dari Guru)'!M30=""),"",(2*'Sikap (dari Guru)'!M30+'Sikap (dari Siswa)'!M30+'Sikap (dari Siswa)'!W30)/4)</f>
        <v/>
      </c>
      <c r="K29" s="279" t="str">
        <f>IF(OR('Sikap (dari Siswa)'!N30="",'Sikap (dari Siswa)'!X30="",'Sikap (dari Guru)'!N30=""),"",(2*'Sikap (dari Guru)'!N30+'Sikap (dari Siswa)'!N30+'Sikap (dari Siswa)'!X30)/4)</f>
        <v/>
      </c>
      <c r="L29" s="162" t="str">
        <f>IF('Sikap (dari Guru)'!O30="","",'Sikap (dari Guru)'!O30)</f>
        <v/>
      </c>
      <c r="M29" s="162" t="str">
        <f>IF('Sikap (dari Guru)'!P30="","",'Sikap (dari Guru)'!P30)</f>
        <v/>
      </c>
      <c r="N29" s="162" t="str">
        <f>IF('Sikap (dari Guru)'!Q30="","",'Sikap (dari Guru)'!Q30)</f>
        <v/>
      </c>
      <c r="O29" s="162" t="str">
        <f>IF('Sikap (dari Guru)'!R30="","",'Sikap (dari Guru)'!R30)</f>
        <v/>
      </c>
      <c r="P29" s="162" t="str">
        <f>IF('Sikap (dari Guru)'!S30="","",'Sikap (dari Guru)'!S30)</f>
        <v/>
      </c>
      <c r="Q29" s="164" t="str">
        <f>'Sikap (dari Guru)'!T30</f>
        <v/>
      </c>
      <c r="R29" s="164" t="str">
        <f>'Sikap (dari Guru)'!U30</f>
        <v/>
      </c>
      <c r="S29" s="165" t="str">
        <f t="shared" si="1"/>
        <v/>
      </c>
      <c r="T29" s="280">
        <f t="shared" si="2"/>
        <v>0</v>
      </c>
      <c r="U29" s="166" t="str">
        <f t="shared" si="3"/>
        <v>#N/A</v>
      </c>
      <c r="V29" s="166">
        <f t="shared" si="4"/>
        <v>0</v>
      </c>
      <c r="W29" s="166" t="str">
        <f t="shared" si="5"/>
        <v>#N/A</v>
      </c>
      <c r="X29" s="168" t="str">
        <f t="shared" si="6"/>
        <v/>
      </c>
      <c r="Y29" s="52"/>
      <c r="Z29" s="52"/>
      <c r="AA29" s="52"/>
      <c r="AB29" s="52"/>
      <c r="AC29" s="52"/>
      <c r="AD29" s="52"/>
      <c r="AE29" s="52"/>
      <c r="AF29" s="52"/>
      <c r="AG29" s="52"/>
    </row>
    <row r="30" ht="27.75" customHeight="1">
      <c r="A30" s="6">
        <v>20.0</v>
      </c>
      <c r="B30" s="279" t="str">
        <f>IF(OR('Sikap (dari Siswa)'!E31="",'Sikap (dari Siswa)'!O31="",'Sikap (dari Guru)'!E31=""),"",(2*'Sikap (dari Guru)'!E31+'Sikap (dari Siswa)'!E31+'Sikap (dari Siswa)'!O31)/4)</f>
        <v/>
      </c>
      <c r="C30" s="279" t="str">
        <f>IF(OR('Sikap (dari Siswa)'!F31="",'Sikap (dari Siswa)'!P31="",'Sikap (dari Guru)'!F31=""),"",(2*'Sikap (dari Guru)'!F31+'Sikap (dari Siswa)'!F31+'Sikap (dari Siswa)'!P31)/4)</f>
        <v/>
      </c>
      <c r="D30" s="279" t="str">
        <f>IF(OR('Sikap (dari Siswa)'!G31="",'Sikap (dari Siswa)'!Q31="",'Sikap (dari Guru)'!G31=""),"",(2*'Sikap (dari Guru)'!G31+'Sikap (dari Siswa)'!G31+'Sikap (dari Siswa)'!Q31)/4)</f>
        <v/>
      </c>
      <c r="E30" s="279" t="str">
        <f>IF(OR('Sikap (dari Siswa)'!H31="",'Sikap (dari Siswa)'!R31="",'Sikap (dari Guru)'!H31=""),"",(2*'Sikap (dari Guru)'!H31+'Sikap (dari Siswa)'!H31+'Sikap (dari Siswa)'!R31)/4)</f>
        <v/>
      </c>
      <c r="F30" s="279" t="str">
        <f>IF(OR('Sikap (dari Siswa)'!I31="",'Sikap (dari Siswa)'!S31="",'Sikap (dari Guru)'!I31=""),"",(2*'Sikap (dari Guru)'!I31+'Sikap (dari Siswa)'!I31+'Sikap (dari Siswa)'!S31)/4)</f>
        <v/>
      </c>
      <c r="G30" s="279" t="str">
        <f>IF(OR('Sikap (dari Siswa)'!J31="",'Sikap (dari Siswa)'!T31="",'Sikap (dari Guru)'!J31=""),"",(2*'Sikap (dari Guru)'!J31+'Sikap (dari Siswa)'!J31+'Sikap (dari Siswa)'!T31)/4)</f>
        <v/>
      </c>
      <c r="H30" s="279" t="str">
        <f>IF(OR('Sikap (dari Siswa)'!K31="",'Sikap (dari Siswa)'!U31="",'Sikap (dari Guru)'!K31=""),"",(2*'Sikap (dari Guru)'!K31+'Sikap (dari Siswa)'!K31+'Sikap (dari Siswa)'!U31)/4)</f>
        <v/>
      </c>
      <c r="I30" s="279" t="str">
        <f>IF(OR('Sikap (dari Siswa)'!L31="",'Sikap (dari Siswa)'!V31="",'Sikap (dari Guru)'!L31=""),"",(2*'Sikap (dari Guru)'!L31+'Sikap (dari Siswa)'!L31+'Sikap (dari Siswa)'!V31)/4)</f>
        <v/>
      </c>
      <c r="J30" s="279" t="str">
        <f>IF(OR('Sikap (dari Siswa)'!M31="",'Sikap (dari Siswa)'!W31="",'Sikap (dari Guru)'!M31=""),"",(2*'Sikap (dari Guru)'!M31+'Sikap (dari Siswa)'!M31+'Sikap (dari Siswa)'!W31)/4)</f>
        <v/>
      </c>
      <c r="K30" s="279" t="str">
        <f>IF(OR('Sikap (dari Siswa)'!N31="",'Sikap (dari Siswa)'!X31="",'Sikap (dari Guru)'!N31=""),"",(2*'Sikap (dari Guru)'!N31+'Sikap (dari Siswa)'!N31+'Sikap (dari Siswa)'!X31)/4)</f>
        <v/>
      </c>
      <c r="L30" s="162" t="str">
        <f>IF('Sikap (dari Guru)'!O31="","",'Sikap (dari Guru)'!O31)</f>
        <v/>
      </c>
      <c r="M30" s="162" t="str">
        <f>IF('Sikap (dari Guru)'!P31="","",'Sikap (dari Guru)'!P31)</f>
        <v/>
      </c>
      <c r="N30" s="162" t="str">
        <f>IF('Sikap (dari Guru)'!Q31="","",'Sikap (dari Guru)'!Q31)</f>
        <v/>
      </c>
      <c r="O30" s="162" t="str">
        <f>IF('Sikap (dari Guru)'!R31="","",'Sikap (dari Guru)'!R31)</f>
        <v/>
      </c>
      <c r="P30" s="162" t="str">
        <f>IF('Sikap (dari Guru)'!S31="","",'Sikap (dari Guru)'!S31)</f>
        <v/>
      </c>
      <c r="Q30" s="164" t="str">
        <f>'Sikap (dari Guru)'!T31</f>
        <v/>
      </c>
      <c r="R30" s="164" t="str">
        <f>'Sikap (dari Guru)'!U31</f>
        <v/>
      </c>
      <c r="S30" s="165" t="str">
        <f t="shared" si="1"/>
        <v/>
      </c>
      <c r="T30" s="280">
        <f t="shared" si="2"/>
        <v>0</v>
      </c>
      <c r="U30" s="166" t="str">
        <f t="shared" si="3"/>
        <v>#N/A</v>
      </c>
      <c r="V30" s="166">
        <f t="shared" si="4"/>
        <v>0</v>
      </c>
      <c r="W30" s="166" t="str">
        <f t="shared" si="5"/>
        <v>#N/A</v>
      </c>
      <c r="X30" s="168" t="str">
        <f t="shared" si="6"/>
        <v/>
      </c>
      <c r="Y30" s="52"/>
      <c r="Z30" s="52"/>
      <c r="AA30" s="52"/>
      <c r="AB30" s="52"/>
      <c r="AC30" s="52"/>
      <c r="AD30" s="52"/>
      <c r="AE30" s="52"/>
      <c r="AF30" s="52"/>
      <c r="AG30" s="52"/>
    </row>
    <row r="31" ht="27.75" customHeight="1">
      <c r="A31" s="6">
        <v>21.0</v>
      </c>
      <c r="B31" s="279" t="str">
        <f>IF(OR('Sikap (dari Siswa)'!E32="",'Sikap (dari Siswa)'!O32="",'Sikap (dari Guru)'!E32=""),"",(2*'Sikap (dari Guru)'!E32+'Sikap (dari Siswa)'!E32+'Sikap (dari Siswa)'!O32)/4)</f>
        <v/>
      </c>
      <c r="C31" s="279" t="str">
        <f>IF(OR('Sikap (dari Siswa)'!F32="",'Sikap (dari Siswa)'!P32="",'Sikap (dari Guru)'!F32=""),"",(2*'Sikap (dari Guru)'!F32+'Sikap (dari Siswa)'!F32+'Sikap (dari Siswa)'!P32)/4)</f>
        <v/>
      </c>
      <c r="D31" s="279" t="str">
        <f>IF(OR('Sikap (dari Siswa)'!G32="",'Sikap (dari Siswa)'!Q32="",'Sikap (dari Guru)'!G32=""),"",(2*'Sikap (dari Guru)'!G32+'Sikap (dari Siswa)'!G32+'Sikap (dari Siswa)'!Q32)/4)</f>
        <v/>
      </c>
      <c r="E31" s="279" t="str">
        <f>IF(OR('Sikap (dari Siswa)'!H32="",'Sikap (dari Siswa)'!R32="",'Sikap (dari Guru)'!H32=""),"",(2*'Sikap (dari Guru)'!H32+'Sikap (dari Siswa)'!H32+'Sikap (dari Siswa)'!R32)/4)</f>
        <v/>
      </c>
      <c r="F31" s="279" t="str">
        <f>IF(OR('Sikap (dari Siswa)'!I32="",'Sikap (dari Siswa)'!S32="",'Sikap (dari Guru)'!I32=""),"",(2*'Sikap (dari Guru)'!I32+'Sikap (dari Siswa)'!I32+'Sikap (dari Siswa)'!S32)/4)</f>
        <v/>
      </c>
      <c r="G31" s="279" t="str">
        <f>IF(OR('Sikap (dari Siswa)'!J32="",'Sikap (dari Siswa)'!T32="",'Sikap (dari Guru)'!J32=""),"",(2*'Sikap (dari Guru)'!J32+'Sikap (dari Siswa)'!J32+'Sikap (dari Siswa)'!T32)/4)</f>
        <v/>
      </c>
      <c r="H31" s="279" t="str">
        <f>IF(OR('Sikap (dari Siswa)'!K32="",'Sikap (dari Siswa)'!U32="",'Sikap (dari Guru)'!K32=""),"",(2*'Sikap (dari Guru)'!K32+'Sikap (dari Siswa)'!K32+'Sikap (dari Siswa)'!U32)/4)</f>
        <v/>
      </c>
      <c r="I31" s="279" t="str">
        <f>IF(OR('Sikap (dari Siswa)'!L32="",'Sikap (dari Siswa)'!V32="",'Sikap (dari Guru)'!L32=""),"",(2*'Sikap (dari Guru)'!L32+'Sikap (dari Siswa)'!L32+'Sikap (dari Siswa)'!V32)/4)</f>
        <v/>
      </c>
      <c r="J31" s="279" t="str">
        <f>IF(OR('Sikap (dari Siswa)'!M32="",'Sikap (dari Siswa)'!W32="",'Sikap (dari Guru)'!M32=""),"",(2*'Sikap (dari Guru)'!M32+'Sikap (dari Siswa)'!M32+'Sikap (dari Siswa)'!W32)/4)</f>
        <v/>
      </c>
      <c r="K31" s="279" t="str">
        <f>IF(OR('Sikap (dari Siswa)'!N32="",'Sikap (dari Siswa)'!X32="",'Sikap (dari Guru)'!N32=""),"",(2*'Sikap (dari Guru)'!N32+'Sikap (dari Siswa)'!N32+'Sikap (dari Siswa)'!X32)/4)</f>
        <v/>
      </c>
      <c r="L31" s="162" t="str">
        <f>IF('Sikap (dari Guru)'!O32="","",'Sikap (dari Guru)'!O32)</f>
        <v/>
      </c>
      <c r="M31" s="162" t="str">
        <f>IF('Sikap (dari Guru)'!P32="","",'Sikap (dari Guru)'!P32)</f>
        <v/>
      </c>
      <c r="N31" s="162" t="str">
        <f>IF('Sikap (dari Guru)'!Q32="","",'Sikap (dari Guru)'!Q32)</f>
        <v/>
      </c>
      <c r="O31" s="162" t="str">
        <f>IF('Sikap (dari Guru)'!R32="","",'Sikap (dari Guru)'!R32)</f>
        <v/>
      </c>
      <c r="P31" s="162" t="str">
        <f>IF('Sikap (dari Guru)'!S32="","",'Sikap (dari Guru)'!S32)</f>
        <v/>
      </c>
      <c r="Q31" s="164" t="str">
        <f>'Sikap (dari Guru)'!T32</f>
        <v/>
      </c>
      <c r="R31" s="164" t="str">
        <f>'Sikap (dari Guru)'!U32</f>
        <v/>
      </c>
      <c r="S31" s="165" t="str">
        <f t="shared" si="1"/>
        <v/>
      </c>
      <c r="T31" s="280">
        <f t="shared" si="2"/>
        <v>0</v>
      </c>
      <c r="U31" s="166" t="str">
        <f t="shared" si="3"/>
        <v>#N/A</v>
      </c>
      <c r="V31" s="166">
        <f t="shared" si="4"/>
        <v>0</v>
      </c>
      <c r="W31" s="166" t="str">
        <f t="shared" si="5"/>
        <v>#N/A</v>
      </c>
      <c r="X31" s="168" t="str">
        <f t="shared" si="6"/>
        <v/>
      </c>
      <c r="Y31" s="52"/>
      <c r="Z31" s="52"/>
      <c r="AA31" s="52"/>
      <c r="AB31" s="52"/>
      <c r="AC31" s="52"/>
      <c r="AD31" s="52"/>
      <c r="AE31" s="52"/>
      <c r="AF31" s="52"/>
      <c r="AG31" s="52"/>
    </row>
    <row r="32" ht="27.75" customHeight="1">
      <c r="A32" s="6">
        <v>22.0</v>
      </c>
      <c r="B32" s="279" t="str">
        <f>IF(OR('Sikap (dari Siswa)'!E33="",'Sikap (dari Siswa)'!O33="",'Sikap (dari Guru)'!E33=""),"",(2*'Sikap (dari Guru)'!E33+'Sikap (dari Siswa)'!E33+'Sikap (dari Siswa)'!O33)/4)</f>
        <v/>
      </c>
      <c r="C32" s="279" t="str">
        <f>IF(OR('Sikap (dari Siswa)'!F33="",'Sikap (dari Siswa)'!P33="",'Sikap (dari Guru)'!F33=""),"",(2*'Sikap (dari Guru)'!F33+'Sikap (dari Siswa)'!F33+'Sikap (dari Siswa)'!P33)/4)</f>
        <v/>
      </c>
      <c r="D32" s="279" t="str">
        <f>IF(OR('Sikap (dari Siswa)'!G33="",'Sikap (dari Siswa)'!Q33="",'Sikap (dari Guru)'!G33=""),"",(2*'Sikap (dari Guru)'!G33+'Sikap (dari Siswa)'!G33+'Sikap (dari Siswa)'!Q33)/4)</f>
        <v/>
      </c>
      <c r="E32" s="279" t="str">
        <f>IF(OR('Sikap (dari Siswa)'!H33="",'Sikap (dari Siswa)'!R33="",'Sikap (dari Guru)'!H33=""),"",(2*'Sikap (dari Guru)'!H33+'Sikap (dari Siswa)'!H33+'Sikap (dari Siswa)'!R33)/4)</f>
        <v/>
      </c>
      <c r="F32" s="279" t="str">
        <f>IF(OR('Sikap (dari Siswa)'!I33="",'Sikap (dari Siswa)'!S33="",'Sikap (dari Guru)'!I33=""),"",(2*'Sikap (dari Guru)'!I33+'Sikap (dari Siswa)'!I33+'Sikap (dari Siswa)'!S33)/4)</f>
        <v/>
      </c>
      <c r="G32" s="279" t="str">
        <f>IF(OR('Sikap (dari Siswa)'!J33="",'Sikap (dari Siswa)'!T33="",'Sikap (dari Guru)'!J33=""),"",(2*'Sikap (dari Guru)'!J33+'Sikap (dari Siswa)'!J33+'Sikap (dari Siswa)'!T33)/4)</f>
        <v/>
      </c>
      <c r="H32" s="279" t="str">
        <f>IF(OR('Sikap (dari Siswa)'!K33="",'Sikap (dari Siswa)'!U33="",'Sikap (dari Guru)'!K33=""),"",(2*'Sikap (dari Guru)'!K33+'Sikap (dari Siswa)'!K33+'Sikap (dari Siswa)'!U33)/4)</f>
        <v/>
      </c>
      <c r="I32" s="279" t="str">
        <f>IF(OR('Sikap (dari Siswa)'!L33="",'Sikap (dari Siswa)'!V33="",'Sikap (dari Guru)'!L33=""),"",(2*'Sikap (dari Guru)'!L33+'Sikap (dari Siswa)'!L33+'Sikap (dari Siswa)'!V33)/4)</f>
        <v/>
      </c>
      <c r="J32" s="279" t="str">
        <f>IF(OR('Sikap (dari Siswa)'!M33="",'Sikap (dari Siswa)'!W33="",'Sikap (dari Guru)'!M33=""),"",(2*'Sikap (dari Guru)'!M33+'Sikap (dari Siswa)'!M33+'Sikap (dari Siswa)'!W33)/4)</f>
        <v/>
      </c>
      <c r="K32" s="279" t="str">
        <f>IF(OR('Sikap (dari Siswa)'!N33="",'Sikap (dari Siswa)'!X33="",'Sikap (dari Guru)'!N33=""),"",(2*'Sikap (dari Guru)'!N33+'Sikap (dari Siswa)'!N33+'Sikap (dari Siswa)'!X33)/4)</f>
        <v/>
      </c>
      <c r="L32" s="162" t="str">
        <f>IF('Sikap (dari Guru)'!O33="","",'Sikap (dari Guru)'!O33)</f>
        <v/>
      </c>
      <c r="M32" s="162" t="str">
        <f>IF('Sikap (dari Guru)'!P33="","",'Sikap (dari Guru)'!P33)</f>
        <v/>
      </c>
      <c r="N32" s="162" t="str">
        <f>IF('Sikap (dari Guru)'!Q33="","",'Sikap (dari Guru)'!Q33)</f>
        <v/>
      </c>
      <c r="O32" s="162" t="str">
        <f>IF('Sikap (dari Guru)'!R33="","",'Sikap (dari Guru)'!R33)</f>
        <v/>
      </c>
      <c r="P32" s="162" t="str">
        <f>IF('Sikap (dari Guru)'!S33="","",'Sikap (dari Guru)'!S33)</f>
        <v/>
      </c>
      <c r="Q32" s="164" t="str">
        <f>'Sikap (dari Guru)'!T33</f>
        <v/>
      </c>
      <c r="R32" s="164" t="str">
        <f>'Sikap (dari Guru)'!U33</f>
        <v/>
      </c>
      <c r="S32" s="165" t="str">
        <f t="shared" si="1"/>
        <v/>
      </c>
      <c r="T32" s="280">
        <f t="shared" si="2"/>
        <v>0</v>
      </c>
      <c r="U32" s="166" t="str">
        <f t="shared" si="3"/>
        <v>#N/A</v>
      </c>
      <c r="V32" s="166">
        <f t="shared" si="4"/>
        <v>0</v>
      </c>
      <c r="W32" s="166" t="str">
        <f t="shared" si="5"/>
        <v>#N/A</v>
      </c>
      <c r="X32" s="168" t="str">
        <f t="shared" si="6"/>
        <v/>
      </c>
      <c r="Y32" s="52"/>
      <c r="Z32" s="52"/>
      <c r="AA32" s="52"/>
      <c r="AB32" s="52"/>
      <c r="AC32" s="52"/>
      <c r="AD32" s="52"/>
      <c r="AE32" s="52"/>
      <c r="AF32" s="52"/>
      <c r="AG32" s="52"/>
    </row>
    <row r="33" ht="27.75" customHeight="1">
      <c r="A33" s="6">
        <v>23.0</v>
      </c>
      <c r="B33" s="279" t="str">
        <f>IF(OR('Sikap (dari Siswa)'!E34="",'Sikap (dari Siswa)'!O34="",'Sikap (dari Guru)'!E34=""),"",(2*'Sikap (dari Guru)'!E34+'Sikap (dari Siswa)'!E34+'Sikap (dari Siswa)'!O34)/4)</f>
        <v/>
      </c>
      <c r="C33" s="279" t="str">
        <f>IF(OR('Sikap (dari Siswa)'!F34="",'Sikap (dari Siswa)'!P34="",'Sikap (dari Guru)'!F34=""),"",(2*'Sikap (dari Guru)'!F34+'Sikap (dari Siswa)'!F34+'Sikap (dari Siswa)'!P34)/4)</f>
        <v/>
      </c>
      <c r="D33" s="279" t="str">
        <f>IF(OR('Sikap (dari Siswa)'!G34="",'Sikap (dari Siswa)'!Q34="",'Sikap (dari Guru)'!G34=""),"",(2*'Sikap (dari Guru)'!G34+'Sikap (dari Siswa)'!G34+'Sikap (dari Siswa)'!Q34)/4)</f>
        <v/>
      </c>
      <c r="E33" s="279" t="str">
        <f>IF(OR('Sikap (dari Siswa)'!H34="",'Sikap (dari Siswa)'!R34="",'Sikap (dari Guru)'!H34=""),"",(2*'Sikap (dari Guru)'!H34+'Sikap (dari Siswa)'!H34+'Sikap (dari Siswa)'!R34)/4)</f>
        <v/>
      </c>
      <c r="F33" s="279" t="str">
        <f>IF(OR('Sikap (dari Siswa)'!I34="",'Sikap (dari Siswa)'!S34="",'Sikap (dari Guru)'!I34=""),"",(2*'Sikap (dari Guru)'!I34+'Sikap (dari Siswa)'!I34+'Sikap (dari Siswa)'!S34)/4)</f>
        <v/>
      </c>
      <c r="G33" s="279" t="str">
        <f>IF(OR('Sikap (dari Siswa)'!J34="",'Sikap (dari Siswa)'!T34="",'Sikap (dari Guru)'!J34=""),"",(2*'Sikap (dari Guru)'!J34+'Sikap (dari Siswa)'!J34+'Sikap (dari Siswa)'!T34)/4)</f>
        <v/>
      </c>
      <c r="H33" s="279" t="str">
        <f>IF(OR('Sikap (dari Siswa)'!K34="",'Sikap (dari Siswa)'!U34="",'Sikap (dari Guru)'!K34=""),"",(2*'Sikap (dari Guru)'!K34+'Sikap (dari Siswa)'!K34+'Sikap (dari Siswa)'!U34)/4)</f>
        <v/>
      </c>
      <c r="I33" s="279" t="str">
        <f>IF(OR('Sikap (dari Siswa)'!L34="",'Sikap (dari Siswa)'!V34="",'Sikap (dari Guru)'!L34=""),"",(2*'Sikap (dari Guru)'!L34+'Sikap (dari Siswa)'!L34+'Sikap (dari Siswa)'!V34)/4)</f>
        <v/>
      </c>
      <c r="J33" s="279" t="str">
        <f>IF(OR('Sikap (dari Siswa)'!M34="",'Sikap (dari Siswa)'!W34="",'Sikap (dari Guru)'!M34=""),"",(2*'Sikap (dari Guru)'!M34+'Sikap (dari Siswa)'!M34+'Sikap (dari Siswa)'!W34)/4)</f>
        <v/>
      </c>
      <c r="K33" s="279" t="str">
        <f>IF(OR('Sikap (dari Siswa)'!N34="",'Sikap (dari Siswa)'!X34="",'Sikap (dari Guru)'!N34=""),"",(2*'Sikap (dari Guru)'!N34+'Sikap (dari Siswa)'!N34+'Sikap (dari Siswa)'!X34)/4)</f>
        <v/>
      </c>
      <c r="L33" s="162" t="str">
        <f>IF('Sikap (dari Guru)'!O34="","",'Sikap (dari Guru)'!O34)</f>
        <v/>
      </c>
      <c r="M33" s="162" t="str">
        <f>IF('Sikap (dari Guru)'!P34="","",'Sikap (dari Guru)'!P34)</f>
        <v/>
      </c>
      <c r="N33" s="162" t="str">
        <f>IF('Sikap (dari Guru)'!Q34="","",'Sikap (dari Guru)'!Q34)</f>
        <v/>
      </c>
      <c r="O33" s="162" t="str">
        <f>IF('Sikap (dari Guru)'!R34="","",'Sikap (dari Guru)'!R34)</f>
        <v/>
      </c>
      <c r="P33" s="162" t="str">
        <f>IF('Sikap (dari Guru)'!S34="","",'Sikap (dari Guru)'!S34)</f>
        <v/>
      </c>
      <c r="Q33" s="164" t="str">
        <f>'Sikap (dari Guru)'!T34</f>
        <v/>
      </c>
      <c r="R33" s="164" t="str">
        <f>'Sikap (dari Guru)'!U34</f>
        <v/>
      </c>
      <c r="S33" s="165" t="str">
        <f t="shared" si="1"/>
        <v/>
      </c>
      <c r="T33" s="280">
        <f t="shared" si="2"/>
        <v>0</v>
      </c>
      <c r="U33" s="166" t="str">
        <f t="shared" si="3"/>
        <v>#N/A</v>
      </c>
      <c r="V33" s="166">
        <f t="shared" si="4"/>
        <v>0</v>
      </c>
      <c r="W33" s="166" t="str">
        <f t="shared" si="5"/>
        <v>#N/A</v>
      </c>
      <c r="X33" s="168" t="str">
        <f t="shared" si="6"/>
        <v/>
      </c>
      <c r="Y33" s="52"/>
      <c r="Z33" s="52"/>
      <c r="AA33" s="52"/>
      <c r="AB33" s="52"/>
      <c r="AC33" s="52"/>
      <c r="AD33" s="52"/>
      <c r="AE33" s="52"/>
      <c r="AF33" s="52"/>
      <c r="AG33" s="52"/>
    </row>
    <row r="34" ht="27.75" customHeight="1">
      <c r="A34" s="6">
        <v>24.0</v>
      </c>
      <c r="B34" s="279" t="str">
        <f>IF(OR('Sikap (dari Siswa)'!E35="",'Sikap (dari Siswa)'!O35="",'Sikap (dari Guru)'!E35=""),"",(2*'Sikap (dari Guru)'!E35+'Sikap (dari Siswa)'!E35+'Sikap (dari Siswa)'!O35)/4)</f>
        <v/>
      </c>
      <c r="C34" s="279" t="str">
        <f>IF(OR('Sikap (dari Siswa)'!F35="",'Sikap (dari Siswa)'!P35="",'Sikap (dari Guru)'!F35=""),"",(2*'Sikap (dari Guru)'!F35+'Sikap (dari Siswa)'!F35+'Sikap (dari Siswa)'!P35)/4)</f>
        <v/>
      </c>
      <c r="D34" s="279" t="str">
        <f>IF(OR('Sikap (dari Siswa)'!G35="",'Sikap (dari Siswa)'!Q35="",'Sikap (dari Guru)'!G35=""),"",(2*'Sikap (dari Guru)'!G35+'Sikap (dari Siswa)'!G35+'Sikap (dari Siswa)'!Q35)/4)</f>
        <v/>
      </c>
      <c r="E34" s="279" t="str">
        <f>IF(OR('Sikap (dari Siswa)'!H35="",'Sikap (dari Siswa)'!R35="",'Sikap (dari Guru)'!H35=""),"",(2*'Sikap (dari Guru)'!H35+'Sikap (dari Siswa)'!H35+'Sikap (dari Siswa)'!R35)/4)</f>
        <v/>
      </c>
      <c r="F34" s="279" t="str">
        <f>IF(OR('Sikap (dari Siswa)'!I35="",'Sikap (dari Siswa)'!S35="",'Sikap (dari Guru)'!I35=""),"",(2*'Sikap (dari Guru)'!I35+'Sikap (dari Siswa)'!I35+'Sikap (dari Siswa)'!S35)/4)</f>
        <v/>
      </c>
      <c r="G34" s="279" t="str">
        <f>IF(OR('Sikap (dari Siswa)'!J35="",'Sikap (dari Siswa)'!T35="",'Sikap (dari Guru)'!J35=""),"",(2*'Sikap (dari Guru)'!J35+'Sikap (dari Siswa)'!J35+'Sikap (dari Siswa)'!T35)/4)</f>
        <v/>
      </c>
      <c r="H34" s="279" t="str">
        <f>IF(OR('Sikap (dari Siswa)'!K35="",'Sikap (dari Siswa)'!U35="",'Sikap (dari Guru)'!K35=""),"",(2*'Sikap (dari Guru)'!K35+'Sikap (dari Siswa)'!K35+'Sikap (dari Siswa)'!U35)/4)</f>
        <v/>
      </c>
      <c r="I34" s="279" t="str">
        <f>IF(OR('Sikap (dari Siswa)'!L35="",'Sikap (dari Siswa)'!V35="",'Sikap (dari Guru)'!L35=""),"",(2*'Sikap (dari Guru)'!L35+'Sikap (dari Siswa)'!L35+'Sikap (dari Siswa)'!V35)/4)</f>
        <v/>
      </c>
      <c r="J34" s="279" t="str">
        <f>IF(OR('Sikap (dari Siswa)'!M35="",'Sikap (dari Siswa)'!W35="",'Sikap (dari Guru)'!M35=""),"",(2*'Sikap (dari Guru)'!M35+'Sikap (dari Siswa)'!M35+'Sikap (dari Siswa)'!W35)/4)</f>
        <v/>
      </c>
      <c r="K34" s="279" t="str">
        <f>IF(OR('Sikap (dari Siswa)'!N35="",'Sikap (dari Siswa)'!X35="",'Sikap (dari Guru)'!N35=""),"",(2*'Sikap (dari Guru)'!N35+'Sikap (dari Siswa)'!N35+'Sikap (dari Siswa)'!X35)/4)</f>
        <v/>
      </c>
      <c r="L34" s="162" t="str">
        <f>IF('Sikap (dari Guru)'!O35="","",'Sikap (dari Guru)'!O35)</f>
        <v/>
      </c>
      <c r="M34" s="162" t="str">
        <f>IF('Sikap (dari Guru)'!P35="","",'Sikap (dari Guru)'!P35)</f>
        <v/>
      </c>
      <c r="N34" s="162" t="str">
        <f>IF('Sikap (dari Guru)'!Q35="","",'Sikap (dari Guru)'!Q35)</f>
        <v/>
      </c>
      <c r="O34" s="162" t="str">
        <f>IF('Sikap (dari Guru)'!R35="","",'Sikap (dari Guru)'!R35)</f>
        <v/>
      </c>
      <c r="P34" s="162" t="str">
        <f>IF('Sikap (dari Guru)'!S35="","",'Sikap (dari Guru)'!S35)</f>
        <v/>
      </c>
      <c r="Q34" s="164" t="str">
        <f>'Sikap (dari Guru)'!T35</f>
        <v/>
      </c>
      <c r="R34" s="164" t="str">
        <f>'Sikap (dari Guru)'!U35</f>
        <v/>
      </c>
      <c r="S34" s="165" t="str">
        <f t="shared" si="1"/>
        <v/>
      </c>
      <c r="T34" s="280">
        <f t="shared" si="2"/>
        <v>0</v>
      </c>
      <c r="U34" s="166" t="str">
        <f t="shared" si="3"/>
        <v>#N/A</v>
      </c>
      <c r="V34" s="166">
        <f t="shared" si="4"/>
        <v>0</v>
      </c>
      <c r="W34" s="166" t="str">
        <f t="shared" si="5"/>
        <v>#N/A</v>
      </c>
      <c r="X34" s="168" t="str">
        <f t="shared" si="6"/>
        <v/>
      </c>
      <c r="Y34" s="52"/>
      <c r="Z34" s="52"/>
      <c r="AA34" s="52"/>
      <c r="AB34" s="52"/>
      <c r="AC34" s="52"/>
      <c r="AD34" s="52"/>
      <c r="AE34" s="52"/>
      <c r="AF34" s="52"/>
      <c r="AG34" s="52"/>
    </row>
    <row r="35" ht="27.75" customHeight="1">
      <c r="A35" s="6">
        <v>25.0</v>
      </c>
      <c r="B35" s="279" t="str">
        <f>IF(OR('Sikap (dari Siswa)'!E36="",'Sikap (dari Siswa)'!O36="",'Sikap (dari Guru)'!E36=""),"",(2*'Sikap (dari Guru)'!E36+'Sikap (dari Siswa)'!E36+'Sikap (dari Siswa)'!O36)/4)</f>
        <v/>
      </c>
      <c r="C35" s="279" t="str">
        <f>IF(OR('Sikap (dari Siswa)'!F36="",'Sikap (dari Siswa)'!P36="",'Sikap (dari Guru)'!F36=""),"",(2*'Sikap (dari Guru)'!F36+'Sikap (dari Siswa)'!F36+'Sikap (dari Siswa)'!P36)/4)</f>
        <v/>
      </c>
      <c r="D35" s="279" t="str">
        <f>IF(OR('Sikap (dari Siswa)'!G36="",'Sikap (dari Siswa)'!Q36="",'Sikap (dari Guru)'!G36=""),"",(2*'Sikap (dari Guru)'!G36+'Sikap (dari Siswa)'!G36+'Sikap (dari Siswa)'!Q36)/4)</f>
        <v/>
      </c>
      <c r="E35" s="279" t="str">
        <f>IF(OR('Sikap (dari Siswa)'!H36="",'Sikap (dari Siswa)'!R36="",'Sikap (dari Guru)'!H36=""),"",(2*'Sikap (dari Guru)'!H36+'Sikap (dari Siswa)'!H36+'Sikap (dari Siswa)'!R36)/4)</f>
        <v/>
      </c>
      <c r="F35" s="279" t="str">
        <f>IF(OR('Sikap (dari Siswa)'!I36="",'Sikap (dari Siswa)'!S36="",'Sikap (dari Guru)'!I36=""),"",(2*'Sikap (dari Guru)'!I36+'Sikap (dari Siswa)'!I36+'Sikap (dari Siswa)'!S36)/4)</f>
        <v/>
      </c>
      <c r="G35" s="279" t="str">
        <f>IF(OR('Sikap (dari Siswa)'!J36="",'Sikap (dari Siswa)'!T36="",'Sikap (dari Guru)'!J36=""),"",(2*'Sikap (dari Guru)'!J36+'Sikap (dari Siswa)'!J36+'Sikap (dari Siswa)'!T36)/4)</f>
        <v/>
      </c>
      <c r="H35" s="279" t="str">
        <f>IF(OR('Sikap (dari Siswa)'!K36="",'Sikap (dari Siswa)'!U36="",'Sikap (dari Guru)'!K36=""),"",(2*'Sikap (dari Guru)'!K36+'Sikap (dari Siswa)'!K36+'Sikap (dari Siswa)'!U36)/4)</f>
        <v/>
      </c>
      <c r="I35" s="279" t="str">
        <f>IF(OR('Sikap (dari Siswa)'!L36="",'Sikap (dari Siswa)'!V36="",'Sikap (dari Guru)'!L36=""),"",(2*'Sikap (dari Guru)'!L36+'Sikap (dari Siswa)'!L36+'Sikap (dari Siswa)'!V36)/4)</f>
        <v/>
      </c>
      <c r="J35" s="279" t="str">
        <f>IF(OR('Sikap (dari Siswa)'!M36="",'Sikap (dari Siswa)'!W36="",'Sikap (dari Guru)'!M36=""),"",(2*'Sikap (dari Guru)'!M36+'Sikap (dari Siswa)'!M36+'Sikap (dari Siswa)'!W36)/4)</f>
        <v/>
      </c>
      <c r="K35" s="279" t="str">
        <f>IF(OR('Sikap (dari Siswa)'!N36="",'Sikap (dari Siswa)'!X36="",'Sikap (dari Guru)'!N36=""),"",(2*'Sikap (dari Guru)'!N36+'Sikap (dari Siswa)'!N36+'Sikap (dari Siswa)'!X36)/4)</f>
        <v/>
      </c>
      <c r="L35" s="162" t="str">
        <f>IF('Sikap (dari Guru)'!O36="","",'Sikap (dari Guru)'!O36)</f>
        <v/>
      </c>
      <c r="M35" s="162" t="str">
        <f>IF('Sikap (dari Guru)'!P36="","",'Sikap (dari Guru)'!P36)</f>
        <v/>
      </c>
      <c r="N35" s="162" t="str">
        <f>IF('Sikap (dari Guru)'!Q36="","",'Sikap (dari Guru)'!Q36)</f>
        <v/>
      </c>
      <c r="O35" s="162" t="str">
        <f>IF('Sikap (dari Guru)'!R36="","",'Sikap (dari Guru)'!R36)</f>
        <v/>
      </c>
      <c r="P35" s="162" t="str">
        <f>IF('Sikap (dari Guru)'!S36="","",'Sikap (dari Guru)'!S36)</f>
        <v/>
      </c>
      <c r="Q35" s="164" t="str">
        <f>'Sikap (dari Guru)'!T36</f>
        <v/>
      </c>
      <c r="R35" s="164" t="str">
        <f>'Sikap (dari Guru)'!U36</f>
        <v/>
      </c>
      <c r="S35" s="165" t="str">
        <f t="shared" si="1"/>
        <v/>
      </c>
      <c r="T35" s="280">
        <f t="shared" si="2"/>
        <v>0</v>
      </c>
      <c r="U35" s="166" t="str">
        <f t="shared" si="3"/>
        <v>#N/A</v>
      </c>
      <c r="V35" s="166">
        <f t="shared" si="4"/>
        <v>0</v>
      </c>
      <c r="W35" s="166" t="str">
        <f t="shared" si="5"/>
        <v>#N/A</v>
      </c>
      <c r="X35" s="168" t="str">
        <f t="shared" si="6"/>
        <v/>
      </c>
      <c r="Y35" s="52"/>
      <c r="Z35" s="52"/>
      <c r="AA35" s="52"/>
      <c r="AB35" s="52"/>
      <c r="AC35" s="52"/>
      <c r="AD35" s="52"/>
      <c r="AE35" s="52"/>
      <c r="AF35" s="52"/>
      <c r="AG35" s="52"/>
    </row>
    <row r="36" ht="27.75" customHeight="1">
      <c r="A36" s="6">
        <v>26.0</v>
      </c>
      <c r="B36" s="279" t="str">
        <f>IF(OR('Sikap (dari Siswa)'!E37="",'Sikap (dari Siswa)'!O37="",'Sikap (dari Guru)'!E42=""),"",(2*'Sikap (dari Guru)'!E42+'Sikap (dari Siswa)'!E37+'Sikap (dari Siswa)'!O37)/4)</f>
        <v/>
      </c>
      <c r="C36" s="279" t="str">
        <f>IF(OR('Sikap (dari Siswa)'!F37="",'Sikap (dari Siswa)'!P37="",'Sikap (dari Guru)'!F42=""),"",(2*'Sikap (dari Guru)'!F42+'Sikap (dari Siswa)'!F37+'Sikap (dari Siswa)'!P37)/4)</f>
        <v/>
      </c>
      <c r="D36" s="279" t="str">
        <f>IF(OR('Sikap (dari Siswa)'!G37="",'Sikap (dari Siswa)'!Q37="",'Sikap (dari Guru)'!G42=""),"",(2*'Sikap (dari Guru)'!G42+'Sikap (dari Siswa)'!G37+'Sikap (dari Siswa)'!Q37)/4)</f>
        <v/>
      </c>
      <c r="E36" s="279" t="str">
        <f>IF(OR('Sikap (dari Siswa)'!H37="",'Sikap (dari Siswa)'!R37="",'Sikap (dari Guru)'!H42=""),"",(2*'Sikap (dari Guru)'!H42+'Sikap (dari Siswa)'!H37+'Sikap (dari Siswa)'!R37)/4)</f>
        <v/>
      </c>
      <c r="F36" s="279" t="str">
        <f>IF(OR('Sikap (dari Siswa)'!I37="",'Sikap (dari Siswa)'!S37="",'Sikap (dari Guru)'!I42=""),"",(2*'Sikap (dari Guru)'!I42+'Sikap (dari Siswa)'!I37+'Sikap (dari Siswa)'!S37)/4)</f>
        <v/>
      </c>
      <c r="G36" s="279" t="str">
        <f>IF(OR('Sikap (dari Siswa)'!J37="",'Sikap (dari Siswa)'!T37="",'Sikap (dari Guru)'!J42=""),"",(2*'Sikap (dari Guru)'!J42+'Sikap (dari Siswa)'!J37+'Sikap (dari Siswa)'!T37)/4)</f>
        <v/>
      </c>
      <c r="H36" s="279" t="str">
        <f>IF(OR('Sikap (dari Siswa)'!K37="",'Sikap (dari Siswa)'!U37="",'Sikap (dari Guru)'!K42=""),"",(2*'Sikap (dari Guru)'!K42+'Sikap (dari Siswa)'!K37+'Sikap (dari Siswa)'!U37)/4)</f>
        <v/>
      </c>
      <c r="I36" s="279" t="str">
        <f>IF(OR('Sikap (dari Siswa)'!L37="",'Sikap (dari Siswa)'!V37="",'Sikap (dari Guru)'!L42=""),"",(2*'Sikap (dari Guru)'!L42+'Sikap (dari Siswa)'!L37+'Sikap (dari Siswa)'!V37)/4)</f>
        <v/>
      </c>
      <c r="J36" s="279" t="str">
        <f>IF(OR('Sikap (dari Siswa)'!M37="",'Sikap (dari Siswa)'!W37="",'Sikap (dari Guru)'!M42=""),"",(2*'Sikap (dari Guru)'!M42+'Sikap (dari Siswa)'!M37+'Sikap (dari Siswa)'!W37)/4)</f>
        <v/>
      </c>
      <c r="K36" s="279" t="str">
        <f>IF(OR('Sikap (dari Siswa)'!N37="",'Sikap (dari Siswa)'!X37="",'Sikap (dari Guru)'!N42=""),"",(2*'Sikap (dari Guru)'!N42+'Sikap (dari Siswa)'!N37+'Sikap (dari Siswa)'!X37)/4)</f>
        <v/>
      </c>
      <c r="L36" s="162" t="str">
        <f>IF('Sikap (dari Guru)'!O42="","",'Sikap (dari Guru)'!O42)</f>
        <v/>
      </c>
      <c r="M36" s="162" t="str">
        <f>IF('Sikap (dari Guru)'!P42="","",'Sikap (dari Guru)'!P42)</f>
        <v/>
      </c>
      <c r="N36" s="162" t="str">
        <f>IF('Sikap (dari Guru)'!Q42="","",'Sikap (dari Guru)'!Q42)</f>
        <v/>
      </c>
      <c r="O36" s="162" t="str">
        <f>IF('Sikap (dari Guru)'!R42="","",'Sikap (dari Guru)'!R42)</f>
        <v/>
      </c>
      <c r="P36" s="162" t="str">
        <f>IF('Sikap (dari Guru)'!S42="","",'Sikap (dari Guru)'!S42)</f>
        <v/>
      </c>
      <c r="Q36" s="164" t="str">
        <f>'Sikap (dari Guru)'!T42</f>
        <v/>
      </c>
      <c r="R36" s="164" t="str">
        <f>'Sikap (dari Guru)'!U42</f>
        <v/>
      </c>
      <c r="S36" s="165" t="str">
        <f t="shared" si="1"/>
        <v/>
      </c>
      <c r="T36" s="280">
        <f t="shared" si="2"/>
        <v>0</v>
      </c>
      <c r="U36" s="166" t="str">
        <f t="shared" si="3"/>
        <v>#N/A</v>
      </c>
      <c r="V36" s="166">
        <f t="shared" si="4"/>
        <v>0</v>
      </c>
      <c r="W36" s="166" t="str">
        <f t="shared" si="5"/>
        <v>#N/A</v>
      </c>
      <c r="X36" s="168" t="str">
        <f t="shared" si="6"/>
        <v/>
      </c>
      <c r="Y36" s="52"/>
      <c r="Z36" s="52"/>
      <c r="AA36" s="52"/>
      <c r="AB36" s="52"/>
      <c r="AC36" s="52"/>
      <c r="AD36" s="52"/>
      <c r="AE36" s="52"/>
      <c r="AF36" s="52"/>
      <c r="AG36" s="52"/>
    </row>
    <row r="37" ht="27.75" customHeight="1">
      <c r="A37" s="6">
        <v>27.0</v>
      </c>
      <c r="B37" s="279" t="str">
        <f>IF(OR('Sikap (dari Siswa)'!E38="",'Sikap (dari Siswa)'!O38="",'Sikap (dari Guru)'!E43=""),"",(2*'Sikap (dari Guru)'!E43+'Sikap (dari Siswa)'!E38+'Sikap (dari Siswa)'!O38)/4)</f>
        <v/>
      </c>
      <c r="C37" s="279" t="str">
        <f>IF(OR('Sikap (dari Siswa)'!F38="",'Sikap (dari Siswa)'!P38="",'Sikap (dari Guru)'!F43=""),"",(2*'Sikap (dari Guru)'!F43+'Sikap (dari Siswa)'!F38+'Sikap (dari Siswa)'!P38)/4)</f>
        <v/>
      </c>
      <c r="D37" s="279" t="str">
        <f>IF(OR('Sikap (dari Siswa)'!G38="",'Sikap (dari Siswa)'!Q38="",'Sikap (dari Guru)'!G43=""),"",(2*'Sikap (dari Guru)'!G43+'Sikap (dari Siswa)'!G38+'Sikap (dari Siswa)'!Q38)/4)</f>
        <v/>
      </c>
      <c r="E37" s="279" t="str">
        <f>IF(OR('Sikap (dari Siswa)'!H38="",'Sikap (dari Siswa)'!R38="",'Sikap (dari Guru)'!H43=""),"",(2*'Sikap (dari Guru)'!H43+'Sikap (dari Siswa)'!H38+'Sikap (dari Siswa)'!R38)/4)</f>
        <v/>
      </c>
      <c r="F37" s="279" t="str">
        <f>IF(OR('Sikap (dari Siswa)'!I38="",'Sikap (dari Siswa)'!S38="",'Sikap (dari Guru)'!I43=""),"",(2*'Sikap (dari Guru)'!I43+'Sikap (dari Siswa)'!I38+'Sikap (dari Siswa)'!S38)/4)</f>
        <v/>
      </c>
      <c r="G37" s="279" t="str">
        <f>IF(OR('Sikap (dari Siswa)'!J38="",'Sikap (dari Siswa)'!T38="",'Sikap (dari Guru)'!J43=""),"",(2*'Sikap (dari Guru)'!J43+'Sikap (dari Siswa)'!J38+'Sikap (dari Siswa)'!T38)/4)</f>
        <v/>
      </c>
      <c r="H37" s="279" t="str">
        <f>IF(OR('Sikap (dari Siswa)'!K38="",'Sikap (dari Siswa)'!U38="",'Sikap (dari Guru)'!K43=""),"",(2*'Sikap (dari Guru)'!K43+'Sikap (dari Siswa)'!K38+'Sikap (dari Siswa)'!U38)/4)</f>
        <v/>
      </c>
      <c r="I37" s="279" t="str">
        <f>IF(OR('Sikap (dari Siswa)'!L38="",'Sikap (dari Siswa)'!V38="",'Sikap (dari Guru)'!L43=""),"",(2*'Sikap (dari Guru)'!L43+'Sikap (dari Siswa)'!L38+'Sikap (dari Siswa)'!V38)/4)</f>
        <v/>
      </c>
      <c r="J37" s="279" t="str">
        <f>IF(OR('Sikap (dari Siswa)'!M38="",'Sikap (dari Siswa)'!W38="",'Sikap (dari Guru)'!M43=""),"",(2*'Sikap (dari Guru)'!M43+'Sikap (dari Siswa)'!M38+'Sikap (dari Siswa)'!W38)/4)</f>
        <v/>
      </c>
      <c r="K37" s="279" t="str">
        <f>IF(OR('Sikap (dari Siswa)'!N38="",'Sikap (dari Siswa)'!X38="",'Sikap (dari Guru)'!N43=""),"",(2*'Sikap (dari Guru)'!N43+'Sikap (dari Siswa)'!N38+'Sikap (dari Siswa)'!X38)/4)</f>
        <v/>
      </c>
      <c r="L37" s="162" t="str">
        <f>IF('Sikap (dari Guru)'!O43="","",'Sikap (dari Guru)'!O43)</f>
        <v/>
      </c>
      <c r="M37" s="162" t="str">
        <f>IF('Sikap (dari Guru)'!P43="","",'Sikap (dari Guru)'!P43)</f>
        <v/>
      </c>
      <c r="N37" s="162" t="str">
        <f>IF('Sikap (dari Guru)'!Q43="","",'Sikap (dari Guru)'!Q43)</f>
        <v/>
      </c>
      <c r="O37" s="162" t="str">
        <f>IF('Sikap (dari Guru)'!R43="","",'Sikap (dari Guru)'!R43)</f>
        <v/>
      </c>
      <c r="P37" s="162" t="str">
        <f>IF('Sikap (dari Guru)'!S43="","",'Sikap (dari Guru)'!S43)</f>
        <v/>
      </c>
      <c r="Q37" s="164" t="str">
        <f>'Sikap (dari Guru)'!T43</f>
        <v/>
      </c>
      <c r="R37" s="164" t="str">
        <f>'Sikap (dari Guru)'!U43</f>
        <v/>
      </c>
      <c r="S37" s="165" t="str">
        <f t="shared" si="1"/>
        <v/>
      </c>
      <c r="T37" s="280">
        <f t="shared" si="2"/>
        <v>0</v>
      </c>
      <c r="U37" s="166" t="str">
        <f t="shared" si="3"/>
        <v>#N/A</v>
      </c>
      <c r="V37" s="166">
        <f t="shared" si="4"/>
        <v>0</v>
      </c>
      <c r="W37" s="166" t="str">
        <f t="shared" si="5"/>
        <v>#N/A</v>
      </c>
      <c r="X37" s="168" t="str">
        <f t="shared" si="6"/>
        <v/>
      </c>
      <c r="Y37" s="52"/>
      <c r="Z37" s="52"/>
      <c r="AA37" s="52"/>
      <c r="AB37" s="52"/>
      <c r="AC37" s="52"/>
      <c r="AD37" s="52"/>
      <c r="AE37" s="52"/>
      <c r="AF37" s="52"/>
      <c r="AG37" s="52"/>
    </row>
    <row r="38" ht="27.75" customHeight="1">
      <c r="A38" s="6">
        <v>28.0</v>
      </c>
      <c r="B38" s="279" t="str">
        <f>IF(OR('Sikap (dari Siswa)'!E39="",'Sikap (dari Siswa)'!O39="",'Sikap (dari Guru)'!E44=""),"",(2*'Sikap (dari Guru)'!E44+'Sikap (dari Siswa)'!E39+'Sikap (dari Siswa)'!O39)/4)</f>
        <v/>
      </c>
      <c r="C38" s="279" t="str">
        <f>IF(OR('Sikap (dari Siswa)'!F39="",'Sikap (dari Siswa)'!P39="",'Sikap (dari Guru)'!F44=""),"",(2*'Sikap (dari Guru)'!F44+'Sikap (dari Siswa)'!F39+'Sikap (dari Siswa)'!P39)/4)</f>
        <v/>
      </c>
      <c r="D38" s="279" t="str">
        <f>IF(OR('Sikap (dari Siswa)'!G39="",'Sikap (dari Siswa)'!Q39="",'Sikap (dari Guru)'!G44=""),"",(2*'Sikap (dari Guru)'!G44+'Sikap (dari Siswa)'!G39+'Sikap (dari Siswa)'!Q39)/4)</f>
        <v/>
      </c>
      <c r="E38" s="279" t="str">
        <f>IF(OR('Sikap (dari Siswa)'!H39="",'Sikap (dari Siswa)'!R39="",'Sikap (dari Guru)'!H44=""),"",(2*'Sikap (dari Guru)'!H44+'Sikap (dari Siswa)'!H39+'Sikap (dari Siswa)'!R39)/4)</f>
        <v/>
      </c>
      <c r="F38" s="279" t="str">
        <f>IF(OR('Sikap (dari Siswa)'!I39="",'Sikap (dari Siswa)'!S39="",'Sikap (dari Guru)'!I44=""),"",(2*'Sikap (dari Guru)'!I44+'Sikap (dari Siswa)'!I39+'Sikap (dari Siswa)'!S39)/4)</f>
        <v/>
      </c>
      <c r="G38" s="279" t="str">
        <f>IF(OR('Sikap (dari Siswa)'!J39="",'Sikap (dari Siswa)'!T39="",'Sikap (dari Guru)'!J44=""),"",(2*'Sikap (dari Guru)'!J44+'Sikap (dari Siswa)'!J39+'Sikap (dari Siswa)'!T39)/4)</f>
        <v/>
      </c>
      <c r="H38" s="279" t="str">
        <f>IF(OR('Sikap (dari Siswa)'!K39="",'Sikap (dari Siswa)'!U39="",'Sikap (dari Guru)'!K44=""),"",(2*'Sikap (dari Guru)'!K44+'Sikap (dari Siswa)'!K39+'Sikap (dari Siswa)'!U39)/4)</f>
        <v/>
      </c>
      <c r="I38" s="279" t="str">
        <f>IF(OR('Sikap (dari Siswa)'!L39="",'Sikap (dari Siswa)'!V39="",'Sikap (dari Guru)'!L44=""),"",(2*'Sikap (dari Guru)'!L44+'Sikap (dari Siswa)'!L39+'Sikap (dari Siswa)'!V39)/4)</f>
        <v/>
      </c>
      <c r="J38" s="279" t="str">
        <f>IF(OR('Sikap (dari Siswa)'!M39="",'Sikap (dari Siswa)'!W39="",'Sikap (dari Guru)'!M44=""),"",(2*'Sikap (dari Guru)'!M44+'Sikap (dari Siswa)'!M39+'Sikap (dari Siswa)'!W39)/4)</f>
        <v/>
      </c>
      <c r="K38" s="279" t="str">
        <f>IF(OR('Sikap (dari Siswa)'!N39="",'Sikap (dari Siswa)'!X39="",'Sikap (dari Guru)'!N44=""),"",(2*'Sikap (dari Guru)'!N44+'Sikap (dari Siswa)'!N39+'Sikap (dari Siswa)'!X39)/4)</f>
        <v/>
      </c>
      <c r="L38" s="162" t="str">
        <f>IF('Sikap (dari Guru)'!O44="","",'Sikap (dari Guru)'!O44)</f>
        <v/>
      </c>
      <c r="M38" s="162" t="str">
        <f>IF('Sikap (dari Guru)'!P44="","",'Sikap (dari Guru)'!P44)</f>
        <v/>
      </c>
      <c r="N38" s="162" t="str">
        <f>IF('Sikap (dari Guru)'!Q44="","",'Sikap (dari Guru)'!Q44)</f>
        <v/>
      </c>
      <c r="O38" s="162" t="str">
        <f>IF('Sikap (dari Guru)'!R44="","",'Sikap (dari Guru)'!R44)</f>
        <v/>
      </c>
      <c r="P38" s="162" t="str">
        <f>IF('Sikap (dari Guru)'!S44="","",'Sikap (dari Guru)'!S44)</f>
        <v/>
      </c>
      <c r="Q38" s="164" t="str">
        <f>'Sikap (dari Guru)'!T44</f>
        <v/>
      </c>
      <c r="R38" s="164" t="str">
        <f>'Sikap (dari Guru)'!U44</f>
        <v/>
      </c>
      <c r="S38" s="165" t="str">
        <f t="shared" si="1"/>
        <v/>
      </c>
      <c r="T38" s="280">
        <f t="shared" si="2"/>
        <v>0</v>
      </c>
      <c r="U38" s="166" t="str">
        <f t="shared" si="3"/>
        <v>#N/A</v>
      </c>
      <c r="V38" s="166">
        <f t="shared" si="4"/>
        <v>0</v>
      </c>
      <c r="W38" s="166" t="str">
        <f t="shared" si="5"/>
        <v>#N/A</v>
      </c>
      <c r="X38" s="168" t="str">
        <f t="shared" si="6"/>
        <v/>
      </c>
      <c r="Y38" s="52"/>
      <c r="Z38" s="52"/>
      <c r="AA38" s="52"/>
      <c r="AB38" s="52"/>
      <c r="AC38" s="52"/>
      <c r="AD38" s="52"/>
      <c r="AE38" s="52"/>
      <c r="AF38" s="52"/>
      <c r="AG38" s="52"/>
    </row>
    <row r="39" ht="27.75" customHeight="1">
      <c r="A39" s="6">
        <v>29.0</v>
      </c>
      <c r="B39" s="279" t="str">
        <f>IF(OR('Sikap (dari Siswa)'!E40="",'Sikap (dari Siswa)'!O40="",'Sikap (dari Guru)'!E45=""),"",(2*'Sikap (dari Guru)'!E45+'Sikap (dari Siswa)'!E40+'Sikap (dari Siswa)'!O40)/4)</f>
        <v/>
      </c>
      <c r="C39" s="279" t="str">
        <f>IF(OR('Sikap (dari Siswa)'!F40="",'Sikap (dari Siswa)'!P40="",'Sikap (dari Guru)'!F45=""),"",(2*'Sikap (dari Guru)'!F45+'Sikap (dari Siswa)'!F40+'Sikap (dari Siswa)'!P40)/4)</f>
        <v/>
      </c>
      <c r="D39" s="279" t="str">
        <f>IF(OR('Sikap (dari Siswa)'!G40="",'Sikap (dari Siswa)'!Q40="",'Sikap (dari Guru)'!G45=""),"",(2*'Sikap (dari Guru)'!G45+'Sikap (dari Siswa)'!G40+'Sikap (dari Siswa)'!Q40)/4)</f>
        <v/>
      </c>
      <c r="E39" s="279" t="str">
        <f>IF(OR('Sikap (dari Siswa)'!H40="",'Sikap (dari Siswa)'!R40="",'Sikap (dari Guru)'!H45=""),"",(2*'Sikap (dari Guru)'!H45+'Sikap (dari Siswa)'!H40+'Sikap (dari Siswa)'!R40)/4)</f>
        <v/>
      </c>
      <c r="F39" s="279" t="str">
        <f>IF(OR('Sikap (dari Siswa)'!I40="",'Sikap (dari Siswa)'!S40="",'Sikap (dari Guru)'!I45=""),"",(2*'Sikap (dari Guru)'!I45+'Sikap (dari Siswa)'!I40+'Sikap (dari Siswa)'!S40)/4)</f>
        <v/>
      </c>
      <c r="G39" s="279" t="str">
        <f>IF(OR('Sikap (dari Siswa)'!J40="",'Sikap (dari Siswa)'!T40="",'Sikap (dari Guru)'!J45=""),"",(2*'Sikap (dari Guru)'!J45+'Sikap (dari Siswa)'!J40+'Sikap (dari Siswa)'!T40)/4)</f>
        <v/>
      </c>
      <c r="H39" s="279" t="str">
        <f>IF(OR('Sikap (dari Siswa)'!K40="",'Sikap (dari Siswa)'!U40="",'Sikap (dari Guru)'!K45=""),"",(2*'Sikap (dari Guru)'!K45+'Sikap (dari Siswa)'!K40+'Sikap (dari Siswa)'!U40)/4)</f>
        <v/>
      </c>
      <c r="I39" s="279" t="str">
        <f>IF(OR('Sikap (dari Siswa)'!L40="",'Sikap (dari Siswa)'!V40="",'Sikap (dari Guru)'!L45=""),"",(2*'Sikap (dari Guru)'!L45+'Sikap (dari Siswa)'!L40+'Sikap (dari Siswa)'!V40)/4)</f>
        <v/>
      </c>
      <c r="J39" s="279" t="str">
        <f>IF(OR('Sikap (dari Siswa)'!M40="",'Sikap (dari Siswa)'!W40="",'Sikap (dari Guru)'!M45=""),"",(2*'Sikap (dari Guru)'!M45+'Sikap (dari Siswa)'!M40+'Sikap (dari Siswa)'!W40)/4)</f>
        <v/>
      </c>
      <c r="K39" s="279" t="str">
        <f>IF(OR('Sikap (dari Siswa)'!N40="",'Sikap (dari Siswa)'!X40="",'Sikap (dari Guru)'!N45=""),"",(2*'Sikap (dari Guru)'!N45+'Sikap (dari Siswa)'!N40+'Sikap (dari Siswa)'!X40)/4)</f>
        <v/>
      </c>
      <c r="L39" s="162" t="str">
        <f>IF('Sikap (dari Guru)'!O45="","",'Sikap (dari Guru)'!O45)</f>
        <v/>
      </c>
      <c r="M39" s="162" t="str">
        <f>IF('Sikap (dari Guru)'!P45="","",'Sikap (dari Guru)'!P45)</f>
        <v/>
      </c>
      <c r="N39" s="162" t="str">
        <f>IF('Sikap (dari Guru)'!Q45="","",'Sikap (dari Guru)'!Q45)</f>
        <v/>
      </c>
      <c r="O39" s="162" t="str">
        <f>IF('Sikap (dari Guru)'!R45="","",'Sikap (dari Guru)'!R45)</f>
        <v/>
      </c>
      <c r="P39" s="162" t="str">
        <f>IF('Sikap (dari Guru)'!S45="","",'Sikap (dari Guru)'!S45)</f>
        <v/>
      </c>
      <c r="Q39" s="164" t="str">
        <f>'Sikap (dari Guru)'!T45</f>
        <v/>
      </c>
      <c r="R39" s="164" t="str">
        <f>'Sikap (dari Guru)'!U45</f>
        <v/>
      </c>
      <c r="S39" s="165" t="str">
        <f t="shared" si="1"/>
        <v/>
      </c>
      <c r="T39" s="280">
        <f t="shared" si="2"/>
        <v>0</v>
      </c>
      <c r="U39" s="166" t="str">
        <f t="shared" si="3"/>
        <v>#N/A</v>
      </c>
      <c r="V39" s="166">
        <f t="shared" si="4"/>
        <v>0</v>
      </c>
      <c r="W39" s="166" t="str">
        <f t="shared" si="5"/>
        <v>#N/A</v>
      </c>
      <c r="X39" s="168" t="str">
        <f t="shared" si="6"/>
        <v/>
      </c>
      <c r="Y39" s="52"/>
      <c r="Z39" s="52"/>
      <c r="AA39" s="52"/>
      <c r="AB39" s="52"/>
      <c r="AC39" s="52"/>
      <c r="AD39" s="52"/>
      <c r="AE39" s="52"/>
      <c r="AF39" s="52"/>
      <c r="AG39" s="52"/>
    </row>
    <row r="40" ht="27.75" customHeight="1">
      <c r="A40" s="6">
        <v>30.0</v>
      </c>
      <c r="B40" s="279" t="str">
        <f>IF(OR('Sikap (dari Siswa)'!E41="",'Sikap (dari Siswa)'!O41="",'Sikap (dari Guru)'!E46=""),"",(2*'Sikap (dari Guru)'!E46+'Sikap (dari Siswa)'!E41+'Sikap (dari Siswa)'!O41)/4)</f>
        <v/>
      </c>
      <c r="C40" s="279" t="str">
        <f>IF(OR('Sikap (dari Siswa)'!F41="",'Sikap (dari Siswa)'!P41="",'Sikap (dari Guru)'!F46=""),"",(2*'Sikap (dari Guru)'!F46+'Sikap (dari Siswa)'!F41+'Sikap (dari Siswa)'!P41)/4)</f>
        <v/>
      </c>
      <c r="D40" s="279" t="str">
        <f>IF(OR('Sikap (dari Siswa)'!G41="",'Sikap (dari Siswa)'!Q41="",'Sikap (dari Guru)'!G46=""),"",(2*'Sikap (dari Guru)'!G46+'Sikap (dari Siswa)'!G41+'Sikap (dari Siswa)'!Q41)/4)</f>
        <v/>
      </c>
      <c r="E40" s="279" t="str">
        <f>IF(OR('Sikap (dari Siswa)'!H41="",'Sikap (dari Siswa)'!R41="",'Sikap (dari Guru)'!H46=""),"",(2*'Sikap (dari Guru)'!H46+'Sikap (dari Siswa)'!H41+'Sikap (dari Siswa)'!R41)/4)</f>
        <v/>
      </c>
      <c r="F40" s="279" t="str">
        <f>IF(OR('Sikap (dari Siswa)'!I41="",'Sikap (dari Siswa)'!S41="",'Sikap (dari Guru)'!I46=""),"",(2*'Sikap (dari Guru)'!I46+'Sikap (dari Siswa)'!I41+'Sikap (dari Siswa)'!S41)/4)</f>
        <v/>
      </c>
      <c r="G40" s="279" t="str">
        <f>IF(OR('Sikap (dari Siswa)'!J41="",'Sikap (dari Siswa)'!T41="",'Sikap (dari Guru)'!J46=""),"",(2*'Sikap (dari Guru)'!J46+'Sikap (dari Siswa)'!J41+'Sikap (dari Siswa)'!T41)/4)</f>
        <v/>
      </c>
      <c r="H40" s="279" t="str">
        <f>IF(OR('Sikap (dari Siswa)'!K41="",'Sikap (dari Siswa)'!U41="",'Sikap (dari Guru)'!K46=""),"",(2*'Sikap (dari Guru)'!K46+'Sikap (dari Siswa)'!K41+'Sikap (dari Siswa)'!U41)/4)</f>
        <v/>
      </c>
      <c r="I40" s="279" t="str">
        <f>IF(OR('Sikap (dari Siswa)'!L41="",'Sikap (dari Siswa)'!V41="",'Sikap (dari Guru)'!L46=""),"",(2*'Sikap (dari Guru)'!L46+'Sikap (dari Siswa)'!L41+'Sikap (dari Siswa)'!V41)/4)</f>
        <v/>
      </c>
      <c r="J40" s="279" t="str">
        <f>IF(OR('Sikap (dari Siswa)'!M41="",'Sikap (dari Siswa)'!W41="",'Sikap (dari Guru)'!M46=""),"",(2*'Sikap (dari Guru)'!M46+'Sikap (dari Siswa)'!M41+'Sikap (dari Siswa)'!W41)/4)</f>
        <v/>
      </c>
      <c r="K40" s="279" t="str">
        <f>IF(OR('Sikap (dari Siswa)'!N41="",'Sikap (dari Siswa)'!X41="",'Sikap (dari Guru)'!N46=""),"",(2*'Sikap (dari Guru)'!N46+'Sikap (dari Siswa)'!N41+'Sikap (dari Siswa)'!X41)/4)</f>
        <v/>
      </c>
      <c r="L40" s="162" t="str">
        <f>IF('Sikap (dari Guru)'!O46="","",'Sikap (dari Guru)'!O46)</f>
        <v/>
      </c>
      <c r="M40" s="162" t="str">
        <f>IF('Sikap (dari Guru)'!P46="","",'Sikap (dari Guru)'!P46)</f>
        <v/>
      </c>
      <c r="N40" s="162" t="str">
        <f>IF('Sikap (dari Guru)'!Q46="","",'Sikap (dari Guru)'!Q46)</f>
        <v/>
      </c>
      <c r="O40" s="162" t="str">
        <f>IF('Sikap (dari Guru)'!R46="","",'Sikap (dari Guru)'!R46)</f>
        <v/>
      </c>
      <c r="P40" s="162" t="str">
        <f>IF('Sikap (dari Guru)'!S46="","",'Sikap (dari Guru)'!S46)</f>
        <v/>
      </c>
      <c r="Q40" s="164" t="str">
        <f>'Sikap (dari Guru)'!T46</f>
        <v/>
      </c>
      <c r="R40" s="164" t="str">
        <f>'Sikap (dari Guru)'!U46</f>
        <v/>
      </c>
      <c r="S40" s="165" t="str">
        <f t="shared" si="1"/>
        <v/>
      </c>
      <c r="T40" s="280">
        <f t="shared" si="2"/>
        <v>0</v>
      </c>
      <c r="U40" s="166" t="str">
        <f t="shared" si="3"/>
        <v>#N/A</v>
      </c>
      <c r="V40" s="166">
        <f t="shared" si="4"/>
        <v>0</v>
      </c>
      <c r="W40" s="166" t="str">
        <f t="shared" si="5"/>
        <v>#N/A</v>
      </c>
      <c r="X40" s="168" t="str">
        <f t="shared" si="6"/>
        <v/>
      </c>
      <c r="Y40" s="52"/>
      <c r="Z40" s="52"/>
      <c r="AA40" s="52"/>
      <c r="AB40" s="52"/>
      <c r="AC40" s="52"/>
      <c r="AD40" s="52"/>
      <c r="AE40" s="52"/>
      <c r="AF40" s="52"/>
      <c r="AG40" s="52"/>
    </row>
    <row r="41" ht="27.75" customHeight="1">
      <c r="A41" s="6">
        <v>31.0</v>
      </c>
      <c r="B41" s="279" t="str">
        <f>IF(OR('Sikap (dari Siswa)'!E42="",'Sikap (dari Siswa)'!O42="",'Sikap (dari Guru)'!E47=""),"",(2*'Sikap (dari Guru)'!E47+'Sikap (dari Siswa)'!E42+'Sikap (dari Siswa)'!O42)/4)</f>
        <v/>
      </c>
      <c r="C41" s="279" t="str">
        <f>IF(OR('Sikap (dari Siswa)'!F42="",'Sikap (dari Siswa)'!P42="",'Sikap (dari Guru)'!F47=""),"",(2*'Sikap (dari Guru)'!F47+'Sikap (dari Siswa)'!F42+'Sikap (dari Siswa)'!P42)/4)</f>
        <v/>
      </c>
      <c r="D41" s="279" t="str">
        <f>IF(OR('Sikap (dari Siswa)'!G42="",'Sikap (dari Siswa)'!Q42="",'Sikap (dari Guru)'!G47=""),"",(2*'Sikap (dari Guru)'!G47+'Sikap (dari Siswa)'!G42+'Sikap (dari Siswa)'!Q42)/4)</f>
        <v/>
      </c>
      <c r="E41" s="279" t="str">
        <f>IF(OR('Sikap (dari Siswa)'!H42="",'Sikap (dari Siswa)'!R42="",'Sikap (dari Guru)'!H47=""),"",(2*'Sikap (dari Guru)'!H47+'Sikap (dari Siswa)'!H42+'Sikap (dari Siswa)'!R42)/4)</f>
        <v/>
      </c>
      <c r="F41" s="279" t="str">
        <f>IF(OR('Sikap (dari Siswa)'!I42="",'Sikap (dari Siswa)'!S42="",'Sikap (dari Guru)'!I47=""),"",(2*'Sikap (dari Guru)'!I47+'Sikap (dari Siswa)'!I42+'Sikap (dari Siswa)'!S42)/4)</f>
        <v/>
      </c>
      <c r="G41" s="279" t="str">
        <f>IF(OR('Sikap (dari Siswa)'!J42="",'Sikap (dari Siswa)'!T42="",'Sikap (dari Guru)'!J47=""),"",(2*'Sikap (dari Guru)'!J47+'Sikap (dari Siswa)'!J42+'Sikap (dari Siswa)'!T42)/4)</f>
        <v/>
      </c>
      <c r="H41" s="279" t="str">
        <f>IF(OR('Sikap (dari Siswa)'!K42="",'Sikap (dari Siswa)'!U42="",'Sikap (dari Guru)'!K47=""),"",(2*'Sikap (dari Guru)'!K47+'Sikap (dari Siswa)'!K42+'Sikap (dari Siswa)'!U42)/4)</f>
        <v/>
      </c>
      <c r="I41" s="279" t="str">
        <f>IF(OR('Sikap (dari Siswa)'!L42="",'Sikap (dari Siswa)'!V42="",'Sikap (dari Guru)'!L47=""),"",(2*'Sikap (dari Guru)'!L47+'Sikap (dari Siswa)'!L42+'Sikap (dari Siswa)'!V42)/4)</f>
        <v/>
      </c>
      <c r="J41" s="279" t="str">
        <f>IF(OR('Sikap (dari Siswa)'!M42="",'Sikap (dari Siswa)'!W42="",'Sikap (dari Guru)'!M47=""),"",(2*'Sikap (dari Guru)'!M47+'Sikap (dari Siswa)'!M42+'Sikap (dari Siswa)'!W42)/4)</f>
        <v/>
      </c>
      <c r="K41" s="279" t="str">
        <f>IF(OR('Sikap (dari Siswa)'!N42="",'Sikap (dari Siswa)'!X42="",'Sikap (dari Guru)'!N47=""),"",(2*'Sikap (dari Guru)'!N47+'Sikap (dari Siswa)'!N42+'Sikap (dari Siswa)'!X42)/4)</f>
        <v/>
      </c>
      <c r="L41" s="162" t="str">
        <f>IF('Sikap (dari Guru)'!O47="","",'Sikap (dari Guru)'!O47)</f>
        <v/>
      </c>
      <c r="M41" s="162" t="str">
        <f>IF('Sikap (dari Guru)'!P47="","",'Sikap (dari Guru)'!P47)</f>
        <v/>
      </c>
      <c r="N41" s="162" t="str">
        <f>IF('Sikap (dari Guru)'!Q47="","",'Sikap (dari Guru)'!Q47)</f>
        <v/>
      </c>
      <c r="O41" s="162" t="str">
        <f>IF('Sikap (dari Guru)'!R47="","",'Sikap (dari Guru)'!R47)</f>
        <v/>
      </c>
      <c r="P41" s="162" t="str">
        <f>IF('Sikap (dari Guru)'!S47="","",'Sikap (dari Guru)'!S47)</f>
        <v/>
      </c>
      <c r="Q41" s="164" t="str">
        <f>'Sikap (dari Guru)'!T47</f>
        <v/>
      </c>
      <c r="R41" s="164" t="str">
        <f>'Sikap (dari Guru)'!U47</f>
        <v/>
      </c>
      <c r="S41" s="165" t="str">
        <f t="shared" si="1"/>
        <v/>
      </c>
      <c r="T41" s="280">
        <f t="shared" si="2"/>
        <v>0</v>
      </c>
      <c r="U41" s="166" t="str">
        <f t="shared" si="3"/>
        <v>#N/A</v>
      </c>
      <c r="V41" s="166">
        <f t="shared" si="4"/>
        <v>0</v>
      </c>
      <c r="W41" s="166" t="str">
        <f t="shared" si="5"/>
        <v>#N/A</v>
      </c>
      <c r="X41" s="168" t="str">
        <f t="shared" si="6"/>
        <v/>
      </c>
      <c r="Y41" s="52"/>
      <c r="Z41" s="52"/>
      <c r="AA41" s="52"/>
      <c r="AB41" s="52"/>
      <c r="AC41" s="52"/>
      <c r="AD41" s="52"/>
      <c r="AE41" s="52"/>
      <c r="AF41" s="52"/>
      <c r="AG41" s="52"/>
    </row>
    <row r="42" ht="27.75" customHeight="1">
      <c r="A42" s="6">
        <v>32.0</v>
      </c>
      <c r="B42" s="279" t="str">
        <f>IF(OR('Sikap (dari Siswa)'!E43="",'Sikap (dari Siswa)'!O43="",'Sikap (dari Guru)'!E48=""),"",(2*'Sikap (dari Guru)'!E48+'Sikap (dari Siswa)'!E43+'Sikap (dari Siswa)'!O43)/4)</f>
        <v/>
      </c>
      <c r="C42" s="279" t="str">
        <f>IF(OR('Sikap (dari Siswa)'!F43="",'Sikap (dari Siswa)'!P43="",'Sikap (dari Guru)'!F48=""),"",(2*'Sikap (dari Guru)'!F48+'Sikap (dari Siswa)'!F43+'Sikap (dari Siswa)'!P43)/4)</f>
        <v/>
      </c>
      <c r="D42" s="279" t="str">
        <f>IF(OR('Sikap (dari Siswa)'!G43="",'Sikap (dari Siswa)'!Q43="",'Sikap (dari Guru)'!G48=""),"",(2*'Sikap (dari Guru)'!G48+'Sikap (dari Siswa)'!G43+'Sikap (dari Siswa)'!Q43)/4)</f>
        <v/>
      </c>
      <c r="E42" s="279" t="str">
        <f>IF(OR('Sikap (dari Siswa)'!H43="",'Sikap (dari Siswa)'!R43="",'Sikap (dari Guru)'!H48=""),"",(2*'Sikap (dari Guru)'!H48+'Sikap (dari Siswa)'!H43+'Sikap (dari Siswa)'!R43)/4)</f>
        <v/>
      </c>
      <c r="F42" s="279" t="str">
        <f>IF(OR('Sikap (dari Siswa)'!I43="",'Sikap (dari Siswa)'!S43="",'Sikap (dari Guru)'!I48=""),"",(2*'Sikap (dari Guru)'!I48+'Sikap (dari Siswa)'!I43+'Sikap (dari Siswa)'!S43)/4)</f>
        <v/>
      </c>
      <c r="G42" s="279" t="str">
        <f>IF(OR('Sikap (dari Siswa)'!J43="",'Sikap (dari Siswa)'!T43="",'Sikap (dari Guru)'!J48=""),"",(2*'Sikap (dari Guru)'!J48+'Sikap (dari Siswa)'!J43+'Sikap (dari Siswa)'!T43)/4)</f>
        <v/>
      </c>
      <c r="H42" s="279" t="str">
        <f>IF(OR('Sikap (dari Siswa)'!K43="",'Sikap (dari Siswa)'!U43="",'Sikap (dari Guru)'!K48=""),"",(2*'Sikap (dari Guru)'!K48+'Sikap (dari Siswa)'!K43+'Sikap (dari Siswa)'!U43)/4)</f>
        <v/>
      </c>
      <c r="I42" s="279" t="str">
        <f>IF(OR('Sikap (dari Siswa)'!L43="",'Sikap (dari Siswa)'!V43="",'Sikap (dari Guru)'!L48=""),"",(2*'Sikap (dari Guru)'!L48+'Sikap (dari Siswa)'!L43+'Sikap (dari Siswa)'!V43)/4)</f>
        <v/>
      </c>
      <c r="J42" s="279" t="str">
        <f>IF(OR('Sikap (dari Siswa)'!M43="",'Sikap (dari Siswa)'!W43="",'Sikap (dari Guru)'!M48=""),"",(2*'Sikap (dari Guru)'!M48+'Sikap (dari Siswa)'!M43+'Sikap (dari Siswa)'!W43)/4)</f>
        <v/>
      </c>
      <c r="K42" s="279" t="str">
        <f>IF(OR('Sikap (dari Siswa)'!N43="",'Sikap (dari Siswa)'!X43="",'Sikap (dari Guru)'!N48=""),"",(2*'Sikap (dari Guru)'!N48+'Sikap (dari Siswa)'!N43+'Sikap (dari Siswa)'!X43)/4)</f>
        <v/>
      </c>
      <c r="L42" s="162" t="str">
        <f>IF('Sikap (dari Guru)'!O48="","",'Sikap (dari Guru)'!O48)</f>
        <v/>
      </c>
      <c r="M42" s="162" t="str">
        <f>IF('Sikap (dari Guru)'!P48="","",'Sikap (dari Guru)'!P48)</f>
        <v/>
      </c>
      <c r="N42" s="162" t="str">
        <f>IF('Sikap (dari Guru)'!Q48="","",'Sikap (dari Guru)'!Q48)</f>
        <v/>
      </c>
      <c r="O42" s="162" t="str">
        <f>IF('Sikap (dari Guru)'!R48="","",'Sikap (dari Guru)'!R48)</f>
        <v/>
      </c>
      <c r="P42" s="162" t="str">
        <f>IF('Sikap (dari Guru)'!S48="","",'Sikap (dari Guru)'!S48)</f>
        <v/>
      </c>
      <c r="Q42" s="164" t="str">
        <f>'Sikap (dari Guru)'!T48</f>
        <v/>
      </c>
      <c r="R42" s="164" t="str">
        <f>'Sikap (dari Guru)'!U48</f>
        <v/>
      </c>
      <c r="S42" s="165" t="str">
        <f t="shared" si="1"/>
        <v/>
      </c>
      <c r="T42" s="280">
        <f t="shared" si="2"/>
        <v>0</v>
      </c>
      <c r="U42" s="166" t="str">
        <f t="shared" si="3"/>
        <v>#N/A</v>
      </c>
      <c r="V42" s="166">
        <f t="shared" si="4"/>
        <v>0</v>
      </c>
      <c r="W42" s="166" t="str">
        <f t="shared" si="5"/>
        <v>#N/A</v>
      </c>
      <c r="X42" s="168" t="str">
        <f t="shared" si="6"/>
        <v/>
      </c>
      <c r="Y42" s="52"/>
      <c r="Z42" s="52"/>
      <c r="AA42" s="52"/>
      <c r="AB42" s="52"/>
      <c r="AC42" s="52"/>
      <c r="AD42" s="52"/>
      <c r="AE42" s="52"/>
      <c r="AF42" s="52"/>
      <c r="AG42" s="52"/>
    </row>
    <row r="43" ht="27.75" customHeight="1">
      <c r="A43" s="6">
        <v>33.0</v>
      </c>
      <c r="B43" s="279" t="str">
        <f>IF(OR('Sikap (dari Siswa)'!E44="",'Sikap (dari Siswa)'!O44="",'Sikap (dari Guru)'!E49=""),"",(2*'Sikap (dari Guru)'!E49+'Sikap (dari Siswa)'!E44+'Sikap (dari Siswa)'!O44)/4)</f>
        <v/>
      </c>
      <c r="C43" s="279" t="str">
        <f>IF(OR('Sikap (dari Siswa)'!F44="",'Sikap (dari Siswa)'!P44="",'Sikap (dari Guru)'!F49=""),"",(2*'Sikap (dari Guru)'!F49+'Sikap (dari Siswa)'!F44+'Sikap (dari Siswa)'!P44)/4)</f>
        <v/>
      </c>
      <c r="D43" s="279" t="str">
        <f>IF(OR('Sikap (dari Siswa)'!G44="",'Sikap (dari Siswa)'!Q44="",'Sikap (dari Guru)'!G49=""),"",(2*'Sikap (dari Guru)'!G49+'Sikap (dari Siswa)'!G44+'Sikap (dari Siswa)'!Q44)/4)</f>
        <v/>
      </c>
      <c r="E43" s="279" t="str">
        <f>IF(OR('Sikap (dari Siswa)'!H44="",'Sikap (dari Siswa)'!R44="",'Sikap (dari Guru)'!H49=""),"",(2*'Sikap (dari Guru)'!H49+'Sikap (dari Siswa)'!H44+'Sikap (dari Siswa)'!R44)/4)</f>
        <v/>
      </c>
      <c r="F43" s="279" t="str">
        <f>IF(OR('Sikap (dari Siswa)'!I44="",'Sikap (dari Siswa)'!S44="",'Sikap (dari Guru)'!I49=""),"",(2*'Sikap (dari Guru)'!I49+'Sikap (dari Siswa)'!I44+'Sikap (dari Siswa)'!S44)/4)</f>
        <v/>
      </c>
      <c r="G43" s="279" t="str">
        <f>IF(OR('Sikap (dari Siswa)'!J44="",'Sikap (dari Siswa)'!T44="",'Sikap (dari Guru)'!J49=""),"",(2*'Sikap (dari Guru)'!J49+'Sikap (dari Siswa)'!J44+'Sikap (dari Siswa)'!T44)/4)</f>
        <v/>
      </c>
      <c r="H43" s="279" t="str">
        <f>IF(OR('Sikap (dari Siswa)'!K44="",'Sikap (dari Siswa)'!U44="",'Sikap (dari Guru)'!K49=""),"",(2*'Sikap (dari Guru)'!K49+'Sikap (dari Siswa)'!K44+'Sikap (dari Siswa)'!U44)/4)</f>
        <v/>
      </c>
      <c r="I43" s="279" t="str">
        <f>IF(OR('Sikap (dari Siswa)'!L44="",'Sikap (dari Siswa)'!V44="",'Sikap (dari Guru)'!L49=""),"",(2*'Sikap (dari Guru)'!L49+'Sikap (dari Siswa)'!L44+'Sikap (dari Siswa)'!V44)/4)</f>
        <v/>
      </c>
      <c r="J43" s="279" t="str">
        <f>IF(OR('Sikap (dari Siswa)'!M44="",'Sikap (dari Siswa)'!W44="",'Sikap (dari Guru)'!M49=""),"",(2*'Sikap (dari Guru)'!M49+'Sikap (dari Siswa)'!M44+'Sikap (dari Siswa)'!W44)/4)</f>
        <v/>
      </c>
      <c r="K43" s="279" t="str">
        <f>IF(OR('Sikap (dari Siswa)'!N44="",'Sikap (dari Siswa)'!X44="",'Sikap (dari Guru)'!N49=""),"",(2*'Sikap (dari Guru)'!N49+'Sikap (dari Siswa)'!N44+'Sikap (dari Siswa)'!X44)/4)</f>
        <v/>
      </c>
      <c r="L43" s="162" t="str">
        <f>IF('Sikap (dari Guru)'!O49="","",'Sikap (dari Guru)'!O49)</f>
        <v/>
      </c>
      <c r="M43" s="162" t="str">
        <f>IF('Sikap (dari Guru)'!P49="","",'Sikap (dari Guru)'!P49)</f>
        <v/>
      </c>
      <c r="N43" s="162" t="str">
        <f>IF('Sikap (dari Guru)'!Q49="","",'Sikap (dari Guru)'!Q49)</f>
        <v/>
      </c>
      <c r="O43" s="162" t="str">
        <f>IF('Sikap (dari Guru)'!R49="","",'Sikap (dari Guru)'!R49)</f>
        <v/>
      </c>
      <c r="P43" s="162" t="str">
        <f>IF('Sikap (dari Guru)'!S49="","",'Sikap (dari Guru)'!S49)</f>
        <v/>
      </c>
      <c r="Q43" s="164" t="str">
        <f>'Sikap (dari Guru)'!T49</f>
        <v/>
      </c>
      <c r="R43" s="164" t="str">
        <f>'Sikap (dari Guru)'!U49</f>
        <v/>
      </c>
      <c r="S43" s="165" t="str">
        <f t="shared" si="1"/>
        <v/>
      </c>
      <c r="T43" s="280">
        <f t="shared" si="2"/>
        <v>0</v>
      </c>
      <c r="U43" s="166" t="str">
        <f t="shared" si="3"/>
        <v>#N/A</v>
      </c>
      <c r="V43" s="166">
        <f t="shared" si="4"/>
        <v>0</v>
      </c>
      <c r="W43" s="166" t="str">
        <f t="shared" si="5"/>
        <v>#N/A</v>
      </c>
      <c r="X43" s="168" t="str">
        <f t="shared" si="6"/>
        <v/>
      </c>
      <c r="Y43" s="52"/>
      <c r="Z43" s="52"/>
      <c r="AA43" s="52"/>
      <c r="AB43" s="52"/>
      <c r="AC43" s="52"/>
      <c r="AD43" s="52"/>
      <c r="AE43" s="52"/>
      <c r="AF43" s="52"/>
      <c r="AG43" s="52"/>
    </row>
    <row r="44" ht="27.75" customHeight="1">
      <c r="A44" s="6">
        <v>34.0</v>
      </c>
      <c r="B44" s="279" t="str">
        <f>IF(OR('Sikap (dari Siswa)'!E45="",'Sikap (dari Siswa)'!O45="",'Sikap (dari Guru)'!E50=""),"",(2*'Sikap (dari Guru)'!E50+'Sikap (dari Siswa)'!E45+'Sikap (dari Siswa)'!O45)/4)</f>
        <v/>
      </c>
      <c r="C44" s="279" t="str">
        <f>IF(OR('Sikap (dari Siswa)'!F45="",'Sikap (dari Siswa)'!P45="",'Sikap (dari Guru)'!F50=""),"",(2*'Sikap (dari Guru)'!F50+'Sikap (dari Siswa)'!F45+'Sikap (dari Siswa)'!P45)/4)</f>
        <v/>
      </c>
      <c r="D44" s="279" t="str">
        <f>IF(OR('Sikap (dari Siswa)'!G45="",'Sikap (dari Siswa)'!Q45="",'Sikap (dari Guru)'!G50=""),"",(2*'Sikap (dari Guru)'!G50+'Sikap (dari Siswa)'!G45+'Sikap (dari Siswa)'!Q45)/4)</f>
        <v/>
      </c>
      <c r="E44" s="279" t="str">
        <f>IF(OR('Sikap (dari Siswa)'!H45="",'Sikap (dari Siswa)'!R45="",'Sikap (dari Guru)'!H50=""),"",(2*'Sikap (dari Guru)'!H50+'Sikap (dari Siswa)'!H45+'Sikap (dari Siswa)'!R45)/4)</f>
        <v/>
      </c>
      <c r="F44" s="279" t="str">
        <f>IF(OR('Sikap (dari Siswa)'!I45="",'Sikap (dari Siswa)'!S45="",'Sikap (dari Guru)'!I50=""),"",(2*'Sikap (dari Guru)'!I50+'Sikap (dari Siswa)'!I45+'Sikap (dari Siswa)'!S45)/4)</f>
        <v/>
      </c>
      <c r="G44" s="279" t="str">
        <f>IF(OR('Sikap (dari Siswa)'!J45="",'Sikap (dari Siswa)'!T45="",'Sikap (dari Guru)'!J50=""),"",(2*'Sikap (dari Guru)'!J50+'Sikap (dari Siswa)'!J45+'Sikap (dari Siswa)'!T45)/4)</f>
        <v/>
      </c>
      <c r="H44" s="279" t="str">
        <f>IF(OR('Sikap (dari Siswa)'!K45="",'Sikap (dari Siswa)'!U45="",'Sikap (dari Guru)'!K50=""),"",(2*'Sikap (dari Guru)'!K50+'Sikap (dari Siswa)'!K45+'Sikap (dari Siswa)'!U45)/4)</f>
        <v/>
      </c>
      <c r="I44" s="279" t="str">
        <f>IF(OR('Sikap (dari Siswa)'!L45="",'Sikap (dari Siswa)'!V45="",'Sikap (dari Guru)'!L50=""),"",(2*'Sikap (dari Guru)'!L50+'Sikap (dari Siswa)'!L45+'Sikap (dari Siswa)'!V45)/4)</f>
        <v/>
      </c>
      <c r="J44" s="279" t="str">
        <f>IF(OR('Sikap (dari Siswa)'!M45="",'Sikap (dari Siswa)'!W45="",'Sikap (dari Guru)'!M50=""),"",(2*'Sikap (dari Guru)'!M50+'Sikap (dari Siswa)'!M45+'Sikap (dari Siswa)'!W45)/4)</f>
        <v/>
      </c>
      <c r="K44" s="279" t="str">
        <f>IF(OR('Sikap (dari Siswa)'!N45="",'Sikap (dari Siswa)'!X45="",'Sikap (dari Guru)'!N50=""),"",(2*'Sikap (dari Guru)'!N50+'Sikap (dari Siswa)'!N45+'Sikap (dari Siswa)'!X45)/4)</f>
        <v/>
      </c>
      <c r="L44" s="162" t="str">
        <f>IF('Sikap (dari Guru)'!O50="","",'Sikap (dari Guru)'!O50)</f>
        <v/>
      </c>
      <c r="M44" s="162" t="str">
        <f>IF('Sikap (dari Guru)'!P50="","",'Sikap (dari Guru)'!P50)</f>
        <v/>
      </c>
      <c r="N44" s="162" t="str">
        <f>IF('Sikap (dari Guru)'!Q50="","",'Sikap (dari Guru)'!Q50)</f>
        <v/>
      </c>
      <c r="O44" s="162" t="str">
        <f>IF('Sikap (dari Guru)'!R50="","",'Sikap (dari Guru)'!R50)</f>
        <v/>
      </c>
      <c r="P44" s="162" t="str">
        <f>IF('Sikap (dari Guru)'!S50="","",'Sikap (dari Guru)'!S50)</f>
        <v/>
      </c>
      <c r="Q44" s="164" t="str">
        <f>'Sikap (dari Guru)'!T50</f>
        <v/>
      </c>
      <c r="R44" s="164" t="str">
        <f>'Sikap (dari Guru)'!U50</f>
        <v/>
      </c>
      <c r="S44" s="165" t="str">
        <f t="shared" si="1"/>
        <v/>
      </c>
      <c r="T44" s="280">
        <f t="shared" si="2"/>
        <v>0</v>
      </c>
      <c r="U44" s="166" t="str">
        <f t="shared" si="3"/>
        <v>#N/A</v>
      </c>
      <c r="V44" s="166">
        <f t="shared" si="4"/>
        <v>0</v>
      </c>
      <c r="W44" s="166" t="str">
        <f t="shared" si="5"/>
        <v>#N/A</v>
      </c>
      <c r="X44" s="168" t="str">
        <f t="shared" si="6"/>
        <v/>
      </c>
      <c r="Y44" s="52"/>
      <c r="Z44" s="52"/>
      <c r="AA44" s="52"/>
      <c r="AB44" s="52"/>
      <c r="AC44" s="52"/>
      <c r="AD44" s="52"/>
      <c r="AE44" s="52"/>
      <c r="AF44" s="52"/>
      <c r="AG44" s="52"/>
    </row>
    <row r="45" ht="27.75" customHeight="1">
      <c r="A45" s="6">
        <v>35.0</v>
      </c>
      <c r="B45" s="279" t="str">
        <f>IF(OR('Sikap (dari Siswa)'!E46="",'Sikap (dari Siswa)'!O46="",'Sikap (dari Guru)'!E51=""),"",(2*'Sikap (dari Guru)'!E51+'Sikap (dari Siswa)'!E46+'Sikap (dari Siswa)'!O46)/4)</f>
        <v/>
      </c>
      <c r="C45" s="279" t="str">
        <f>IF(OR('Sikap (dari Siswa)'!F46="",'Sikap (dari Siswa)'!P46="",'Sikap (dari Guru)'!F51=""),"",(2*'Sikap (dari Guru)'!F51+'Sikap (dari Siswa)'!F46+'Sikap (dari Siswa)'!P46)/4)</f>
        <v/>
      </c>
      <c r="D45" s="279" t="str">
        <f>IF(OR('Sikap (dari Siswa)'!G46="",'Sikap (dari Siswa)'!Q46="",'Sikap (dari Guru)'!G51=""),"",(2*'Sikap (dari Guru)'!G51+'Sikap (dari Siswa)'!G46+'Sikap (dari Siswa)'!Q46)/4)</f>
        <v/>
      </c>
      <c r="E45" s="279" t="str">
        <f>IF(OR('Sikap (dari Siswa)'!H46="",'Sikap (dari Siswa)'!R46="",'Sikap (dari Guru)'!H51=""),"",(2*'Sikap (dari Guru)'!H51+'Sikap (dari Siswa)'!H46+'Sikap (dari Siswa)'!R46)/4)</f>
        <v/>
      </c>
      <c r="F45" s="279" t="str">
        <f>IF(OR('Sikap (dari Siswa)'!I46="",'Sikap (dari Siswa)'!S46="",'Sikap (dari Guru)'!I51=""),"",(2*'Sikap (dari Guru)'!I51+'Sikap (dari Siswa)'!I46+'Sikap (dari Siswa)'!S46)/4)</f>
        <v/>
      </c>
      <c r="G45" s="279" t="str">
        <f>IF(OR('Sikap (dari Siswa)'!J46="",'Sikap (dari Siswa)'!T46="",'Sikap (dari Guru)'!J51=""),"",(2*'Sikap (dari Guru)'!J51+'Sikap (dari Siswa)'!J46+'Sikap (dari Siswa)'!T46)/4)</f>
        <v/>
      </c>
      <c r="H45" s="279" t="str">
        <f>IF(OR('Sikap (dari Siswa)'!K46="",'Sikap (dari Siswa)'!U46="",'Sikap (dari Guru)'!K51=""),"",(2*'Sikap (dari Guru)'!K51+'Sikap (dari Siswa)'!K46+'Sikap (dari Siswa)'!U46)/4)</f>
        <v/>
      </c>
      <c r="I45" s="279" t="str">
        <f>IF(OR('Sikap (dari Siswa)'!L46="",'Sikap (dari Siswa)'!V46="",'Sikap (dari Guru)'!L51=""),"",(2*'Sikap (dari Guru)'!L51+'Sikap (dari Siswa)'!L46+'Sikap (dari Siswa)'!V46)/4)</f>
        <v/>
      </c>
      <c r="J45" s="279" t="str">
        <f>IF(OR('Sikap (dari Siswa)'!M46="",'Sikap (dari Siswa)'!W46="",'Sikap (dari Guru)'!M51=""),"",(2*'Sikap (dari Guru)'!M51+'Sikap (dari Siswa)'!M46+'Sikap (dari Siswa)'!W46)/4)</f>
        <v/>
      </c>
      <c r="K45" s="279" t="str">
        <f>IF(OR('Sikap (dari Siswa)'!N46="",'Sikap (dari Siswa)'!X46="",'Sikap (dari Guru)'!N51=""),"",(2*'Sikap (dari Guru)'!N51+'Sikap (dari Siswa)'!N46+'Sikap (dari Siswa)'!X46)/4)</f>
        <v/>
      </c>
      <c r="L45" s="162" t="str">
        <f>IF('Sikap (dari Guru)'!O51="","",'Sikap (dari Guru)'!O51)</f>
        <v/>
      </c>
      <c r="M45" s="162" t="str">
        <f>IF('Sikap (dari Guru)'!P51="","",'Sikap (dari Guru)'!P51)</f>
        <v/>
      </c>
      <c r="N45" s="162" t="str">
        <f>IF('Sikap (dari Guru)'!Q51="","",'Sikap (dari Guru)'!Q51)</f>
        <v/>
      </c>
      <c r="O45" s="162" t="str">
        <f>IF('Sikap (dari Guru)'!R51="","",'Sikap (dari Guru)'!R51)</f>
        <v/>
      </c>
      <c r="P45" s="162" t="str">
        <f>IF('Sikap (dari Guru)'!S51="","",'Sikap (dari Guru)'!S51)</f>
        <v/>
      </c>
      <c r="Q45" s="164" t="str">
        <f>'Sikap (dari Guru)'!T51</f>
        <v/>
      </c>
      <c r="R45" s="164" t="str">
        <f>'Sikap (dari Guru)'!U51</f>
        <v/>
      </c>
      <c r="S45" s="165" t="str">
        <f t="shared" si="1"/>
        <v/>
      </c>
      <c r="T45" s="280">
        <f t="shared" si="2"/>
        <v>0</v>
      </c>
      <c r="U45" s="166" t="str">
        <f t="shared" si="3"/>
        <v>#N/A</v>
      </c>
      <c r="V45" s="166">
        <f t="shared" si="4"/>
        <v>0</v>
      </c>
      <c r="W45" s="166" t="str">
        <f t="shared" si="5"/>
        <v>#N/A</v>
      </c>
      <c r="X45" s="168" t="str">
        <f t="shared" si="6"/>
        <v/>
      </c>
      <c r="Y45" s="52"/>
      <c r="Z45" s="52"/>
      <c r="AA45" s="52"/>
      <c r="AB45" s="52"/>
      <c r="AC45" s="52"/>
      <c r="AD45" s="52"/>
      <c r="AE45" s="52"/>
      <c r="AF45" s="52"/>
      <c r="AG45" s="52"/>
    </row>
    <row r="46" ht="27.75" customHeight="1">
      <c r="A46" s="6">
        <v>36.0</v>
      </c>
      <c r="B46" s="279" t="str">
        <f>IF(OR('Sikap (dari Siswa)'!E47="",'Sikap (dari Siswa)'!O47="",'Sikap (dari Guru)'!E52=""),"",(2*'Sikap (dari Guru)'!E52+'Sikap (dari Siswa)'!E47+'Sikap (dari Siswa)'!O47)/4)</f>
        <v/>
      </c>
      <c r="C46" s="279" t="str">
        <f>IF(OR('Sikap (dari Siswa)'!F47="",'Sikap (dari Siswa)'!P47="",'Sikap (dari Guru)'!F52=""),"",(2*'Sikap (dari Guru)'!F52+'Sikap (dari Siswa)'!F47+'Sikap (dari Siswa)'!P47)/4)</f>
        <v/>
      </c>
      <c r="D46" s="279" t="str">
        <f>IF(OR('Sikap (dari Siswa)'!G47="",'Sikap (dari Siswa)'!Q47="",'Sikap (dari Guru)'!G52=""),"",(2*'Sikap (dari Guru)'!G52+'Sikap (dari Siswa)'!G47+'Sikap (dari Siswa)'!Q47)/4)</f>
        <v/>
      </c>
      <c r="E46" s="279" t="str">
        <f>IF(OR('Sikap (dari Siswa)'!H47="",'Sikap (dari Siswa)'!R47="",'Sikap (dari Guru)'!H52=""),"",(2*'Sikap (dari Guru)'!H52+'Sikap (dari Siswa)'!H47+'Sikap (dari Siswa)'!R47)/4)</f>
        <v/>
      </c>
      <c r="F46" s="279" t="str">
        <f>IF(OR('Sikap (dari Siswa)'!I47="",'Sikap (dari Siswa)'!S47="",'Sikap (dari Guru)'!I52=""),"",(2*'Sikap (dari Guru)'!I52+'Sikap (dari Siswa)'!I47+'Sikap (dari Siswa)'!S47)/4)</f>
        <v/>
      </c>
      <c r="G46" s="279" t="str">
        <f>IF(OR('Sikap (dari Siswa)'!J47="",'Sikap (dari Siswa)'!T47="",'Sikap (dari Guru)'!J52=""),"",(2*'Sikap (dari Guru)'!J52+'Sikap (dari Siswa)'!J47+'Sikap (dari Siswa)'!T47)/4)</f>
        <v/>
      </c>
      <c r="H46" s="279" t="str">
        <f>IF(OR('Sikap (dari Siswa)'!K47="",'Sikap (dari Siswa)'!U47="",'Sikap (dari Guru)'!K52=""),"",(2*'Sikap (dari Guru)'!K52+'Sikap (dari Siswa)'!K47+'Sikap (dari Siswa)'!U47)/4)</f>
        <v/>
      </c>
      <c r="I46" s="279" t="str">
        <f>IF(OR('Sikap (dari Siswa)'!L47="",'Sikap (dari Siswa)'!V47="",'Sikap (dari Guru)'!L52=""),"",(2*'Sikap (dari Guru)'!L52+'Sikap (dari Siswa)'!L47+'Sikap (dari Siswa)'!V47)/4)</f>
        <v/>
      </c>
      <c r="J46" s="279" t="str">
        <f>IF(OR('Sikap (dari Siswa)'!M47="",'Sikap (dari Siswa)'!W47="",'Sikap (dari Guru)'!M52=""),"",(2*'Sikap (dari Guru)'!M52+'Sikap (dari Siswa)'!M47+'Sikap (dari Siswa)'!W47)/4)</f>
        <v/>
      </c>
      <c r="K46" s="279" t="str">
        <f>IF(OR('Sikap (dari Siswa)'!N47="",'Sikap (dari Siswa)'!X47="",'Sikap (dari Guru)'!N52=""),"",(2*'Sikap (dari Guru)'!N52+'Sikap (dari Siswa)'!N47+'Sikap (dari Siswa)'!X47)/4)</f>
        <v/>
      </c>
      <c r="L46" s="162" t="str">
        <f>IF('Sikap (dari Guru)'!O52="","",'Sikap (dari Guru)'!O52)</f>
        <v/>
      </c>
      <c r="M46" s="162" t="str">
        <f>IF('Sikap (dari Guru)'!P52="","",'Sikap (dari Guru)'!P52)</f>
        <v/>
      </c>
      <c r="N46" s="162" t="str">
        <f>IF('Sikap (dari Guru)'!Q52="","",'Sikap (dari Guru)'!Q52)</f>
        <v/>
      </c>
      <c r="O46" s="162" t="str">
        <f>IF('Sikap (dari Guru)'!R52="","",'Sikap (dari Guru)'!R52)</f>
        <v/>
      </c>
      <c r="P46" s="162" t="str">
        <f>IF('Sikap (dari Guru)'!S52="","",'Sikap (dari Guru)'!S52)</f>
        <v/>
      </c>
      <c r="Q46" s="164" t="str">
        <f>'Sikap (dari Guru)'!T52</f>
        <v/>
      </c>
      <c r="R46" s="164" t="str">
        <f>'Sikap (dari Guru)'!U52</f>
        <v/>
      </c>
      <c r="S46" s="165" t="str">
        <f t="shared" si="1"/>
        <v/>
      </c>
      <c r="T46" s="280">
        <f t="shared" si="2"/>
        <v>0</v>
      </c>
      <c r="U46" s="166" t="str">
        <f t="shared" si="3"/>
        <v>#N/A</v>
      </c>
      <c r="V46" s="166">
        <f t="shared" si="4"/>
        <v>0</v>
      </c>
      <c r="W46" s="166" t="str">
        <f t="shared" si="5"/>
        <v>#N/A</v>
      </c>
      <c r="X46" s="168" t="str">
        <f t="shared" si="6"/>
        <v/>
      </c>
      <c r="Y46" s="52"/>
      <c r="Z46" s="52"/>
      <c r="AA46" s="52"/>
      <c r="AB46" s="52"/>
      <c r="AC46" s="52"/>
      <c r="AD46" s="52"/>
      <c r="AE46" s="52"/>
      <c r="AF46" s="52"/>
      <c r="AG46" s="52"/>
    </row>
    <row r="47" ht="27.75" customHeight="1">
      <c r="A47" s="6">
        <v>37.0</v>
      </c>
      <c r="B47" s="279" t="str">
        <f>IF(OR('Sikap (dari Siswa)'!E48="",'Sikap (dari Siswa)'!O48="",'Sikap (dari Guru)'!E53=""),"",(2*'Sikap (dari Guru)'!E53+'Sikap (dari Siswa)'!E48+'Sikap (dari Siswa)'!O48)/4)</f>
        <v/>
      </c>
      <c r="C47" s="279" t="str">
        <f>IF(OR('Sikap (dari Siswa)'!F48="",'Sikap (dari Siswa)'!P48="",'Sikap (dari Guru)'!F53=""),"",(2*'Sikap (dari Guru)'!F53+'Sikap (dari Siswa)'!F48+'Sikap (dari Siswa)'!P48)/4)</f>
        <v/>
      </c>
      <c r="D47" s="279" t="str">
        <f>IF(OR('Sikap (dari Siswa)'!G48="",'Sikap (dari Siswa)'!Q48="",'Sikap (dari Guru)'!G53=""),"",(2*'Sikap (dari Guru)'!G53+'Sikap (dari Siswa)'!G48+'Sikap (dari Siswa)'!Q48)/4)</f>
        <v/>
      </c>
      <c r="E47" s="279" t="str">
        <f>IF(OR('Sikap (dari Siswa)'!H48="",'Sikap (dari Siswa)'!R48="",'Sikap (dari Guru)'!H53=""),"",(2*'Sikap (dari Guru)'!H53+'Sikap (dari Siswa)'!H48+'Sikap (dari Siswa)'!R48)/4)</f>
        <v/>
      </c>
      <c r="F47" s="279" t="str">
        <f>IF(OR('Sikap (dari Siswa)'!I48="",'Sikap (dari Siswa)'!S48="",'Sikap (dari Guru)'!I53=""),"",(2*'Sikap (dari Guru)'!I53+'Sikap (dari Siswa)'!I48+'Sikap (dari Siswa)'!S48)/4)</f>
        <v/>
      </c>
      <c r="G47" s="279" t="str">
        <f>IF(OR('Sikap (dari Siswa)'!J48="",'Sikap (dari Siswa)'!T48="",'Sikap (dari Guru)'!J53=""),"",(2*'Sikap (dari Guru)'!J53+'Sikap (dari Siswa)'!J48+'Sikap (dari Siswa)'!T48)/4)</f>
        <v/>
      </c>
      <c r="H47" s="279" t="str">
        <f>IF(OR('Sikap (dari Siswa)'!K48="",'Sikap (dari Siswa)'!U48="",'Sikap (dari Guru)'!K53=""),"",(2*'Sikap (dari Guru)'!K53+'Sikap (dari Siswa)'!K48+'Sikap (dari Siswa)'!U48)/4)</f>
        <v/>
      </c>
      <c r="I47" s="279" t="str">
        <f>IF(OR('Sikap (dari Siswa)'!L48="",'Sikap (dari Siswa)'!V48="",'Sikap (dari Guru)'!L53=""),"",(2*'Sikap (dari Guru)'!L53+'Sikap (dari Siswa)'!L48+'Sikap (dari Siswa)'!V48)/4)</f>
        <v/>
      </c>
      <c r="J47" s="279" t="str">
        <f>IF(OR('Sikap (dari Siswa)'!M48="",'Sikap (dari Siswa)'!W48="",'Sikap (dari Guru)'!M53=""),"",(2*'Sikap (dari Guru)'!M53+'Sikap (dari Siswa)'!M48+'Sikap (dari Siswa)'!W48)/4)</f>
        <v/>
      </c>
      <c r="K47" s="279" t="str">
        <f>IF(OR('Sikap (dari Siswa)'!N48="",'Sikap (dari Siswa)'!X48="",'Sikap (dari Guru)'!N53=""),"",(2*'Sikap (dari Guru)'!N53+'Sikap (dari Siswa)'!N48+'Sikap (dari Siswa)'!X48)/4)</f>
        <v/>
      </c>
      <c r="L47" s="162" t="str">
        <f>IF('Sikap (dari Guru)'!O53="","",'Sikap (dari Guru)'!O53)</f>
        <v/>
      </c>
      <c r="M47" s="162" t="str">
        <f>IF('Sikap (dari Guru)'!P53="","",'Sikap (dari Guru)'!P53)</f>
        <v/>
      </c>
      <c r="N47" s="162" t="str">
        <f>IF('Sikap (dari Guru)'!Q53="","",'Sikap (dari Guru)'!Q53)</f>
        <v/>
      </c>
      <c r="O47" s="162" t="str">
        <f>IF('Sikap (dari Guru)'!R53="","",'Sikap (dari Guru)'!R53)</f>
        <v/>
      </c>
      <c r="P47" s="162" t="str">
        <f>IF('Sikap (dari Guru)'!S53="","",'Sikap (dari Guru)'!S53)</f>
        <v/>
      </c>
      <c r="Q47" s="164" t="str">
        <f>'Sikap (dari Guru)'!T53</f>
        <v/>
      </c>
      <c r="R47" s="164" t="str">
        <f>'Sikap (dari Guru)'!U53</f>
        <v/>
      </c>
      <c r="S47" s="165" t="str">
        <f t="shared" si="1"/>
        <v/>
      </c>
      <c r="T47" s="280">
        <f t="shared" si="2"/>
        <v>0</v>
      </c>
      <c r="U47" s="166" t="str">
        <f t="shared" si="3"/>
        <v>#N/A</v>
      </c>
      <c r="V47" s="166">
        <f t="shared" si="4"/>
        <v>0</v>
      </c>
      <c r="W47" s="166" t="str">
        <f t="shared" si="5"/>
        <v>#N/A</v>
      </c>
      <c r="X47" s="168" t="str">
        <f t="shared" si="6"/>
        <v/>
      </c>
      <c r="Y47" s="52"/>
      <c r="Z47" s="52"/>
      <c r="AA47" s="52"/>
      <c r="AB47" s="52"/>
      <c r="AC47" s="52"/>
      <c r="AD47" s="52"/>
      <c r="AE47" s="52"/>
      <c r="AF47" s="52"/>
      <c r="AG47" s="52"/>
    </row>
    <row r="48" ht="27.75" customHeight="1">
      <c r="A48" s="6">
        <v>38.0</v>
      </c>
      <c r="B48" s="279" t="str">
        <f>IF(OR('Sikap (dari Siswa)'!E49="",'Sikap (dari Siswa)'!O49="",'Sikap (dari Guru)'!E54=""),"",(2*'Sikap (dari Guru)'!E54+'Sikap (dari Siswa)'!E49+'Sikap (dari Siswa)'!O49)/4)</f>
        <v/>
      </c>
      <c r="C48" s="279" t="str">
        <f>IF(OR('Sikap (dari Siswa)'!F49="",'Sikap (dari Siswa)'!P49="",'Sikap (dari Guru)'!F54=""),"",(2*'Sikap (dari Guru)'!F54+'Sikap (dari Siswa)'!F49+'Sikap (dari Siswa)'!P49)/4)</f>
        <v/>
      </c>
      <c r="D48" s="279" t="str">
        <f>IF(OR('Sikap (dari Siswa)'!G49="",'Sikap (dari Siswa)'!Q49="",'Sikap (dari Guru)'!G54=""),"",(2*'Sikap (dari Guru)'!G54+'Sikap (dari Siswa)'!G49+'Sikap (dari Siswa)'!Q49)/4)</f>
        <v/>
      </c>
      <c r="E48" s="279" t="str">
        <f>IF(OR('Sikap (dari Siswa)'!H49="",'Sikap (dari Siswa)'!R49="",'Sikap (dari Guru)'!H54=""),"",(2*'Sikap (dari Guru)'!H54+'Sikap (dari Siswa)'!H49+'Sikap (dari Siswa)'!R49)/4)</f>
        <v/>
      </c>
      <c r="F48" s="279" t="str">
        <f>IF(OR('Sikap (dari Siswa)'!I49="",'Sikap (dari Siswa)'!S49="",'Sikap (dari Guru)'!I54=""),"",(2*'Sikap (dari Guru)'!I54+'Sikap (dari Siswa)'!I49+'Sikap (dari Siswa)'!S49)/4)</f>
        <v/>
      </c>
      <c r="G48" s="279" t="str">
        <f>IF(OR('Sikap (dari Siswa)'!J49="",'Sikap (dari Siswa)'!T49="",'Sikap (dari Guru)'!J54=""),"",(2*'Sikap (dari Guru)'!J54+'Sikap (dari Siswa)'!J49+'Sikap (dari Siswa)'!T49)/4)</f>
        <v/>
      </c>
      <c r="H48" s="279" t="str">
        <f>IF(OR('Sikap (dari Siswa)'!K49="",'Sikap (dari Siswa)'!U49="",'Sikap (dari Guru)'!K54=""),"",(2*'Sikap (dari Guru)'!K54+'Sikap (dari Siswa)'!K49+'Sikap (dari Siswa)'!U49)/4)</f>
        <v/>
      </c>
      <c r="I48" s="279" t="str">
        <f>IF(OR('Sikap (dari Siswa)'!L49="",'Sikap (dari Siswa)'!V49="",'Sikap (dari Guru)'!L54=""),"",(2*'Sikap (dari Guru)'!L54+'Sikap (dari Siswa)'!L49+'Sikap (dari Siswa)'!V49)/4)</f>
        <v/>
      </c>
      <c r="J48" s="279" t="str">
        <f>IF(OR('Sikap (dari Siswa)'!M49="",'Sikap (dari Siswa)'!W49="",'Sikap (dari Guru)'!M54=""),"",(2*'Sikap (dari Guru)'!M54+'Sikap (dari Siswa)'!M49+'Sikap (dari Siswa)'!W49)/4)</f>
        <v/>
      </c>
      <c r="K48" s="279" t="str">
        <f>IF(OR('Sikap (dari Siswa)'!N49="",'Sikap (dari Siswa)'!X49="",'Sikap (dari Guru)'!N54=""),"",(2*'Sikap (dari Guru)'!N54+'Sikap (dari Siswa)'!N49+'Sikap (dari Siswa)'!X49)/4)</f>
        <v/>
      </c>
      <c r="L48" s="162" t="str">
        <f>IF('Sikap (dari Guru)'!O54="","",'Sikap (dari Guru)'!O54)</f>
        <v/>
      </c>
      <c r="M48" s="162" t="str">
        <f>IF('Sikap (dari Guru)'!P54="","",'Sikap (dari Guru)'!P54)</f>
        <v/>
      </c>
      <c r="N48" s="162" t="str">
        <f>IF('Sikap (dari Guru)'!Q54="","",'Sikap (dari Guru)'!Q54)</f>
        <v/>
      </c>
      <c r="O48" s="162" t="str">
        <f>IF('Sikap (dari Guru)'!R54="","",'Sikap (dari Guru)'!R54)</f>
        <v/>
      </c>
      <c r="P48" s="162" t="str">
        <f>IF('Sikap (dari Guru)'!S54="","",'Sikap (dari Guru)'!S54)</f>
        <v/>
      </c>
      <c r="Q48" s="164" t="str">
        <f>'Sikap (dari Guru)'!T54</f>
        <v/>
      </c>
      <c r="R48" s="164" t="str">
        <f>'Sikap (dari Guru)'!U54</f>
        <v/>
      </c>
      <c r="S48" s="165" t="str">
        <f t="shared" si="1"/>
        <v/>
      </c>
      <c r="T48" s="280">
        <f t="shared" si="2"/>
        <v>0</v>
      </c>
      <c r="U48" s="166" t="str">
        <f t="shared" si="3"/>
        <v>#N/A</v>
      </c>
      <c r="V48" s="166">
        <f t="shared" si="4"/>
        <v>0</v>
      </c>
      <c r="W48" s="166" t="str">
        <f t="shared" si="5"/>
        <v>#N/A</v>
      </c>
      <c r="X48" s="168" t="str">
        <f t="shared" si="6"/>
        <v/>
      </c>
      <c r="Y48" s="52"/>
      <c r="Z48" s="52"/>
      <c r="AA48" s="52"/>
      <c r="AB48" s="52"/>
      <c r="AC48" s="52"/>
      <c r="AD48" s="52"/>
      <c r="AE48" s="52"/>
      <c r="AF48" s="52"/>
      <c r="AG48" s="52"/>
    </row>
    <row r="49" ht="16.5" customHeight="1">
      <c r="Y49" s="52"/>
      <c r="Z49" s="52"/>
      <c r="AA49" s="52"/>
      <c r="AB49" s="52"/>
      <c r="AC49" s="52"/>
      <c r="AD49" s="52"/>
      <c r="AE49" s="52"/>
      <c r="AF49" s="52"/>
      <c r="AG49" s="52"/>
    </row>
    <row r="50" ht="16.5" customHeight="1">
      <c r="Y50" s="52"/>
      <c r="Z50" s="52"/>
      <c r="AA50" s="52"/>
      <c r="AB50" s="52"/>
      <c r="AC50" s="52"/>
      <c r="AD50" s="52"/>
      <c r="AE50" s="52"/>
      <c r="AF50" s="52"/>
      <c r="AG50" s="52"/>
    </row>
    <row r="51" ht="16.5" customHeight="1">
      <c r="Y51" s="52"/>
      <c r="Z51" s="52"/>
      <c r="AA51" s="52"/>
      <c r="AB51" s="52"/>
      <c r="AC51" s="52"/>
      <c r="AD51" s="52"/>
      <c r="AE51" s="52"/>
      <c r="AF51" s="52"/>
      <c r="AG51" s="52"/>
    </row>
    <row r="52" ht="16.5" customHeight="1">
      <c r="Y52" s="52"/>
      <c r="Z52" s="52"/>
      <c r="AA52" s="52"/>
      <c r="AB52" s="52"/>
      <c r="AC52" s="52"/>
      <c r="AD52" s="52"/>
      <c r="AE52" s="52"/>
      <c r="AF52" s="52"/>
      <c r="AG52" s="52"/>
    </row>
    <row r="53" ht="16.5" customHeight="1">
      <c r="Y53" s="52"/>
      <c r="Z53" s="52"/>
      <c r="AA53" s="52"/>
      <c r="AB53" s="52"/>
      <c r="AC53" s="52"/>
      <c r="AD53" s="52"/>
      <c r="AE53" s="52"/>
      <c r="AF53" s="52"/>
      <c r="AG53" s="52"/>
    </row>
    <row r="54" ht="16.5" customHeight="1">
      <c r="Y54" s="52"/>
      <c r="Z54" s="52"/>
      <c r="AA54" s="52"/>
      <c r="AB54" s="52"/>
      <c r="AC54" s="52"/>
      <c r="AD54" s="52"/>
      <c r="AE54" s="52"/>
      <c r="AF54" s="52"/>
      <c r="AG54" s="52"/>
    </row>
    <row r="55" ht="16.5" customHeight="1">
      <c r="Y55" s="52"/>
      <c r="Z55" s="52"/>
      <c r="AA55" s="52"/>
      <c r="AB55" s="52"/>
      <c r="AC55" s="52"/>
      <c r="AD55" s="52"/>
      <c r="AE55" s="52"/>
      <c r="AF55" s="52"/>
      <c r="AG55" s="52"/>
    </row>
    <row r="56" ht="16.5" customHeight="1">
      <c r="Y56" s="52"/>
      <c r="Z56" s="52"/>
      <c r="AA56" s="52"/>
      <c r="AB56" s="52"/>
      <c r="AC56" s="52"/>
      <c r="AD56" s="52"/>
      <c r="AE56" s="52"/>
      <c r="AF56" s="52"/>
      <c r="AG56" s="52"/>
    </row>
    <row r="57" ht="16.5" customHeight="1">
      <c r="Y57" s="52"/>
      <c r="Z57" s="52"/>
      <c r="AA57" s="52"/>
      <c r="AB57" s="52"/>
      <c r="AC57" s="52"/>
      <c r="AD57" s="52"/>
      <c r="AE57" s="52"/>
      <c r="AF57" s="52"/>
      <c r="AG57" s="52"/>
    </row>
    <row r="58" ht="13.5" customHeight="1">
      <c r="A58" s="144"/>
      <c r="B58" s="152"/>
      <c r="C58" s="152"/>
      <c r="D58" s="152"/>
      <c r="E58" s="16"/>
      <c r="F58" s="16"/>
      <c r="G58" s="152"/>
      <c r="H58" s="152"/>
      <c r="I58" s="152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ht="13.5" customHeight="1">
      <c r="A59" s="14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ht="13.5" customHeight="1">
      <c r="A60" s="14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ht="13.5" customHeight="1">
      <c r="A61" s="14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ht="13.5" customHeight="1">
      <c r="A62" s="14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ht="13.5" customHeight="1">
      <c r="A63" s="14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ht="13.5" customHeight="1">
      <c r="A64" s="14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ht="13.5" customHeight="1">
      <c r="A65" s="14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ht="13.5" customHeight="1">
      <c r="A66" s="14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ht="13.5" customHeight="1">
      <c r="A67" s="14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ht="13.5" customHeight="1">
      <c r="A68" s="14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ht="13.5" customHeight="1">
      <c r="A69" s="14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ht="13.5" customHeight="1">
      <c r="A70" s="14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ht="13.5" customHeight="1">
      <c r="A71" s="14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ht="13.5" customHeight="1">
      <c r="A72" s="1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ht="13.5" customHeight="1">
      <c r="A73" s="1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ht="13.5" customHeight="1">
      <c r="A74" s="1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ht="13.5" customHeight="1">
      <c r="A75" s="1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ht="13.5" customHeight="1">
      <c r="A76" s="1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ht="13.5" customHeight="1">
      <c r="A77" s="1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ht="13.5" customHeight="1">
      <c r="A78" s="1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ht="13.5" customHeight="1">
      <c r="A79" s="14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13.5" customHeight="1">
      <c r="A80" s="14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13.5" customHeight="1">
      <c r="A81" s="14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ht="13.5" customHeight="1">
      <c r="A82" s="14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ht="13.5" customHeight="1">
      <c r="A83" s="14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ht="13.5" customHeight="1">
      <c r="A84" s="14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ht="13.5" customHeight="1">
      <c r="A85" s="14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ht="13.5" customHeight="1">
      <c r="A86" s="14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ht="13.5" customHeight="1">
      <c r="A87" s="14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ht="13.5" customHeight="1">
      <c r="A88" s="14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ht="13.5" customHeight="1">
      <c r="A89" s="14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ht="13.5" customHeight="1">
      <c r="A90" s="14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ht="13.5" customHeight="1">
      <c r="A91" s="14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ht="13.5" customHeight="1">
      <c r="A92" s="14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ht="13.5" customHeight="1">
      <c r="A93" s="14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ht="13.5" customHeight="1">
      <c r="A94" s="14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ht="13.5" customHeight="1">
      <c r="A95" s="1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ht="13.5" customHeight="1">
      <c r="A96" s="14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ht="13.5" customHeight="1">
      <c r="A97" s="14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ht="13.5" customHeight="1">
      <c r="A98" s="1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ht="13.5" customHeight="1">
      <c r="A99" s="14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ht="13.5" customHeight="1">
      <c r="A100" s="14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ht="13.5" customHeight="1">
      <c r="A101" s="14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ht="13.5" customHeight="1">
      <c r="A102" s="14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ht="13.5" customHeight="1">
      <c r="A103" s="14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ht="13.5" customHeight="1">
      <c r="A104" s="14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ht="13.5" customHeight="1">
      <c r="A105" s="14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ht="13.5" customHeight="1">
      <c r="A106" s="14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ht="13.5" customHeight="1">
      <c r="A107" s="14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ht="13.5" customHeight="1">
      <c r="A108" s="1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ht="13.5" customHeight="1">
      <c r="A109" s="14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ht="13.5" customHeight="1">
      <c r="A110" s="14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ht="13.5" customHeight="1">
      <c r="A111" s="1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ht="13.5" customHeight="1">
      <c r="A112" s="14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ht="13.5" customHeight="1">
      <c r="A113" s="1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ht="13.5" customHeight="1">
      <c r="A114" s="1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ht="13.5" customHeight="1">
      <c r="A115" s="14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ht="13.5" customHeight="1">
      <c r="A116" s="14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ht="13.5" customHeight="1">
      <c r="A117" s="14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ht="13.5" customHeight="1">
      <c r="A118" s="14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ht="13.5" customHeight="1">
      <c r="A119" s="14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ht="13.5" customHeight="1">
      <c r="A120" s="14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ht="13.5" customHeight="1">
      <c r="A121" s="14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ht="13.5" customHeight="1">
      <c r="A122" s="1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ht="13.5" customHeight="1">
      <c r="A123" s="14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ht="13.5" customHeight="1">
      <c r="A124" s="14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ht="13.5" customHeight="1">
      <c r="A125" s="14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ht="13.5" customHeight="1">
      <c r="A126" s="14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ht="13.5" customHeight="1">
      <c r="A127" s="14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ht="13.5" customHeight="1">
      <c r="A128" s="14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ht="13.5" customHeight="1">
      <c r="A129" s="14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ht="13.5" customHeight="1">
      <c r="A130" s="14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ht="13.5" customHeight="1">
      <c r="A131" s="14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ht="13.5" customHeight="1">
      <c r="A132" s="14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ht="13.5" customHeight="1">
      <c r="A133" s="14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ht="13.5" customHeight="1">
      <c r="A134" s="14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ht="13.5" customHeight="1">
      <c r="A135" s="14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ht="13.5" customHeight="1">
      <c r="A136" s="14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ht="13.5" customHeight="1">
      <c r="A137" s="1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ht="13.5" customHeight="1">
      <c r="A138" s="14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ht="13.5" customHeight="1">
      <c r="A139" s="14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ht="13.5" customHeight="1">
      <c r="A140" s="14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ht="13.5" customHeight="1">
      <c r="A141" s="14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ht="13.5" customHeight="1">
      <c r="A142" s="14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ht="13.5" customHeight="1">
      <c r="A143" s="14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ht="13.5" customHeight="1">
      <c r="A144" s="14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ht="13.5" customHeight="1">
      <c r="A145" s="14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ht="13.5" customHeight="1">
      <c r="A146" s="14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ht="13.5" customHeight="1">
      <c r="A147" s="14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ht="13.5" customHeight="1">
      <c r="A148" s="14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ht="13.5" customHeight="1">
      <c r="A149" s="14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ht="13.5" customHeight="1">
      <c r="A150" s="14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ht="13.5" customHeight="1">
      <c r="A151" s="14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ht="13.5" customHeight="1">
      <c r="A152" s="14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ht="13.5" customHeight="1">
      <c r="A153" s="14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ht="13.5" customHeight="1">
      <c r="A154" s="14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ht="13.5" customHeight="1">
      <c r="A155" s="14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ht="13.5" customHeight="1">
      <c r="A156" s="14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ht="13.5" customHeight="1">
      <c r="A157" s="14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ht="13.5" customHeight="1">
      <c r="A158" s="14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ht="13.5" customHeight="1">
      <c r="A159" s="14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ht="13.5" customHeight="1">
      <c r="A160" s="14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ht="13.5" customHeight="1">
      <c r="A161" s="14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3.5" customHeight="1">
      <c r="A162" s="1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3.5" customHeight="1">
      <c r="A163" s="14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3.5" customHeight="1">
      <c r="A164" s="14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3.5" customHeight="1">
      <c r="A165" s="14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3.5" customHeight="1">
      <c r="A166" s="14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3.5" customHeight="1">
      <c r="A167" s="14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3.5" customHeight="1">
      <c r="A168" s="14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3.5" customHeight="1">
      <c r="A169" s="14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3.5" customHeight="1">
      <c r="A170" s="14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3.5" customHeight="1">
      <c r="A171" s="14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3.5" customHeight="1">
      <c r="A172" s="14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3.5" customHeight="1">
      <c r="A173" s="14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3.5" customHeight="1">
      <c r="A174" s="14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3.5" customHeight="1">
      <c r="A175" s="14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3.5" customHeight="1">
      <c r="A176" s="14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3.5" customHeight="1">
      <c r="A177" s="14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3.5" customHeight="1">
      <c r="A178" s="14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3.5" customHeight="1">
      <c r="A179" s="14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3.5" customHeight="1">
      <c r="A180" s="14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3.5" customHeight="1">
      <c r="A181" s="14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3.5" customHeight="1">
      <c r="A182" s="14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3.5" customHeight="1">
      <c r="A183" s="14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3.5" customHeight="1">
      <c r="A184" s="14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3.5" customHeight="1">
      <c r="A185" s="14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3.5" customHeight="1">
      <c r="A186" s="14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3.5" customHeight="1">
      <c r="A187" s="14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3.5" customHeight="1">
      <c r="A188" s="14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3.5" customHeight="1">
      <c r="A189" s="14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3.5" customHeight="1">
      <c r="A190" s="14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3.5" customHeight="1">
      <c r="A191" s="14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3.5" customHeight="1">
      <c r="A192" s="14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3.5" customHeight="1">
      <c r="A193" s="14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3.5" customHeight="1">
      <c r="A194" s="14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3.5" customHeight="1">
      <c r="A195" s="14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3.5" customHeight="1">
      <c r="A196" s="14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3.5" customHeight="1">
      <c r="A197" s="14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3.5" customHeight="1">
      <c r="A198" s="14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3.5" customHeight="1">
      <c r="A199" s="14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3.5" customHeight="1">
      <c r="A200" s="14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3.5" customHeight="1">
      <c r="A201" s="14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3.5" customHeight="1">
      <c r="A202" s="14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3.5" customHeight="1">
      <c r="A203" s="14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3.5" customHeight="1">
      <c r="A204" s="14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3.5" customHeight="1">
      <c r="A205" s="14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3.5" customHeight="1">
      <c r="A206" s="14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3.5" customHeight="1">
      <c r="A207" s="14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3.5" customHeight="1">
      <c r="A208" s="14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3.5" customHeight="1">
      <c r="A209" s="14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3.5" customHeight="1">
      <c r="A210" s="14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3.5" customHeight="1">
      <c r="A211" s="14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3.5" customHeight="1">
      <c r="A212" s="14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3.5" customHeight="1">
      <c r="A213" s="14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3.5" customHeight="1">
      <c r="A214" s="14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3.5" customHeight="1">
      <c r="A215" s="14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3.5" customHeight="1">
      <c r="A216" s="14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3.5" customHeight="1">
      <c r="A217" s="14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3.5" customHeight="1">
      <c r="A218" s="14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3.5" customHeight="1">
      <c r="A219" s="14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3.5" customHeight="1">
      <c r="A220" s="14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3.5" customHeight="1">
      <c r="A221" s="14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ht="13.5" customHeight="1">
      <c r="A222" s="14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ht="13.5" customHeight="1">
      <c r="A223" s="14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ht="13.5" customHeight="1">
      <c r="A224" s="14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ht="13.5" customHeight="1">
      <c r="A225" s="14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ht="13.5" customHeight="1">
      <c r="A226" s="14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ht="13.5" customHeight="1">
      <c r="A227" s="14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ht="13.5" customHeight="1">
      <c r="A228" s="14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ht="13.5" customHeight="1">
      <c r="A229" s="14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ht="13.5" customHeight="1">
      <c r="A230" s="14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ht="13.5" customHeight="1">
      <c r="A231" s="14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ht="13.5" customHeight="1">
      <c r="A232" s="14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ht="13.5" customHeight="1">
      <c r="A233" s="14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ht="13.5" customHeight="1">
      <c r="A234" s="14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ht="13.5" customHeight="1">
      <c r="A235" s="14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ht="13.5" customHeight="1">
      <c r="A236" s="14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ht="13.5" customHeight="1">
      <c r="A237" s="14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ht="13.5" customHeight="1">
      <c r="A238" s="14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ht="13.5" customHeight="1">
      <c r="A239" s="14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ht="13.5" customHeight="1">
      <c r="A240" s="14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ht="13.5" customHeight="1">
      <c r="A241" s="14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ht="13.5" customHeight="1">
      <c r="A242" s="14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ht="13.5" customHeight="1">
      <c r="A243" s="14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ht="13.5" customHeight="1">
      <c r="A244" s="14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ht="13.5" customHeight="1">
      <c r="A245" s="14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ht="13.5" customHeight="1">
      <c r="A246" s="14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ht="13.5" customHeight="1">
      <c r="A247" s="14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ht="13.5" customHeight="1">
      <c r="A248" s="14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ht="13.5" customHeight="1">
      <c r="A249" s="14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ht="13.5" customHeight="1">
      <c r="A250" s="14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ht="13.5" customHeight="1">
      <c r="A251" s="14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ht="13.5" customHeight="1">
      <c r="A252" s="14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ht="13.5" customHeight="1">
      <c r="A253" s="14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ht="13.5" customHeight="1">
      <c r="A254" s="14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ht="13.5" customHeight="1">
      <c r="A255" s="14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ht="13.5" customHeight="1">
      <c r="A256" s="14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ht="13.5" customHeight="1">
      <c r="A257" s="14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ht="13.5" customHeight="1">
      <c r="A258" s="14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ht="13.5" customHeight="1">
      <c r="A259" s="14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ht="13.5" customHeight="1">
      <c r="A260" s="14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ht="13.5" customHeight="1">
      <c r="A261" s="14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ht="13.5" customHeight="1">
      <c r="A262" s="14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ht="13.5" customHeight="1">
      <c r="A263" s="14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ht="13.5" customHeight="1">
      <c r="A264" s="14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ht="13.5" customHeight="1">
      <c r="A265" s="14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ht="13.5" customHeight="1">
      <c r="A266" s="14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ht="13.5" customHeight="1">
      <c r="A267" s="14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ht="13.5" customHeight="1">
      <c r="A268" s="14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ht="13.5" customHeight="1">
      <c r="A269" s="14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ht="13.5" customHeight="1">
      <c r="A270" s="14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ht="13.5" customHeight="1">
      <c r="A271" s="14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ht="13.5" customHeight="1">
      <c r="A272" s="14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ht="13.5" customHeight="1">
      <c r="A273" s="14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ht="13.5" customHeight="1">
      <c r="A274" s="14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ht="13.5" customHeight="1">
      <c r="A275" s="14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ht="13.5" customHeight="1">
      <c r="A276" s="14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ht="13.5" customHeight="1">
      <c r="A277" s="14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ht="13.5" customHeight="1">
      <c r="A278" s="14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ht="13.5" customHeight="1">
      <c r="A279" s="14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ht="13.5" customHeight="1">
      <c r="A280" s="14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ht="13.5" customHeight="1">
      <c r="A281" s="14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ht="13.5" customHeight="1">
      <c r="A282" s="14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ht="13.5" customHeight="1">
      <c r="A283" s="14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ht="13.5" customHeight="1">
      <c r="A284" s="14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ht="13.5" customHeight="1">
      <c r="A285" s="14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ht="13.5" customHeight="1">
      <c r="A286" s="14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ht="13.5" customHeight="1">
      <c r="A287" s="14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ht="13.5" customHeight="1">
      <c r="A288" s="14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ht="13.5" customHeight="1">
      <c r="A289" s="14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ht="13.5" customHeight="1">
      <c r="A290" s="14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ht="13.5" customHeight="1">
      <c r="A291" s="14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ht="13.5" customHeight="1">
      <c r="A292" s="14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ht="13.5" customHeight="1">
      <c r="A293" s="14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ht="13.5" customHeight="1">
      <c r="A294" s="14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ht="13.5" customHeight="1">
      <c r="A295" s="14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ht="13.5" customHeight="1">
      <c r="A296" s="14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ht="13.5" customHeight="1">
      <c r="A297" s="14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ht="13.5" customHeight="1">
      <c r="A298" s="14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ht="13.5" customHeight="1">
      <c r="A299" s="14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ht="13.5" customHeight="1">
      <c r="A300" s="14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ht="13.5" customHeight="1">
      <c r="A301" s="14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ht="13.5" customHeight="1">
      <c r="A302" s="14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ht="13.5" customHeight="1">
      <c r="A303" s="14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ht="13.5" customHeight="1">
      <c r="A304" s="14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ht="13.5" customHeight="1">
      <c r="A305" s="14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ht="13.5" customHeight="1">
      <c r="A306" s="14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ht="13.5" customHeight="1">
      <c r="A307" s="14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ht="13.5" customHeight="1">
      <c r="A308" s="14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ht="13.5" customHeight="1">
      <c r="A309" s="14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ht="13.5" customHeight="1">
      <c r="A310" s="14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ht="13.5" customHeight="1">
      <c r="A311" s="14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ht="13.5" customHeight="1">
      <c r="A312" s="14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ht="13.5" customHeight="1">
      <c r="A313" s="14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ht="13.5" customHeight="1">
      <c r="A314" s="14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ht="13.5" customHeight="1">
      <c r="A315" s="14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ht="13.5" customHeight="1">
      <c r="A316" s="14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ht="13.5" customHeight="1">
      <c r="A317" s="14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ht="13.5" customHeight="1">
      <c r="A318" s="14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ht="13.5" customHeight="1">
      <c r="A319" s="14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ht="13.5" customHeight="1">
      <c r="A320" s="14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ht="13.5" customHeight="1">
      <c r="A321" s="14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ht="13.5" customHeight="1">
      <c r="A322" s="14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ht="13.5" customHeight="1">
      <c r="A323" s="14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ht="13.5" customHeight="1">
      <c r="A324" s="14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ht="13.5" customHeight="1">
      <c r="A325" s="14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ht="13.5" customHeight="1">
      <c r="A326" s="14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ht="13.5" customHeight="1">
      <c r="A327" s="14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ht="13.5" customHeight="1">
      <c r="A328" s="14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ht="13.5" customHeight="1">
      <c r="A329" s="14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ht="13.5" customHeight="1">
      <c r="A330" s="14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ht="13.5" customHeight="1">
      <c r="A331" s="14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ht="13.5" customHeight="1">
      <c r="A332" s="14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ht="13.5" customHeight="1">
      <c r="A333" s="14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ht="13.5" customHeight="1">
      <c r="A334" s="14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ht="13.5" customHeight="1">
      <c r="A335" s="14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ht="13.5" customHeight="1">
      <c r="A336" s="14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ht="13.5" customHeight="1">
      <c r="A337" s="14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ht="13.5" customHeight="1">
      <c r="A338" s="14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ht="13.5" customHeight="1">
      <c r="A339" s="14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ht="13.5" customHeight="1">
      <c r="A340" s="14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ht="13.5" customHeight="1">
      <c r="A341" s="14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ht="13.5" customHeight="1">
      <c r="A342" s="14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ht="13.5" customHeight="1">
      <c r="A343" s="14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ht="13.5" customHeight="1">
      <c r="A344" s="14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ht="13.5" customHeight="1">
      <c r="A345" s="14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ht="13.5" customHeight="1">
      <c r="A346" s="14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ht="13.5" customHeight="1">
      <c r="A347" s="14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ht="13.5" customHeight="1">
      <c r="A348" s="14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ht="13.5" customHeight="1">
      <c r="A349" s="14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ht="13.5" customHeight="1">
      <c r="A350" s="14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ht="13.5" customHeight="1">
      <c r="A351" s="14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ht="13.5" customHeight="1">
      <c r="A352" s="14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ht="13.5" customHeight="1">
      <c r="A353" s="14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ht="13.5" customHeight="1">
      <c r="A354" s="14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ht="13.5" customHeight="1">
      <c r="A355" s="14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ht="13.5" customHeight="1">
      <c r="A356" s="14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ht="13.5" customHeight="1">
      <c r="A357" s="14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ht="13.5" customHeight="1">
      <c r="A358" s="14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ht="13.5" customHeight="1">
      <c r="A359" s="14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ht="13.5" customHeight="1">
      <c r="A360" s="14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ht="13.5" customHeight="1">
      <c r="A361" s="14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ht="13.5" customHeight="1">
      <c r="A362" s="14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ht="13.5" customHeight="1">
      <c r="A363" s="14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ht="13.5" customHeight="1">
      <c r="A364" s="14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ht="13.5" customHeight="1">
      <c r="A365" s="14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ht="13.5" customHeight="1">
      <c r="A366" s="14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ht="13.5" customHeight="1">
      <c r="A367" s="14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ht="13.5" customHeight="1">
      <c r="A368" s="14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ht="13.5" customHeight="1">
      <c r="A369" s="14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ht="13.5" customHeight="1">
      <c r="A370" s="14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ht="13.5" customHeight="1">
      <c r="A371" s="14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ht="13.5" customHeight="1">
      <c r="A372" s="14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ht="13.5" customHeight="1">
      <c r="A373" s="14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ht="13.5" customHeight="1">
      <c r="A374" s="14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ht="13.5" customHeight="1">
      <c r="A375" s="14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ht="13.5" customHeight="1">
      <c r="A376" s="14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ht="13.5" customHeight="1">
      <c r="A377" s="14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ht="13.5" customHeight="1">
      <c r="A378" s="14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ht="13.5" customHeight="1">
      <c r="A379" s="14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ht="13.5" customHeight="1">
      <c r="A380" s="14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ht="13.5" customHeight="1">
      <c r="A381" s="14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ht="13.5" customHeight="1">
      <c r="A382" s="14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ht="13.5" customHeight="1">
      <c r="A383" s="14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ht="13.5" customHeight="1">
      <c r="A384" s="14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ht="13.5" customHeight="1">
      <c r="A385" s="14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ht="13.5" customHeight="1">
      <c r="A386" s="14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ht="13.5" customHeight="1">
      <c r="A387" s="14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ht="13.5" customHeight="1">
      <c r="A388" s="14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ht="13.5" customHeight="1">
      <c r="A389" s="14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ht="13.5" customHeight="1">
      <c r="A390" s="14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ht="13.5" customHeight="1">
      <c r="A391" s="14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ht="13.5" customHeight="1">
      <c r="A392" s="14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ht="13.5" customHeight="1">
      <c r="A393" s="14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ht="13.5" customHeight="1">
      <c r="A394" s="14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ht="13.5" customHeight="1">
      <c r="A395" s="14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ht="13.5" customHeight="1">
      <c r="A396" s="14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ht="13.5" customHeight="1">
      <c r="A397" s="14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ht="13.5" customHeight="1">
      <c r="A398" s="14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ht="13.5" customHeight="1">
      <c r="A399" s="14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ht="13.5" customHeight="1">
      <c r="A400" s="14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ht="13.5" customHeight="1">
      <c r="A401" s="14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ht="13.5" customHeight="1">
      <c r="A402" s="14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ht="13.5" customHeight="1">
      <c r="A403" s="14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ht="13.5" customHeight="1">
      <c r="A404" s="14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ht="13.5" customHeight="1">
      <c r="A405" s="14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ht="13.5" customHeight="1">
      <c r="A406" s="14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ht="13.5" customHeight="1">
      <c r="A407" s="14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ht="13.5" customHeight="1">
      <c r="A408" s="14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ht="13.5" customHeight="1">
      <c r="A409" s="14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ht="13.5" customHeight="1">
      <c r="A410" s="14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ht="13.5" customHeight="1">
      <c r="A411" s="14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ht="13.5" customHeight="1">
      <c r="A412" s="14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ht="13.5" customHeight="1">
      <c r="A413" s="14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ht="13.5" customHeight="1">
      <c r="A414" s="14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ht="13.5" customHeight="1">
      <c r="A415" s="14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ht="13.5" customHeight="1">
      <c r="A416" s="14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ht="13.5" customHeight="1">
      <c r="A417" s="14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ht="13.5" customHeight="1">
      <c r="A418" s="14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ht="13.5" customHeight="1">
      <c r="A419" s="14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ht="13.5" customHeight="1">
      <c r="A420" s="14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ht="13.5" customHeight="1">
      <c r="A421" s="14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ht="13.5" customHeight="1">
      <c r="A422" s="14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ht="13.5" customHeight="1">
      <c r="A423" s="14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ht="13.5" customHeight="1">
      <c r="A424" s="14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ht="13.5" customHeight="1">
      <c r="A425" s="14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ht="13.5" customHeight="1">
      <c r="A426" s="14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ht="13.5" customHeight="1">
      <c r="A427" s="14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ht="13.5" customHeight="1">
      <c r="A428" s="14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ht="13.5" customHeight="1">
      <c r="A429" s="14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ht="13.5" customHeight="1">
      <c r="A430" s="14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ht="13.5" customHeight="1">
      <c r="A431" s="14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ht="13.5" customHeight="1">
      <c r="A432" s="14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ht="13.5" customHeight="1">
      <c r="A433" s="14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ht="13.5" customHeight="1">
      <c r="A434" s="14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ht="13.5" customHeight="1">
      <c r="A435" s="14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ht="13.5" customHeight="1">
      <c r="A436" s="14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ht="13.5" customHeight="1">
      <c r="A437" s="14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ht="13.5" customHeight="1">
      <c r="A438" s="14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ht="13.5" customHeight="1">
      <c r="A439" s="14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ht="13.5" customHeight="1">
      <c r="A440" s="14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ht="13.5" customHeight="1">
      <c r="A441" s="14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ht="13.5" customHeight="1">
      <c r="A442" s="14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ht="13.5" customHeight="1">
      <c r="A443" s="14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ht="13.5" customHeight="1">
      <c r="A444" s="14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ht="13.5" customHeight="1">
      <c r="A445" s="14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ht="13.5" customHeight="1">
      <c r="A446" s="14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ht="13.5" customHeight="1">
      <c r="A447" s="14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ht="13.5" customHeight="1">
      <c r="A448" s="14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ht="13.5" customHeight="1">
      <c r="A449" s="14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ht="13.5" customHeight="1">
      <c r="A450" s="14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ht="13.5" customHeight="1">
      <c r="A451" s="14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ht="13.5" customHeight="1">
      <c r="A452" s="14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ht="13.5" customHeight="1">
      <c r="A453" s="14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ht="13.5" customHeight="1">
      <c r="A454" s="14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ht="13.5" customHeight="1">
      <c r="A455" s="14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ht="13.5" customHeight="1">
      <c r="A456" s="14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ht="13.5" customHeight="1">
      <c r="A457" s="14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ht="13.5" customHeight="1">
      <c r="A458" s="14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ht="13.5" customHeight="1">
      <c r="A459" s="14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ht="13.5" customHeight="1">
      <c r="A460" s="14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ht="13.5" customHeight="1">
      <c r="A461" s="14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ht="13.5" customHeight="1">
      <c r="A462" s="14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ht="13.5" customHeight="1">
      <c r="A463" s="14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ht="13.5" customHeight="1">
      <c r="A464" s="14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ht="13.5" customHeight="1">
      <c r="A465" s="14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ht="13.5" customHeight="1">
      <c r="A466" s="14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ht="13.5" customHeight="1">
      <c r="A467" s="14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ht="13.5" customHeight="1">
      <c r="A468" s="14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ht="13.5" customHeight="1">
      <c r="A469" s="14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ht="13.5" customHeight="1">
      <c r="A470" s="14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ht="13.5" customHeight="1">
      <c r="A471" s="14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ht="13.5" customHeight="1">
      <c r="A472" s="14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ht="13.5" customHeight="1">
      <c r="A473" s="14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ht="13.5" customHeight="1">
      <c r="A474" s="14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ht="13.5" customHeight="1">
      <c r="A475" s="14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ht="13.5" customHeight="1">
      <c r="A476" s="14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ht="13.5" customHeight="1">
      <c r="A477" s="14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ht="13.5" customHeight="1">
      <c r="A478" s="14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ht="13.5" customHeight="1">
      <c r="A479" s="14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ht="13.5" customHeight="1">
      <c r="A480" s="14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ht="13.5" customHeight="1">
      <c r="A481" s="14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ht="13.5" customHeight="1">
      <c r="A482" s="14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ht="13.5" customHeight="1">
      <c r="A483" s="14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ht="13.5" customHeight="1">
      <c r="A484" s="14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ht="13.5" customHeight="1">
      <c r="A485" s="14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ht="13.5" customHeight="1">
      <c r="A486" s="14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ht="13.5" customHeight="1">
      <c r="A487" s="14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ht="13.5" customHeight="1">
      <c r="A488" s="14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ht="13.5" customHeight="1">
      <c r="A489" s="14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ht="13.5" customHeight="1">
      <c r="A490" s="14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ht="13.5" customHeight="1">
      <c r="A491" s="14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ht="13.5" customHeight="1">
      <c r="A492" s="14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ht="13.5" customHeight="1">
      <c r="A493" s="14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ht="13.5" customHeight="1">
      <c r="A494" s="14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ht="13.5" customHeight="1">
      <c r="A495" s="14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ht="13.5" customHeight="1">
      <c r="A496" s="14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ht="13.5" customHeight="1">
      <c r="A497" s="14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ht="13.5" customHeight="1">
      <c r="A498" s="14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ht="13.5" customHeight="1">
      <c r="A499" s="14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ht="13.5" customHeight="1">
      <c r="A500" s="14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ht="13.5" customHeight="1">
      <c r="A501" s="14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ht="13.5" customHeight="1">
      <c r="A502" s="14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ht="13.5" customHeight="1">
      <c r="A503" s="14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ht="13.5" customHeight="1">
      <c r="A504" s="14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ht="13.5" customHeight="1">
      <c r="A505" s="14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ht="13.5" customHeight="1">
      <c r="A506" s="14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ht="13.5" customHeight="1">
      <c r="A507" s="14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ht="13.5" customHeight="1">
      <c r="A508" s="14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ht="13.5" customHeight="1">
      <c r="A509" s="14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ht="13.5" customHeight="1">
      <c r="A510" s="14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ht="13.5" customHeight="1">
      <c r="A511" s="14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ht="13.5" customHeight="1">
      <c r="A512" s="14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ht="13.5" customHeight="1">
      <c r="A513" s="14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ht="13.5" customHeight="1">
      <c r="A514" s="14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ht="13.5" customHeight="1">
      <c r="A515" s="14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ht="13.5" customHeight="1">
      <c r="A516" s="14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ht="13.5" customHeight="1">
      <c r="A517" s="14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ht="13.5" customHeight="1">
      <c r="A518" s="14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ht="13.5" customHeight="1">
      <c r="A519" s="14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ht="13.5" customHeight="1">
      <c r="A520" s="14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ht="13.5" customHeight="1">
      <c r="A521" s="14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ht="13.5" customHeight="1">
      <c r="A522" s="14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ht="13.5" customHeight="1">
      <c r="A523" s="14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ht="13.5" customHeight="1">
      <c r="A524" s="14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ht="13.5" customHeight="1">
      <c r="A525" s="14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ht="13.5" customHeight="1">
      <c r="A526" s="14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ht="13.5" customHeight="1">
      <c r="A527" s="14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ht="13.5" customHeight="1">
      <c r="A528" s="14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ht="13.5" customHeight="1">
      <c r="A529" s="14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ht="13.5" customHeight="1">
      <c r="A530" s="14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ht="13.5" customHeight="1">
      <c r="A531" s="14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ht="13.5" customHeight="1">
      <c r="A532" s="14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ht="13.5" customHeight="1">
      <c r="A533" s="14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ht="13.5" customHeight="1">
      <c r="A534" s="14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ht="13.5" customHeight="1">
      <c r="A535" s="14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ht="13.5" customHeight="1">
      <c r="A536" s="14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ht="13.5" customHeight="1">
      <c r="A537" s="14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ht="13.5" customHeight="1">
      <c r="A538" s="14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ht="13.5" customHeight="1">
      <c r="A539" s="14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ht="13.5" customHeight="1">
      <c r="A540" s="14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ht="13.5" customHeight="1">
      <c r="A541" s="14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ht="13.5" customHeight="1">
      <c r="A542" s="14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ht="13.5" customHeight="1">
      <c r="A543" s="14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ht="13.5" customHeight="1">
      <c r="A544" s="14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ht="13.5" customHeight="1">
      <c r="A545" s="14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ht="13.5" customHeight="1">
      <c r="A546" s="14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ht="13.5" customHeight="1">
      <c r="A547" s="14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ht="13.5" customHeight="1">
      <c r="A548" s="14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ht="13.5" customHeight="1">
      <c r="A549" s="14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ht="13.5" customHeight="1">
      <c r="A550" s="14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ht="13.5" customHeight="1">
      <c r="A551" s="14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ht="13.5" customHeight="1">
      <c r="A552" s="14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ht="13.5" customHeight="1">
      <c r="A553" s="14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ht="13.5" customHeight="1">
      <c r="A554" s="14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ht="13.5" customHeight="1">
      <c r="A555" s="14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ht="13.5" customHeight="1">
      <c r="A556" s="14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ht="13.5" customHeight="1">
      <c r="A557" s="14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ht="13.5" customHeight="1">
      <c r="A558" s="14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ht="13.5" customHeight="1">
      <c r="A559" s="14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ht="13.5" customHeight="1">
      <c r="A560" s="14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ht="13.5" customHeight="1">
      <c r="A561" s="14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ht="13.5" customHeight="1">
      <c r="A562" s="14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ht="13.5" customHeight="1">
      <c r="A563" s="14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ht="13.5" customHeight="1">
      <c r="A564" s="14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ht="13.5" customHeight="1">
      <c r="A565" s="14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ht="13.5" customHeight="1">
      <c r="A566" s="14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ht="13.5" customHeight="1">
      <c r="A567" s="14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ht="13.5" customHeight="1">
      <c r="A568" s="14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ht="13.5" customHeight="1">
      <c r="A569" s="14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ht="13.5" customHeight="1">
      <c r="A570" s="14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ht="13.5" customHeight="1">
      <c r="A571" s="14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ht="13.5" customHeight="1">
      <c r="A572" s="14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ht="13.5" customHeight="1">
      <c r="A573" s="14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ht="13.5" customHeight="1">
      <c r="A574" s="14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ht="13.5" customHeight="1">
      <c r="A575" s="14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ht="13.5" customHeight="1">
      <c r="A576" s="14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ht="13.5" customHeight="1">
      <c r="A577" s="14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ht="13.5" customHeight="1">
      <c r="A578" s="14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ht="13.5" customHeight="1">
      <c r="A579" s="14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ht="13.5" customHeight="1">
      <c r="A580" s="14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ht="13.5" customHeight="1">
      <c r="A581" s="14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ht="13.5" customHeight="1">
      <c r="A582" s="14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ht="13.5" customHeight="1">
      <c r="A583" s="14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ht="13.5" customHeight="1">
      <c r="A584" s="14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ht="13.5" customHeight="1">
      <c r="A585" s="14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ht="13.5" customHeight="1">
      <c r="A586" s="14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ht="13.5" customHeight="1">
      <c r="A587" s="14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ht="13.5" customHeight="1">
      <c r="A588" s="14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ht="13.5" customHeight="1">
      <c r="A589" s="14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ht="13.5" customHeight="1">
      <c r="A590" s="14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ht="13.5" customHeight="1">
      <c r="A591" s="14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ht="13.5" customHeight="1">
      <c r="A592" s="14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ht="13.5" customHeight="1">
      <c r="A593" s="14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ht="13.5" customHeight="1">
      <c r="A594" s="14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ht="13.5" customHeight="1">
      <c r="A595" s="14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ht="13.5" customHeight="1">
      <c r="A596" s="14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ht="13.5" customHeight="1">
      <c r="A597" s="14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ht="13.5" customHeight="1">
      <c r="A598" s="14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ht="13.5" customHeight="1">
      <c r="A599" s="14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ht="13.5" customHeight="1">
      <c r="A600" s="14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ht="13.5" customHeight="1">
      <c r="A601" s="14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ht="13.5" customHeight="1">
      <c r="A602" s="14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ht="13.5" customHeight="1">
      <c r="A603" s="14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ht="13.5" customHeight="1">
      <c r="A604" s="14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ht="13.5" customHeight="1">
      <c r="A605" s="14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ht="13.5" customHeight="1">
      <c r="A606" s="14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ht="13.5" customHeight="1">
      <c r="A607" s="14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ht="13.5" customHeight="1">
      <c r="A608" s="14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ht="13.5" customHeight="1">
      <c r="A609" s="14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ht="13.5" customHeight="1">
      <c r="A610" s="14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ht="13.5" customHeight="1">
      <c r="A611" s="14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ht="13.5" customHeight="1">
      <c r="A612" s="14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ht="13.5" customHeight="1">
      <c r="A613" s="14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ht="13.5" customHeight="1">
      <c r="A614" s="14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ht="13.5" customHeight="1">
      <c r="A615" s="14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ht="13.5" customHeight="1">
      <c r="A616" s="14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ht="13.5" customHeight="1">
      <c r="A617" s="14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ht="13.5" customHeight="1">
      <c r="A618" s="14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ht="13.5" customHeight="1">
      <c r="A619" s="14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ht="13.5" customHeight="1">
      <c r="A620" s="14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ht="13.5" customHeight="1">
      <c r="A621" s="14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ht="13.5" customHeight="1">
      <c r="A622" s="14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ht="13.5" customHeight="1">
      <c r="A623" s="14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ht="13.5" customHeight="1">
      <c r="A624" s="14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ht="13.5" customHeight="1">
      <c r="A625" s="14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ht="13.5" customHeight="1">
      <c r="A626" s="14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ht="13.5" customHeight="1">
      <c r="A627" s="14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ht="13.5" customHeight="1">
      <c r="A628" s="14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ht="13.5" customHeight="1">
      <c r="A629" s="14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ht="13.5" customHeight="1">
      <c r="A630" s="14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ht="13.5" customHeight="1">
      <c r="A631" s="14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ht="13.5" customHeight="1">
      <c r="A632" s="14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ht="13.5" customHeight="1">
      <c r="A633" s="14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ht="13.5" customHeight="1">
      <c r="A634" s="14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ht="13.5" customHeight="1">
      <c r="A635" s="14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ht="13.5" customHeight="1">
      <c r="A636" s="14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ht="13.5" customHeight="1">
      <c r="A637" s="14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ht="13.5" customHeight="1">
      <c r="A638" s="14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ht="13.5" customHeight="1">
      <c r="A639" s="14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ht="13.5" customHeight="1">
      <c r="A640" s="14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ht="13.5" customHeight="1">
      <c r="A641" s="14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ht="13.5" customHeight="1">
      <c r="A642" s="14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ht="13.5" customHeight="1">
      <c r="A643" s="14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ht="13.5" customHeight="1">
      <c r="A644" s="14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ht="13.5" customHeight="1">
      <c r="A645" s="14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ht="13.5" customHeight="1">
      <c r="A646" s="14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ht="13.5" customHeight="1">
      <c r="A647" s="14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ht="13.5" customHeight="1">
      <c r="A648" s="14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ht="13.5" customHeight="1">
      <c r="A649" s="14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ht="13.5" customHeight="1">
      <c r="A650" s="14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ht="13.5" customHeight="1">
      <c r="A651" s="14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ht="13.5" customHeight="1">
      <c r="A652" s="14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ht="13.5" customHeight="1">
      <c r="A653" s="14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ht="13.5" customHeight="1">
      <c r="A654" s="14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ht="13.5" customHeight="1">
      <c r="A655" s="14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ht="13.5" customHeight="1">
      <c r="A656" s="14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ht="13.5" customHeight="1">
      <c r="A657" s="14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ht="13.5" customHeight="1">
      <c r="A658" s="14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ht="13.5" customHeight="1">
      <c r="A659" s="14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ht="13.5" customHeight="1">
      <c r="A660" s="14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ht="13.5" customHeight="1">
      <c r="A661" s="14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ht="13.5" customHeight="1">
      <c r="A662" s="14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ht="13.5" customHeight="1">
      <c r="A663" s="14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ht="13.5" customHeight="1">
      <c r="A664" s="14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ht="13.5" customHeight="1">
      <c r="A665" s="14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ht="13.5" customHeight="1">
      <c r="A666" s="14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ht="13.5" customHeight="1">
      <c r="A667" s="14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ht="13.5" customHeight="1">
      <c r="A668" s="14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ht="13.5" customHeight="1">
      <c r="A669" s="14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ht="13.5" customHeight="1">
      <c r="A670" s="14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ht="13.5" customHeight="1">
      <c r="A671" s="14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ht="13.5" customHeight="1">
      <c r="A672" s="14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ht="13.5" customHeight="1">
      <c r="A673" s="14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ht="13.5" customHeight="1">
      <c r="A674" s="14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ht="13.5" customHeight="1">
      <c r="A675" s="14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ht="13.5" customHeight="1">
      <c r="A676" s="14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ht="13.5" customHeight="1">
      <c r="A677" s="14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ht="13.5" customHeight="1">
      <c r="A678" s="14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ht="13.5" customHeight="1">
      <c r="A679" s="14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ht="13.5" customHeight="1">
      <c r="A680" s="14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ht="13.5" customHeight="1">
      <c r="A681" s="14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ht="13.5" customHeight="1">
      <c r="A682" s="14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ht="13.5" customHeight="1">
      <c r="A683" s="14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ht="13.5" customHeight="1">
      <c r="A684" s="14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ht="13.5" customHeight="1">
      <c r="A685" s="14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ht="13.5" customHeight="1">
      <c r="A686" s="14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ht="13.5" customHeight="1">
      <c r="A687" s="14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ht="13.5" customHeight="1">
      <c r="A688" s="14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ht="13.5" customHeight="1">
      <c r="A689" s="14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ht="13.5" customHeight="1">
      <c r="A690" s="14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ht="13.5" customHeight="1">
      <c r="A691" s="14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ht="13.5" customHeight="1">
      <c r="A692" s="14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ht="13.5" customHeight="1">
      <c r="A693" s="14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ht="13.5" customHeight="1">
      <c r="A694" s="14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ht="13.5" customHeight="1">
      <c r="A695" s="14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ht="13.5" customHeight="1">
      <c r="A696" s="14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ht="13.5" customHeight="1">
      <c r="A697" s="14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ht="13.5" customHeight="1">
      <c r="A698" s="14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ht="13.5" customHeight="1">
      <c r="A699" s="14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ht="13.5" customHeight="1">
      <c r="A700" s="14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ht="13.5" customHeight="1">
      <c r="A701" s="14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ht="13.5" customHeight="1">
      <c r="A702" s="14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ht="13.5" customHeight="1">
      <c r="A703" s="14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ht="13.5" customHeight="1">
      <c r="A704" s="14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ht="13.5" customHeight="1">
      <c r="A705" s="14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ht="13.5" customHeight="1">
      <c r="A706" s="14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ht="13.5" customHeight="1">
      <c r="A707" s="14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ht="13.5" customHeight="1">
      <c r="A708" s="14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ht="13.5" customHeight="1">
      <c r="A709" s="14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ht="13.5" customHeight="1">
      <c r="A710" s="14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ht="13.5" customHeight="1">
      <c r="A711" s="14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ht="13.5" customHeight="1">
      <c r="A712" s="14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ht="13.5" customHeight="1">
      <c r="A713" s="14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ht="13.5" customHeight="1">
      <c r="A714" s="14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ht="13.5" customHeight="1">
      <c r="A715" s="14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ht="13.5" customHeight="1">
      <c r="A716" s="14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ht="13.5" customHeight="1">
      <c r="A717" s="14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ht="13.5" customHeight="1">
      <c r="A718" s="14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ht="13.5" customHeight="1">
      <c r="A719" s="14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ht="13.5" customHeight="1">
      <c r="A720" s="14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ht="13.5" customHeight="1">
      <c r="A721" s="14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ht="13.5" customHeight="1">
      <c r="A722" s="14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ht="13.5" customHeight="1">
      <c r="A723" s="14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ht="13.5" customHeight="1">
      <c r="A724" s="14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ht="13.5" customHeight="1">
      <c r="A725" s="14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ht="13.5" customHeight="1">
      <c r="A726" s="14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ht="13.5" customHeight="1">
      <c r="A727" s="14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ht="13.5" customHeight="1">
      <c r="A728" s="14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ht="13.5" customHeight="1">
      <c r="A729" s="14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ht="13.5" customHeight="1">
      <c r="A730" s="14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ht="13.5" customHeight="1">
      <c r="A731" s="14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ht="13.5" customHeight="1">
      <c r="A732" s="14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ht="13.5" customHeight="1">
      <c r="A733" s="14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ht="13.5" customHeight="1">
      <c r="A734" s="14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ht="13.5" customHeight="1">
      <c r="A735" s="14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ht="13.5" customHeight="1">
      <c r="A736" s="14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ht="13.5" customHeight="1">
      <c r="A737" s="14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ht="13.5" customHeight="1">
      <c r="A738" s="14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ht="13.5" customHeight="1">
      <c r="A739" s="14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ht="13.5" customHeight="1">
      <c r="A740" s="14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ht="13.5" customHeight="1">
      <c r="A741" s="14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ht="13.5" customHeight="1">
      <c r="A742" s="14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ht="13.5" customHeight="1">
      <c r="A743" s="14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ht="13.5" customHeight="1">
      <c r="A744" s="14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ht="13.5" customHeight="1">
      <c r="A745" s="14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ht="13.5" customHeight="1">
      <c r="A746" s="14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ht="13.5" customHeight="1">
      <c r="A747" s="14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ht="13.5" customHeight="1">
      <c r="A748" s="14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ht="13.5" customHeight="1">
      <c r="A749" s="14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ht="13.5" customHeight="1">
      <c r="A750" s="14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ht="13.5" customHeight="1">
      <c r="A751" s="14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ht="13.5" customHeight="1">
      <c r="A752" s="14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ht="13.5" customHeight="1">
      <c r="A753" s="14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ht="13.5" customHeight="1">
      <c r="A754" s="14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ht="13.5" customHeight="1">
      <c r="A755" s="14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ht="13.5" customHeight="1">
      <c r="A756" s="14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ht="13.5" customHeight="1">
      <c r="A757" s="14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ht="13.5" customHeight="1">
      <c r="A758" s="14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ht="13.5" customHeight="1">
      <c r="A759" s="14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ht="13.5" customHeight="1">
      <c r="A760" s="14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ht="13.5" customHeight="1">
      <c r="A761" s="14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ht="13.5" customHeight="1">
      <c r="A762" s="14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ht="13.5" customHeight="1">
      <c r="A763" s="14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ht="13.5" customHeight="1">
      <c r="A764" s="14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ht="13.5" customHeight="1">
      <c r="A765" s="14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ht="13.5" customHeight="1">
      <c r="A766" s="14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ht="13.5" customHeight="1">
      <c r="A767" s="14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ht="13.5" customHeight="1">
      <c r="A768" s="14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ht="13.5" customHeight="1">
      <c r="A769" s="14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ht="13.5" customHeight="1">
      <c r="A770" s="14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ht="13.5" customHeight="1">
      <c r="A771" s="14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ht="13.5" customHeight="1">
      <c r="A772" s="14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ht="13.5" customHeight="1">
      <c r="A773" s="14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ht="13.5" customHeight="1">
      <c r="A774" s="14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ht="13.5" customHeight="1">
      <c r="A775" s="14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ht="13.5" customHeight="1">
      <c r="A776" s="14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ht="13.5" customHeight="1">
      <c r="A777" s="14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ht="13.5" customHeight="1">
      <c r="A778" s="14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ht="13.5" customHeight="1">
      <c r="A779" s="14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ht="13.5" customHeight="1">
      <c r="A780" s="14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ht="13.5" customHeight="1">
      <c r="A781" s="14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ht="13.5" customHeight="1">
      <c r="A782" s="14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ht="13.5" customHeight="1">
      <c r="A783" s="14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ht="13.5" customHeight="1">
      <c r="A784" s="14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ht="13.5" customHeight="1">
      <c r="A785" s="14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ht="13.5" customHeight="1">
      <c r="A786" s="14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ht="13.5" customHeight="1">
      <c r="A787" s="14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ht="13.5" customHeight="1">
      <c r="A788" s="14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ht="13.5" customHeight="1">
      <c r="A789" s="14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ht="13.5" customHeight="1">
      <c r="A790" s="14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ht="13.5" customHeight="1">
      <c r="A791" s="14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ht="13.5" customHeight="1">
      <c r="A792" s="14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ht="13.5" customHeight="1">
      <c r="A793" s="14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ht="13.5" customHeight="1">
      <c r="A794" s="14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ht="13.5" customHeight="1">
      <c r="A795" s="14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ht="13.5" customHeight="1">
      <c r="A796" s="14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ht="13.5" customHeight="1">
      <c r="A797" s="14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ht="13.5" customHeight="1">
      <c r="A798" s="14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ht="13.5" customHeight="1">
      <c r="A799" s="14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ht="13.5" customHeight="1">
      <c r="A800" s="14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ht="13.5" customHeight="1">
      <c r="A801" s="14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ht="13.5" customHeight="1">
      <c r="A802" s="14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ht="13.5" customHeight="1">
      <c r="A803" s="14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ht="13.5" customHeight="1">
      <c r="A804" s="14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ht="13.5" customHeight="1">
      <c r="A805" s="14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ht="13.5" customHeight="1">
      <c r="A806" s="14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ht="13.5" customHeight="1">
      <c r="A807" s="14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ht="13.5" customHeight="1">
      <c r="A808" s="14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ht="13.5" customHeight="1">
      <c r="A809" s="14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ht="13.5" customHeight="1">
      <c r="A810" s="14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ht="13.5" customHeight="1">
      <c r="A811" s="14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ht="13.5" customHeight="1">
      <c r="A812" s="14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ht="13.5" customHeight="1">
      <c r="A813" s="14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ht="13.5" customHeight="1">
      <c r="A814" s="14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ht="13.5" customHeight="1">
      <c r="A815" s="14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ht="13.5" customHeight="1">
      <c r="A816" s="14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ht="13.5" customHeight="1">
      <c r="A817" s="14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ht="13.5" customHeight="1">
      <c r="A818" s="14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ht="13.5" customHeight="1">
      <c r="A819" s="14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ht="13.5" customHeight="1">
      <c r="A820" s="14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ht="13.5" customHeight="1">
      <c r="A821" s="14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ht="13.5" customHeight="1">
      <c r="A822" s="14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ht="13.5" customHeight="1">
      <c r="A823" s="14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ht="13.5" customHeight="1">
      <c r="A824" s="14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ht="13.5" customHeight="1">
      <c r="A825" s="14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ht="13.5" customHeight="1">
      <c r="A826" s="14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ht="13.5" customHeight="1">
      <c r="A827" s="14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ht="13.5" customHeight="1">
      <c r="A828" s="14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ht="13.5" customHeight="1">
      <c r="A829" s="14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ht="13.5" customHeight="1">
      <c r="A830" s="14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ht="13.5" customHeight="1">
      <c r="A831" s="14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ht="13.5" customHeight="1">
      <c r="A832" s="14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ht="13.5" customHeight="1">
      <c r="A833" s="14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ht="13.5" customHeight="1">
      <c r="A834" s="14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ht="13.5" customHeight="1">
      <c r="A835" s="14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ht="13.5" customHeight="1">
      <c r="A836" s="14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ht="13.5" customHeight="1">
      <c r="A837" s="14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ht="13.5" customHeight="1">
      <c r="A838" s="14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ht="13.5" customHeight="1">
      <c r="A839" s="14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ht="13.5" customHeight="1">
      <c r="A840" s="14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ht="13.5" customHeight="1">
      <c r="A841" s="14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ht="13.5" customHeight="1">
      <c r="A842" s="14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ht="13.5" customHeight="1">
      <c r="A843" s="14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ht="13.5" customHeight="1">
      <c r="A844" s="14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ht="13.5" customHeight="1">
      <c r="A845" s="14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ht="13.5" customHeight="1">
      <c r="A846" s="14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ht="13.5" customHeight="1">
      <c r="A847" s="14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ht="13.5" customHeight="1">
      <c r="A848" s="14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ht="13.5" customHeight="1">
      <c r="A849" s="14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ht="13.5" customHeight="1">
      <c r="A850" s="14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ht="13.5" customHeight="1">
      <c r="A851" s="14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ht="13.5" customHeight="1">
      <c r="A852" s="14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ht="13.5" customHeight="1">
      <c r="A853" s="14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ht="13.5" customHeight="1">
      <c r="A854" s="14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ht="13.5" customHeight="1">
      <c r="A855" s="14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ht="13.5" customHeight="1">
      <c r="A856" s="14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ht="13.5" customHeight="1">
      <c r="A857" s="14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ht="13.5" customHeight="1">
      <c r="A858" s="14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ht="13.5" customHeight="1">
      <c r="A859" s="14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ht="13.5" customHeight="1">
      <c r="A860" s="14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ht="13.5" customHeight="1">
      <c r="A861" s="14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ht="13.5" customHeight="1">
      <c r="A862" s="14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ht="13.5" customHeight="1">
      <c r="A863" s="14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ht="13.5" customHeight="1">
      <c r="A864" s="14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ht="13.5" customHeight="1">
      <c r="A865" s="14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ht="13.5" customHeight="1">
      <c r="A866" s="14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ht="13.5" customHeight="1">
      <c r="A867" s="14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ht="13.5" customHeight="1">
      <c r="A868" s="14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ht="13.5" customHeight="1">
      <c r="A869" s="14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ht="13.5" customHeight="1">
      <c r="A870" s="14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ht="13.5" customHeight="1">
      <c r="A871" s="14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ht="13.5" customHeight="1">
      <c r="A872" s="14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ht="13.5" customHeight="1">
      <c r="A873" s="14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ht="13.5" customHeight="1">
      <c r="A874" s="14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ht="13.5" customHeight="1">
      <c r="A875" s="14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ht="13.5" customHeight="1">
      <c r="A876" s="14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ht="13.5" customHeight="1">
      <c r="A877" s="14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ht="13.5" customHeight="1">
      <c r="A878" s="14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ht="13.5" customHeight="1">
      <c r="A879" s="14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ht="13.5" customHeight="1">
      <c r="A880" s="14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ht="13.5" customHeight="1">
      <c r="A881" s="14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ht="13.5" customHeight="1">
      <c r="A882" s="14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ht="13.5" customHeight="1">
      <c r="A883" s="14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ht="13.5" customHeight="1">
      <c r="A884" s="14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ht="13.5" customHeight="1">
      <c r="A885" s="14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ht="13.5" customHeight="1">
      <c r="A886" s="14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ht="13.5" customHeight="1">
      <c r="A887" s="14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ht="13.5" customHeight="1">
      <c r="A888" s="14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ht="13.5" customHeight="1">
      <c r="A889" s="14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ht="13.5" customHeight="1">
      <c r="A890" s="14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ht="13.5" customHeight="1">
      <c r="A891" s="14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ht="13.5" customHeight="1">
      <c r="A892" s="14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ht="13.5" customHeight="1">
      <c r="A893" s="14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ht="13.5" customHeight="1">
      <c r="A894" s="14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ht="13.5" customHeight="1">
      <c r="A895" s="14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ht="13.5" customHeight="1">
      <c r="A896" s="14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ht="13.5" customHeight="1">
      <c r="A897" s="14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ht="13.5" customHeight="1">
      <c r="A898" s="14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ht="13.5" customHeight="1">
      <c r="A899" s="14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ht="13.5" customHeight="1">
      <c r="A900" s="14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ht="13.5" customHeight="1">
      <c r="A901" s="14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ht="13.5" customHeight="1">
      <c r="A902" s="14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ht="13.5" customHeight="1">
      <c r="A903" s="14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ht="13.5" customHeight="1">
      <c r="A904" s="14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ht="13.5" customHeight="1">
      <c r="A905" s="14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ht="13.5" customHeight="1">
      <c r="A906" s="14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ht="13.5" customHeight="1">
      <c r="A907" s="14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ht="13.5" customHeight="1">
      <c r="A908" s="14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ht="13.5" customHeight="1">
      <c r="A909" s="14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ht="13.5" customHeight="1">
      <c r="A910" s="14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ht="13.5" customHeight="1">
      <c r="A911" s="14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ht="13.5" customHeight="1">
      <c r="A912" s="14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ht="13.5" customHeight="1">
      <c r="A913" s="14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ht="13.5" customHeight="1">
      <c r="A914" s="14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ht="13.5" customHeight="1">
      <c r="A915" s="14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ht="13.5" customHeight="1">
      <c r="A916" s="14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ht="13.5" customHeight="1">
      <c r="A917" s="14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ht="13.5" customHeight="1">
      <c r="A918" s="14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ht="13.5" customHeight="1">
      <c r="A919" s="14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ht="13.5" customHeight="1">
      <c r="A920" s="14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ht="13.5" customHeight="1">
      <c r="A921" s="14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ht="13.5" customHeight="1">
      <c r="A922" s="14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ht="13.5" customHeight="1">
      <c r="A923" s="14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ht="13.5" customHeight="1">
      <c r="A924" s="14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ht="13.5" customHeight="1">
      <c r="A925" s="14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ht="13.5" customHeight="1">
      <c r="A926" s="14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ht="13.5" customHeight="1">
      <c r="A927" s="14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ht="13.5" customHeight="1">
      <c r="A928" s="14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ht="13.5" customHeight="1">
      <c r="A929" s="14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ht="13.5" customHeight="1">
      <c r="A930" s="14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ht="13.5" customHeight="1">
      <c r="A931" s="14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ht="13.5" customHeight="1">
      <c r="A932" s="14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ht="13.5" customHeight="1">
      <c r="A933" s="14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ht="13.5" customHeight="1">
      <c r="A934" s="14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ht="13.5" customHeight="1">
      <c r="A935" s="14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ht="13.5" customHeight="1">
      <c r="A936" s="14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ht="13.5" customHeight="1">
      <c r="A937" s="14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ht="13.5" customHeight="1">
      <c r="A938" s="14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ht="13.5" customHeight="1">
      <c r="A939" s="14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ht="13.5" customHeight="1">
      <c r="A940" s="14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ht="13.5" customHeight="1">
      <c r="A941" s="14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ht="13.5" customHeight="1">
      <c r="A942" s="14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ht="13.5" customHeight="1">
      <c r="A943" s="14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ht="13.5" customHeight="1">
      <c r="A944" s="14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ht="13.5" customHeight="1">
      <c r="A945" s="14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ht="13.5" customHeight="1">
      <c r="A946" s="14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ht="13.5" customHeight="1">
      <c r="A947" s="14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ht="13.5" customHeight="1">
      <c r="A948" s="14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ht="13.5" customHeight="1">
      <c r="A949" s="14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ht="13.5" customHeight="1">
      <c r="A950" s="14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ht="13.5" customHeight="1">
      <c r="A951" s="14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ht="13.5" customHeight="1">
      <c r="A952" s="14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ht="13.5" customHeight="1">
      <c r="A953" s="14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ht="13.5" customHeight="1">
      <c r="A954" s="14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ht="13.5" customHeight="1">
      <c r="A955" s="14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ht="13.5" customHeight="1">
      <c r="A956" s="14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ht="13.5" customHeight="1">
      <c r="A957" s="14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ht="13.5" customHeight="1">
      <c r="A958" s="14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ht="13.5" customHeight="1">
      <c r="A959" s="14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ht="13.5" customHeight="1">
      <c r="A960" s="14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ht="13.5" customHeight="1">
      <c r="A961" s="14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ht="13.5" customHeight="1">
      <c r="A962" s="14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ht="13.5" customHeight="1">
      <c r="A963" s="14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ht="13.5" customHeight="1">
      <c r="A964" s="14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ht="13.5" customHeight="1">
      <c r="A965" s="14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ht="13.5" customHeight="1">
      <c r="A966" s="14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ht="13.5" customHeight="1">
      <c r="A967" s="14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ht="13.5" customHeight="1">
      <c r="A968" s="14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ht="13.5" customHeight="1">
      <c r="A969" s="14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ht="13.5" customHeight="1">
      <c r="A970" s="14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ht="13.5" customHeight="1">
      <c r="A971" s="14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ht="13.5" customHeight="1">
      <c r="A972" s="14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ht="13.5" customHeight="1">
      <c r="A973" s="14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ht="13.5" customHeight="1">
      <c r="A974" s="14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ht="13.5" customHeight="1">
      <c r="A975" s="14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ht="13.5" customHeight="1">
      <c r="A976" s="14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ht="13.5" customHeight="1">
      <c r="A977" s="14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ht="13.5" customHeight="1">
      <c r="A978" s="14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ht="13.5" customHeight="1">
      <c r="A979" s="14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ht="13.5" customHeight="1">
      <c r="A980" s="14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ht="13.5" customHeight="1">
      <c r="A981" s="14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ht="13.5" customHeight="1">
      <c r="A982" s="14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ht="13.5" customHeight="1">
      <c r="A983" s="14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ht="13.5" customHeight="1">
      <c r="A984" s="14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ht="13.5" customHeight="1">
      <c r="A985" s="14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ht="13.5" customHeight="1">
      <c r="A986" s="14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ht="13.5" customHeight="1">
      <c r="A987" s="14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ht="13.5" customHeight="1">
      <c r="A988" s="14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ht="13.5" customHeight="1">
      <c r="A989" s="14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ht="13.5" customHeight="1">
      <c r="A990" s="14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ht="13.5" customHeight="1">
      <c r="A991" s="14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ht="13.5" customHeight="1">
      <c r="A992" s="14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ht="13.5" customHeight="1">
      <c r="A993" s="14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ht="13.5" customHeight="1">
      <c r="A994" s="14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ht="13.5" customHeight="1">
      <c r="A995" s="14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ht="13.5" customHeight="1">
      <c r="A996" s="14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ht="13.5" customHeight="1">
      <c r="A997" s="14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ht="13.5" customHeight="1">
      <c r="A998" s="14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ht="13.5" customHeight="1">
      <c r="A999" s="14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ht="13.5" customHeight="1">
      <c r="A1000" s="14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</sheetData>
  <mergeCells count="10">
    <mergeCell ref="B8:P8"/>
    <mergeCell ref="B9:K9"/>
    <mergeCell ref="L9:P9"/>
    <mergeCell ref="A8:A10"/>
    <mergeCell ref="Q8:Q10"/>
    <mergeCell ref="R8:R10"/>
    <mergeCell ref="S8:S10"/>
    <mergeCell ref="T8:U10"/>
    <mergeCell ref="V8:W10"/>
    <mergeCell ref="X8:X10"/>
  </mergeCells>
  <printOptions horizontalCentered="1"/>
  <pageMargins bottom="0.4724409448818898" footer="0.0" header="0.0" left="0.4724409448818898" right="0.4724409448818898" top="0.4724409448818898"/>
  <pageSetup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5"/>
    <col customWidth="1" min="3" max="3" width="9.0"/>
    <col customWidth="1" min="4" max="4" width="39.75"/>
    <col customWidth="1" min="5" max="10" width="5.5"/>
    <col customWidth="1" min="11" max="11" width="24.25"/>
    <col customWidth="1" min="12" max="12" width="15.5"/>
    <col customWidth="1" min="13" max="13" width="24.25"/>
    <col customWidth="1" min="14" max="26" width="8.0"/>
  </cols>
  <sheetData>
    <row r="1" ht="19.5" customHeight="1">
      <c r="A1" s="216" t="str">
        <f>'Pengetahuan (rincian)'!A1</f>
        <v>XIE RPL</v>
      </c>
      <c r="B1" s="14"/>
      <c r="C1" s="14"/>
      <c r="D1" s="15"/>
      <c r="E1" s="16"/>
      <c r="F1" s="16"/>
      <c r="G1" s="16"/>
      <c r="H1" s="16"/>
      <c r="I1" s="16"/>
      <c r="J1" s="16"/>
      <c r="K1" s="16"/>
      <c r="L1" s="16"/>
      <c r="M1" s="17" t="s">
        <v>7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9.5" customHeight="1">
      <c r="A2" s="20"/>
      <c r="B2" s="21"/>
      <c r="C2" s="22" t="str">
        <f>"DAFTAR REKAP NILAI PESERTA DIDIK KELAS "&amp;A1</f>
        <v>DAFTAR REKAP NILAI PESERTA DIDIK KELAS XIE RPL</v>
      </c>
      <c r="D2" s="21"/>
      <c r="E2" s="21"/>
      <c r="F2" s="21"/>
      <c r="G2" s="21"/>
      <c r="H2" s="21"/>
      <c r="I2" s="21"/>
      <c r="J2" s="21"/>
      <c r="K2" s="21"/>
      <c r="L2" s="178"/>
      <c r="M2" s="28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25"/>
      <c r="C3" s="170" t="str">
        <f>'Pengetahuan (rincian)'!C3</f>
        <v>SMK TELKOM BANJARBARU</v>
      </c>
      <c r="L3" s="56"/>
      <c r="M3" s="28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29"/>
      <c r="B4" s="30"/>
      <c r="C4" s="171" t="str">
        <f>'Pengetahuan (rincian)'!C4</f>
        <v>TAHUN PELAJARAN 2025-2026</v>
      </c>
      <c r="D4" s="30"/>
      <c r="E4" s="30"/>
      <c r="F4" s="30"/>
      <c r="G4" s="30"/>
      <c r="H4" s="30"/>
      <c r="I4" s="30"/>
      <c r="J4" s="30"/>
      <c r="K4" s="30"/>
      <c r="L4" s="190"/>
      <c r="M4" s="28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.75" customHeight="1">
      <c r="A5" s="16"/>
      <c r="B5" s="16"/>
      <c r="C5" s="34"/>
      <c r="D5" s="35"/>
      <c r="E5" s="34"/>
      <c r="F5" s="34"/>
      <c r="G5" s="34"/>
      <c r="H5" s="34"/>
      <c r="I5" s="34"/>
      <c r="J5" s="34"/>
      <c r="K5" s="34"/>
      <c r="L5" s="34"/>
      <c r="M5" s="3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.75" customHeight="1">
      <c r="A6" s="16"/>
      <c r="B6" s="16"/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9.5" customHeight="1">
      <c r="A7" s="42" t="str">
        <f>'Pengetahuan (rincian)'!A6</f>
        <v>MATA PELAJARAN : </v>
      </c>
      <c r="B7" s="37"/>
      <c r="C7" s="38"/>
      <c r="D7" s="172" t="str">
        <f>'Pengetahuan (rincian)'!D6</f>
        <v>BASIS DATA</v>
      </c>
      <c r="E7" s="40"/>
      <c r="F7" s="40"/>
      <c r="G7" s="40"/>
      <c r="H7" s="40"/>
      <c r="I7" s="40"/>
      <c r="J7" s="40"/>
      <c r="K7" s="34"/>
      <c r="L7" s="34"/>
      <c r="M7" s="44" t="str">
        <f>'Pengetahuan (rincian)'!AV6</f>
        <v>SEMESTER : GANJIL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.75" customHeight="1">
      <c r="A8" s="42"/>
      <c r="B8" s="37"/>
      <c r="C8" s="38"/>
      <c r="D8" s="43"/>
      <c r="E8" s="40"/>
      <c r="F8" s="40"/>
      <c r="G8" s="40"/>
      <c r="H8" s="40"/>
      <c r="I8" s="40"/>
      <c r="J8" s="40"/>
      <c r="K8" s="34"/>
      <c r="L8" s="34"/>
      <c r="M8" s="4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.75" customHeight="1">
      <c r="A9" s="173"/>
      <c r="B9" s="173"/>
      <c r="C9" s="174"/>
      <c r="D9" s="175"/>
      <c r="E9" s="174"/>
      <c r="F9" s="174"/>
      <c r="G9" s="174"/>
      <c r="H9" s="174"/>
      <c r="I9" s="174"/>
      <c r="J9" s="174"/>
      <c r="K9" s="174"/>
      <c r="L9" s="174"/>
      <c r="M9" s="17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234" t="s">
        <v>13</v>
      </c>
      <c r="B10" s="235" t="s">
        <v>14</v>
      </c>
      <c r="C10" s="178"/>
      <c r="D10" s="236" t="s">
        <v>15</v>
      </c>
      <c r="E10" s="284" t="s">
        <v>132</v>
      </c>
      <c r="F10" s="181"/>
      <c r="G10" s="181"/>
      <c r="H10" s="181"/>
      <c r="I10" s="181"/>
      <c r="J10" s="182"/>
      <c r="K10" s="237" t="s">
        <v>79</v>
      </c>
      <c r="L10" s="21"/>
      <c r="M10" s="2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14"/>
      <c r="Y10" s="14"/>
      <c r="Z10" s="14"/>
    </row>
    <row r="11" ht="31.5" customHeight="1">
      <c r="A11" s="188"/>
      <c r="B11" s="189"/>
      <c r="C11" s="190"/>
      <c r="D11" s="191"/>
      <c r="E11" s="285" t="s">
        <v>18</v>
      </c>
      <c r="F11" s="286" t="s">
        <v>19</v>
      </c>
      <c r="G11" s="287" t="s">
        <v>133</v>
      </c>
      <c r="H11" s="288" t="s">
        <v>23</v>
      </c>
      <c r="I11" s="289" t="s">
        <v>75</v>
      </c>
      <c r="J11" s="290" t="s">
        <v>134</v>
      </c>
      <c r="K11" s="189"/>
      <c r="L11" s="30"/>
      <c r="M11" s="3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14"/>
      <c r="Y11" s="14"/>
      <c r="Z11" s="14"/>
    </row>
    <row r="12" ht="31.5" customHeight="1">
      <c r="A12" s="291">
        <f>IF('Pengetahuan (rincian)'!A12="","",'Pengetahuan (rincian)'!A12)</f>
        <v>1</v>
      </c>
      <c r="B12" s="242">
        <f>'Pengetahuan (rincian)'!B12</f>
        <v>543241108</v>
      </c>
      <c r="C12" s="2"/>
      <c r="D12" s="220" t="str">
        <f>'Pengetahuan (rincian)'!D12</f>
        <v>AHMAD FAIZH GIFFARY SYA'BANA</v>
      </c>
      <c r="E12" s="243">
        <f>'Rekap Pengetahuan'!P11</f>
        <v>87</v>
      </c>
      <c r="F12" s="243">
        <f>'Rekap Pengetahuan'!Q11</f>
        <v>80</v>
      </c>
      <c r="G12" s="243">
        <f>'Rekap Pengetahuan'!R11</f>
        <v>90</v>
      </c>
      <c r="H12" s="292">
        <f t="shared" ref="H12:H51" si="1">IF(OR(E12="",F12="",G12=""),"",ROUND((E12+F12+G12)/3,0))</f>
        <v>86</v>
      </c>
      <c r="I12" s="293">
        <f t="shared" ref="I12:I51" si="2">IF(H12="","",IF(H12&gt;=96,4,IF(H12&gt;=91,3.66,IF(H12&gt;=86,3.33,IF(H12&gt;=81,3,IF(H12&gt;=75,2.66,IF(H12&gt;=70,2.33,IF(H12&gt;=65,2,IF(H12&gt;=60,1.66,IF(H12&gt;=55,1.33,1))))))))))</f>
        <v>3.33</v>
      </c>
      <c r="J12" s="294" t="str">
        <f t="shared" ref="J12:J51" si="3">IF(I12="","",IF(I12=4,"A",IF(I12=3.66,"A-",IF(I12=3.33,"B+",IF(I12=3,"B",IF(I12=2.66,"B-",IF(I12=2.33,"C+",IF(I12=2,"C",IF(I12=1.66,"C-",IF(I12=1.33,"D+","D"))))))))))</f>
        <v>B+</v>
      </c>
      <c r="K12" s="295" t="str">
        <f>'Rekap Pengetahuan'!Z11</f>
        <v>Sudah memahami seluruh kompetensi, terutama dalam Memahami konsep dasar basis data</v>
      </c>
      <c r="L12" s="296"/>
      <c r="M12" s="297"/>
      <c r="N12" s="80"/>
      <c r="O12" s="52"/>
      <c r="P12" s="52"/>
      <c r="Q12" s="52"/>
      <c r="R12" s="52"/>
      <c r="S12" s="52"/>
      <c r="T12" s="52"/>
      <c r="U12" s="52"/>
      <c r="V12" s="52"/>
      <c r="W12" s="52"/>
      <c r="X12" s="14"/>
      <c r="Y12" s="14"/>
      <c r="Z12" s="14"/>
    </row>
    <row r="13" ht="31.5" customHeight="1">
      <c r="A13" s="298">
        <f>IF('Pengetahuan (rincian)'!A13="","",'Pengetahuan (rincian)'!A13)</f>
        <v>2</v>
      </c>
      <c r="B13" s="242">
        <f>'Pengetahuan (rincian)'!B13</f>
        <v>543241071</v>
      </c>
      <c r="C13" s="2"/>
      <c r="D13" s="220" t="str">
        <f>'Pengetahuan (rincian)'!D13</f>
        <v>AHMAD SAJIDAN ATHAILLAH</v>
      </c>
      <c r="E13" s="162">
        <f>'Rekap Pengetahuan'!P12</f>
        <v>87</v>
      </c>
      <c r="F13" s="162">
        <f>'Rekap Pengetahuan'!Q12</f>
        <v>80</v>
      </c>
      <c r="G13" s="162">
        <f>'Rekap Pengetahuan'!R12</f>
        <v>90</v>
      </c>
      <c r="H13" s="299">
        <f t="shared" si="1"/>
        <v>86</v>
      </c>
      <c r="I13" s="300">
        <f t="shared" si="2"/>
        <v>3.33</v>
      </c>
      <c r="J13" s="301" t="str">
        <f t="shared" si="3"/>
        <v>B+</v>
      </c>
      <c r="K13" s="302" t="str">
        <f>'Rekap Pengetahuan'!Z12</f>
        <v>Sudah memahami seluruh kompetensi, terutama dalam Memahami konsep dasar basis data</v>
      </c>
      <c r="L13" s="50"/>
      <c r="M13" s="187"/>
      <c r="N13" s="80"/>
      <c r="O13" s="52"/>
      <c r="P13" s="52"/>
      <c r="Q13" s="52"/>
      <c r="R13" s="52"/>
      <c r="S13" s="52"/>
      <c r="T13" s="52"/>
      <c r="U13" s="52"/>
      <c r="V13" s="52"/>
      <c r="W13" s="52"/>
      <c r="X13" s="14"/>
      <c r="Y13" s="14"/>
      <c r="Z13" s="14"/>
    </row>
    <row r="14" ht="31.5" customHeight="1">
      <c r="A14" s="298">
        <f>IF('Pengetahuan (rincian)'!A14="","",'Pengetahuan (rincian)'!A14)</f>
        <v>3</v>
      </c>
      <c r="B14" s="242">
        <f>'Pengetahuan (rincian)'!B14</f>
        <v>543241110</v>
      </c>
      <c r="C14" s="2"/>
      <c r="D14" s="220" t="str">
        <f>'Pengetahuan (rincian)'!D14</f>
        <v>AKHMAD SUPRIYADI</v>
      </c>
      <c r="E14" s="162">
        <f>'Rekap Pengetahuan'!P13</f>
        <v>93</v>
      </c>
      <c r="F14" s="162">
        <f>'Rekap Pengetahuan'!Q13</f>
        <v>95</v>
      </c>
      <c r="G14" s="162">
        <f>'Rekap Pengetahuan'!R13</f>
        <v>92</v>
      </c>
      <c r="H14" s="299">
        <f t="shared" si="1"/>
        <v>93</v>
      </c>
      <c r="I14" s="300">
        <f t="shared" si="2"/>
        <v>3.66</v>
      </c>
      <c r="J14" s="301" t="str">
        <f t="shared" si="3"/>
        <v>A-</v>
      </c>
      <c r="K14" s="302" t="str">
        <f>'Rekap Pengetahuan'!Z13</f>
        <v>Sudah memahami seluruh kompetensi, terutama sangat baik dalam Mendeskripsikan Model Data dan Hubungan Antar Entitas</v>
      </c>
      <c r="L14" s="50"/>
      <c r="M14" s="187"/>
      <c r="N14" s="80"/>
      <c r="O14" s="52"/>
      <c r="P14" s="52"/>
      <c r="Q14" s="52"/>
      <c r="R14" s="52"/>
      <c r="S14" s="52"/>
      <c r="T14" s="52"/>
      <c r="U14" s="52"/>
      <c r="V14" s="52"/>
      <c r="W14" s="52"/>
      <c r="X14" s="14"/>
      <c r="Y14" s="14"/>
      <c r="Z14" s="14"/>
    </row>
    <row r="15" ht="31.5" customHeight="1">
      <c r="A15" s="298">
        <f>IF('Pengetahuan (rincian)'!A15="","",'Pengetahuan (rincian)'!A15)</f>
        <v>4</v>
      </c>
      <c r="B15" s="303">
        <f>'Pengetahuan (rincian)'!B15</f>
        <v>543241112</v>
      </c>
      <c r="C15" s="2"/>
      <c r="D15" s="224" t="str">
        <f>'Pengetahuan (rincian)'!D15</f>
        <v>ALFIAH RAHMAWATI PUTRI</v>
      </c>
      <c r="E15" s="162">
        <f>'Rekap Pengetahuan'!P14</f>
        <v>94</v>
      </c>
      <c r="F15" s="162">
        <f>'Rekap Pengetahuan'!Q14</f>
        <v>93</v>
      </c>
      <c r="G15" s="162">
        <f>'Rekap Pengetahuan'!R14</f>
        <v>95</v>
      </c>
      <c r="H15" s="299">
        <f t="shared" si="1"/>
        <v>94</v>
      </c>
      <c r="I15" s="300">
        <f t="shared" si="2"/>
        <v>3.66</v>
      </c>
      <c r="J15" s="301" t="str">
        <f t="shared" si="3"/>
        <v>A-</v>
      </c>
      <c r="K15" s="302" t="str">
        <f>'Rekap Pengetahuan'!Z14</f>
        <v>Sudah memahami seluruh kompetensi, terutama sangat baik dalam Memahami konsep dasar basis data</v>
      </c>
      <c r="L15" s="50"/>
      <c r="M15" s="187"/>
      <c r="N15" s="80"/>
      <c r="O15" s="52"/>
      <c r="P15" s="52"/>
      <c r="Q15" s="52"/>
      <c r="R15" s="52"/>
      <c r="S15" s="52"/>
      <c r="T15" s="52"/>
      <c r="U15" s="52"/>
      <c r="V15" s="52"/>
      <c r="W15" s="52"/>
      <c r="X15" s="14"/>
      <c r="Y15" s="14"/>
      <c r="Z15" s="14"/>
    </row>
    <row r="16" ht="31.5" customHeight="1">
      <c r="A16" s="298">
        <f>IF('Pengetahuan (rincian)'!A16="","",'Pengetahuan (rincian)'!A16)</f>
        <v>5</v>
      </c>
      <c r="B16" s="242">
        <f>'Pengetahuan (rincian)'!B16</f>
        <v>543241113</v>
      </c>
      <c r="C16" s="2"/>
      <c r="D16" s="220" t="str">
        <f>'Pengetahuan (rincian)'!D16</f>
        <v>ARMAN DUARTE</v>
      </c>
      <c r="E16" s="162">
        <f>'Rekap Pengetahuan'!P15</f>
        <v>93</v>
      </c>
      <c r="F16" s="162">
        <f>'Rekap Pengetahuan'!Q15</f>
        <v>95</v>
      </c>
      <c r="G16" s="162">
        <f>'Rekap Pengetahuan'!R15</f>
        <v>92</v>
      </c>
      <c r="H16" s="299">
        <f t="shared" si="1"/>
        <v>93</v>
      </c>
      <c r="I16" s="300">
        <f t="shared" si="2"/>
        <v>3.66</v>
      </c>
      <c r="J16" s="301" t="str">
        <f t="shared" si="3"/>
        <v>A-</v>
      </c>
      <c r="K16" s="302" t="str">
        <f>'Rekap Pengetahuan'!Z15</f>
        <v>Sudah memahami seluruh kompetensi, terutama sangat baik dalam Mendeskripsikan Model Data dan Hubungan Antar Entitas</v>
      </c>
      <c r="L16" s="50"/>
      <c r="M16" s="187"/>
      <c r="N16" s="80"/>
      <c r="O16" s="52"/>
      <c r="P16" s="52"/>
      <c r="Q16" s="52"/>
      <c r="R16" s="52"/>
      <c r="S16" s="52"/>
      <c r="T16" s="52"/>
      <c r="U16" s="52"/>
      <c r="V16" s="52"/>
      <c r="W16" s="52"/>
      <c r="X16" s="14"/>
      <c r="Y16" s="14"/>
      <c r="Z16" s="14"/>
    </row>
    <row r="17" ht="31.5" customHeight="1">
      <c r="A17" s="298">
        <f>IF('Pengetahuan (rincian)'!A17="","",'Pengetahuan (rincian)'!A17)</f>
        <v>6</v>
      </c>
      <c r="B17" s="303">
        <f>'Pengetahuan (rincian)'!B17</f>
        <v>543241114</v>
      </c>
      <c r="C17" s="2"/>
      <c r="D17" s="224" t="str">
        <f>'Pengetahuan (rincian)'!D17</f>
        <v>AULIA AGUSTIANTI RAMADHANI</v>
      </c>
      <c r="E17" s="162">
        <f>'Rekap Pengetahuan'!P16</f>
        <v>94</v>
      </c>
      <c r="F17" s="162">
        <f>'Rekap Pengetahuan'!Q16</f>
        <v>93</v>
      </c>
      <c r="G17" s="162">
        <f>'Rekap Pengetahuan'!R16</f>
        <v>95</v>
      </c>
      <c r="H17" s="299">
        <f t="shared" si="1"/>
        <v>94</v>
      </c>
      <c r="I17" s="300">
        <f t="shared" si="2"/>
        <v>3.66</v>
      </c>
      <c r="J17" s="301" t="str">
        <f t="shared" si="3"/>
        <v>A-</v>
      </c>
      <c r="K17" s="302" t="str">
        <f>'Rekap Pengetahuan'!Z16</f>
        <v>Sudah memahami seluruh kompetensi, terutama sangat baik dalam Memahami konsep dasar basis data</v>
      </c>
      <c r="L17" s="50"/>
      <c r="M17" s="187"/>
      <c r="N17" s="80"/>
      <c r="O17" s="52"/>
      <c r="P17" s="52"/>
      <c r="Q17" s="52"/>
      <c r="R17" s="52"/>
      <c r="S17" s="52"/>
      <c r="T17" s="52"/>
      <c r="U17" s="52"/>
      <c r="V17" s="52"/>
      <c r="W17" s="52"/>
      <c r="X17" s="14"/>
      <c r="Y17" s="14"/>
      <c r="Z17" s="14"/>
    </row>
    <row r="18" ht="31.5" customHeight="1">
      <c r="A18" s="298">
        <f>IF('Pengetahuan (rincian)'!A18="","",'Pengetahuan (rincian)'!A18)</f>
        <v>7</v>
      </c>
      <c r="B18" s="242">
        <f>'Pengetahuan (rincian)'!B18</f>
        <v>543241025</v>
      </c>
      <c r="C18" s="2"/>
      <c r="D18" s="220" t="str">
        <f>'Pengetahuan (rincian)'!D18</f>
        <v>BETARUS MARCHIANO BOANERGES</v>
      </c>
      <c r="E18" s="162">
        <f>'Rekap Pengetahuan'!P17</f>
        <v>92</v>
      </c>
      <c r="F18" s="162">
        <f>'Rekap Pengetahuan'!Q17</f>
        <v>95</v>
      </c>
      <c r="G18" s="162">
        <f>'Rekap Pengetahuan'!R17</f>
        <v>90</v>
      </c>
      <c r="H18" s="299">
        <f t="shared" si="1"/>
        <v>92</v>
      </c>
      <c r="I18" s="300">
        <f t="shared" si="2"/>
        <v>3.66</v>
      </c>
      <c r="J18" s="301" t="str">
        <f t="shared" si="3"/>
        <v>A-</v>
      </c>
      <c r="K18" s="302" t="str">
        <f>'Rekap Pengetahuan'!Z17</f>
        <v>Sudah memahami seluruh kompetensi, terutama sangat baik dalam Mendeskripsikan Model Data dan Hubungan Antar Entitas</v>
      </c>
      <c r="L18" s="50"/>
      <c r="M18" s="187"/>
      <c r="N18" s="80"/>
      <c r="O18" s="52"/>
      <c r="P18" s="52"/>
      <c r="Q18" s="52"/>
      <c r="R18" s="52"/>
      <c r="S18" s="52"/>
      <c r="T18" s="52"/>
      <c r="U18" s="52"/>
      <c r="V18" s="52"/>
      <c r="W18" s="52"/>
      <c r="X18" s="14"/>
      <c r="Y18" s="14"/>
      <c r="Z18" s="14"/>
    </row>
    <row r="19" ht="31.5" customHeight="1">
      <c r="A19" s="298">
        <f>IF('Pengetahuan (rincian)'!A19="","",'Pengetahuan (rincian)'!A19)</f>
        <v>8</v>
      </c>
      <c r="B19" s="242">
        <f>'Pengetahuan (rincian)'!B19</f>
        <v>543241078</v>
      </c>
      <c r="C19" s="2"/>
      <c r="D19" s="220" t="str">
        <f>'Pengetahuan (rincian)'!D19</f>
        <v>DANIEL DIMAS NUGROHO</v>
      </c>
      <c r="E19" s="162">
        <f>'Rekap Pengetahuan'!P18</f>
        <v>90</v>
      </c>
      <c r="F19" s="162">
        <f>'Rekap Pengetahuan'!Q18</f>
        <v>95</v>
      </c>
      <c r="G19" s="162">
        <f>'Rekap Pengetahuan'!R18</f>
        <v>88</v>
      </c>
      <c r="H19" s="299">
        <f t="shared" si="1"/>
        <v>91</v>
      </c>
      <c r="I19" s="300">
        <f t="shared" si="2"/>
        <v>3.66</v>
      </c>
      <c r="J19" s="301" t="str">
        <f t="shared" si="3"/>
        <v>A-</v>
      </c>
      <c r="K19" s="302" t="str">
        <f>'Rekap Pengetahuan'!Z18</f>
        <v>Sudah memahami seluruh kompetensi, terutama sangat baik dalam Mendeskripsikan Model Data dan Hubungan Antar Entitas</v>
      </c>
      <c r="L19" s="50"/>
      <c r="M19" s="187"/>
      <c r="N19" s="80"/>
      <c r="O19" s="52"/>
      <c r="P19" s="52"/>
      <c r="Q19" s="52"/>
      <c r="R19" s="52"/>
      <c r="S19" s="52"/>
      <c r="T19" s="52"/>
      <c r="U19" s="52"/>
      <c r="V19" s="52"/>
      <c r="W19" s="52"/>
      <c r="X19" s="14"/>
      <c r="Y19" s="14"/>
      <c r="Z19" s="14"/>
    </row>
    <row r="20" ht="31.5" customHeight="1">
      <c r="A20" s="298">
        <f>IF('Pengetahuan (rincian)'!A20="","",'Pengetahuan (rincian)'!A20)</f>
        <v>9</v>
      </c>
      <c r="B20" s="242">
        <f>'Pengetahuan (rincian)'!B20</f>
        <v>543241080</v>
      </c>
      <c r="C20" s="2"/>
      <c r="D20" s="220" t="str">
        <f>'Pengetahuan (rincian)'!D20</f>
        <v>DEDE FEBRYLIANTONI</v>
      </c>
      <c r="E20" s="162">
        <f>'Rekap Pengetahuan'!P19</f>
        <v>90</v>
      </c>
      <c r="F20" s="162">
        <f>'Rekap Pengetahuan'!Q19</f>
        <v>95</v>
      </c>
      <c r="G20" s="162">
        <f>'Rekap Pengetahuan'!R19</f>
        <v>88</v>
      </c>
      <c r="H20" s="299">
        <f t="shared" si="1"/>
        <v>91</v>
      </c>
      <c r="I20" s="300">
        <f t="shared" si="2"/>
        <v>3.66</v>
      </c>
      <c r="J20" s="301" t="str">
        <f t="shared" si="3"/>
        <v>A-</v>
      </c>
      <c r="K20" s="302" t="str">
        <f>'Rekap Pengetahuan'!Z19</f>
        <v>Sudah memahami seluruh kompetensi, terutama sangat baik dalam Mendeskripsikan Model Data dan Hubungan Antar Entitas</v>
      </c>
      <c r="L20" s="50"/>
      <c r="M20" s="187"/>
      <c r="N20" s="80"/>
      <c r="O20" s="52"/>
      <c r="P20" s="52"/>
      <c r="Q20" s="52"/>
      <c r="R20" s="52"/>
      <c r="S20" s="52"/>
      <c r="T20" s="52"/>
      <c r="U20" s="52"/>
      <c r="V20" s="52"/>
      <c r="W20" s="52"/>
      <c r="X20" s="14"/>
      <c r="Y20" s="14"/>
      <c r="Z20" s="14"/>
    </row>
    <row r="21" ht="31.5" customHeight="1">
      <c r="A21" s="298">
        <f>IF('Pengetahuan (rincian)'!A21="","",'Pengetahuan (rincian)'!A21)</f>
        <v>10</v>
      </c>
      <c r="B21" s="242">
        <f>'Pengetahuan (rincian)'!B21</f>
        <v>543241081</v>
      </c>
      <c r="C21" s="2"/>
      <c r="D21" s="220" t="str">
        <f>'Pengetahuan (rincian)'!D21</f>
        <v>GHANIY PUTRI AR RAZZAQ</v>
      </c>
      <c r="E21" s="162">
        <f>'Rekap Pengetahuan'!P20</f>
        <v>93</v>
      </c>
      <c r="F21" s="162">
        <f>'Rekap Pengetahuan'!Q20</f>
        <v>90</v>
      </c>
      <c r="G21" s="162">
        <f>'Rekap Pengetahuan'!R20</f>
        <v>95</v>
      </c>
      <c r="H21" s="299">
        <f t="shared" si="1"/>
        <v>93</v>
      </c>
      <c r="I21" s="300">
        <f t="shared" si="2"/>
        <v>3.66</v>
      </c>
      <c r="J21" s="301" t="str">
        <f t="shared" si="3"/>
        <v>A-</v>
      </c>
      <c r="K21" s="302" t="str">
        <f>'Rekap Pengetahuan'!Z20</f>
        <v>Sudah memahami seluruh kompetensi, terutama sangat baik dalam Memahami konsep dasar basis data</v>
      </c>
      <c r="L21" s="50"/>
      <c r="M21" s="187"/>
      <c r="N21" s="80"/>
      <c r="O21" s="52"/>
      <c r="P21" s="52"/>
      <c r="Q21" s="52"/>
      <c r="R21" s="52"/>
      <c r="S21" s="52"/>
      <c r="T21" s="52"/>
      <c r="U21" s="52"/>
      <c r="V21" s="52"/>
      <c r="W21" s="52"/>
      <c r="X21" s="14"/>
      <c r="Y21" s="14"/>
      <c r="Z21" s="14"/>
    </row>
    <row r="22" ht="31.5" customHeight="1">
      <c r="A22" s="298">
        <f>IF('Pengetahuan (rincian)'!A22="","",'Pengetahuan (rincian)'!A22)</f>
        <v>11</v>
      </c>
      <c r="B22" s="242">
        <f>'Pengetahuan (rincian)'!B22</f>
        <v>543241119</v>
      </c>
      <c r="C22" s="2"/>
      <c r="D22" s="220" t="str">
        <f>'Pengetahuan (rincian)'!D22</f>
        <v>HAIKA MEZZIA AVEIRA</v>
      </c>
      <c r="E22" s="162">
        <f>'Rekap Pengetahuan'!P21</f>
        <v>95</v>
      </c>
      <c r="F22" s="162">
        <f>'Rekap Pengetahuan'!Q21</f>
        <v>95</v>
      </c>
      <c r="G22" s="162">
        <f>'Rekap Pengetahuan'!R21</f>
        <v>95</v>
      </c>
      <c r="H22" s="299">
        <f t="shared" si="1"/>
        <v>95</v>
      </c>
      <c r="I22" s="300">
        <f t="shared" si="2"/>
        <v>3.66</v>
      </c>
      <c r="J22" s="301" t="str">
        <f t="shared" si="3"/>
        <v>A-</v>
      </c>
      <c r="K22" s="302" t="str">
        <f>'Rekap Pengetahuan'!Z21</f>
        <v>Sudah memahami seluruh kompetensi, terutama sangat baik dalam Memahami konsep dasar basis data</v>
      </c>
      <c r="L22" s="50"/>
      <c r="M22" s="187"/>
      <c r="N22" s="80"/>
      <c r="O22" s="52"/>
      <c r="P22" s="52"/>
      <c r="Q22" s="52"/>
      <c r="R22" s="52"/>
      <c r="S22" s="52"/>
      <c r="T22" s="52"/>
      <c r="U22" s="52"/>
      <c r="V22" s="52"/>
      <c r="W22" s="52"/>
      <c r="X22" s="14"/>
      <c r="Y22" s="14"/>
      <c r="Z22" s="14"/>
    </row>
    <row r="23" ht="31.5" customHeight="1">
      <c r="A23" s="298">
        <f>IF('Pengetahuan (rincian)'!A23="","",'Pengetahuan (rincian)'!A23)</f>
        <v>12</v>
      </c>
      <c r="B23" s="242">
        <f>'Pengetahuan (rincian)'!B23</f>
        <v>543241009</v>
      </c>
      <c r="C23" s="2"/>
      <c r="D23" s="220" t="str">
        <f>'Pengetahuan (rincian)'!D23</f>
        <v>KEVIN APTA</v>
      </c>
      <c r="E23" s="162">
        <f>'Rekap Pengetahuan'!P22</f>
        <v>93</v>
      </c>
      <c r="F23" s="162">
        <f>'Rekap Pengetahuan'!Q22</f>
        <v>90</v>
      </c>
      <c r="G23" s="162">
        <f>'Rekap Pengetahuan'!R22</f>
        <v>95</v>
      </c>
      <c r="H23" s="299">
        <f t="shared" si="1"/>
        <v>93</v>
      </c>
      <c r="I23" s="300">
        <f t="shared" si="2"/>
        <v>3.66</v>
      </c>
      <c r="J23" s="301" t="str">
        <f t="shared" si="3"/>
        <v>A-</v>
      </c>
      <c r="K23" s="302" t="str">
        <f>'Rekap Pengetahuan'!Z22</f>
        <v>Sudah memahami seluruh kompetensi, terutama sangat baik dalam Memahami konsep dasar basis data</v>
      </c>
      <c r="L23" s="50"/>
      <c r="M23" s="187"/>
      <c r="N23" s="80"/>
      <c r="O23" s="52"/>
      <c r="P23" s="52"/>
      <c r="Q23" s="52"/>
      <c r="R23" s="52"/>
      <c r="S23" s="52"/>
      <c r="T23" s="52"/>
      <c r="U23" s="52"/>
      <c r="V23" s="52"/>
      <c r="W23" s="52"/>
      <c r="X23" s="14"/>
      <c r="Y23" s="14"/>
      <c r="Z23" s="14"/>
    </row>
    <row r="24" ht="31.5" customHeight="1">
      <c r="A24" s="298">
        <f>IF('Pengetahuan (rincian)'!A24="","",'Pengetahuan (rincian)'!A24)</f>
        <v>13</v>
      </c>
      <c r="B24" s="242">
        <f>'Pengetahuan (rincian)'!B24</f>
        <v>543241121</v>
      </c>
      <c r="C24" s="2"/>
      <c r="D24" s="220" t="str">
        <f>'Pengetahuan (rincian)'!D24</f>
        <v>LUTHVERA DWI AULIA</v>
      </c>
      <c r="E24" s="162">
        <f>'Rekap Pengetahuan'!P23</f>
        <v>92</v>
      </c>
      <c r="F24" s="162">
        <f>'Rekap Pengetahuan'!Q23</f>
        <v>95</v>
      </c>
      <c r="G24" s="162">
        <f>'Rekap Pengetahuan'!R23</f>
        <v>90</v>
      </c>
      <c r="H24" s="299">
        <f t="shared" si="1"/>
        <v>92</v>
      </c>
      <c r="I24" s="300">
        <f t="shared" si="2"/>
        <v>3.66</v>
      </c>
      <c r="J24" s="301" t="str">
        <f t="shared" si="3"/>
        <v>A-</v>
      </c>
      <c r="K24" s="302" t="str">
        <f>'Rekap Pengetahuan'!Z23</f>
        <v>Sudah memahami seluruh kompetensi, terutama sangat baik dalam Mendeskripsikan Model Data dan Hubungan Antar Entitas</v>
      </c>
      <c r="L24" s="50"/>
      <c r="M24" s="187"/>
      <c r="N24" s="80"/>
      <c r="O24" s="52"/>
      <c r="P24" s="52"/>
      <c r="Q24" s="52"/>
      <c r="R24" s="52"/>
      <c r="S24" s="52"/>
      <c r="T24" s="52"/>
      <c r="U24" s="52"/>
      <c r="V24" s="52"/>
      <c r="W24" s="52"/>
      <c r="X24" s="14"/>
      <c r="Y24" s="14"/>
      <c r="Z24" s="14"/>
    </row>
    <row r="25" ht="31.5" customHeight="1">
      <c r="A25" s="298">
        <f>IF('Pengetahuan (rincian)'!A25="","",'Pengetahuan (rincian)'!A25)</f>
        <v>14</v>
      </c>
      <c r="B25" s="242">
        <f>'Pengetahuan (rincian)'!B25</f>
        <v>543241122</v>
      </c>
      <c r="C25" s="2"/>
      <c r="D25" s="220" t="str">
        <f>'Pengetahuan (rincian)'!D25</f>
        <v>M. AUFA RAHMAN</v>
      </c>
      <c r="E25" s="162">
        <f>'Rekap Pengetahuan'!P24</f>
        <v>93</v>
      </c>
      <c r="F25" s="162">
        <f>'Rekap Pengetahuan'!Q24</f>
        <v>90</v>
      </c>
      <c r="G25" s="162">
        <f>'Rekap Pengetahuan'!R24</f>
        <v>95</v>
      </c>
      <c r="H25" s="299">
        <f t="shared" si="1"/>
        <v>93</v>
      </c>
      <c r="I25" s="300">
        <f t="shared" si="2"/>
        <v>3.66</v>
      </c>
      <c r="J25" s="301" t="str">
        <f t="shared" si="3"/>
        <v>A-</v>
      </c>
      <c r="K25" s="302" t="str">
        <f>'Rekap Pengetahuan'!Z24</f>
        <v>Sudah memahami seluruh kompetensi, terutama sangat baik dalam Memahami konsep dasar basis data</v>
      </c>
      <c r="L25" s="50"/>
      <c r="M25" s="187"/>
      <c r="N25" s="80"/>
      <c r="O25" s="52"/>
      <c r="P25" s="52"/>
      <c r="Q25" s="52"/>
      <c r="R25" s="52"/>
      <c r="S25" s="52"/>
      <c r="T25" s="52"/>
      <c r="U25" s="52"/>
      <c r="V25" s="52"/>
      <c r="W25" s="52"/>
      <c r="X25" s="14"/>
      <c r="Y25" s="14"/>
      <c r="Z25" s="14"/>
    </row>
    <row r="26" ht="31.5" customHeight="1">
      <c r="A26" s="298">
        <f>IF('Pengetahuan (rincian)'!A26="","",'Pengetahuan (rincian)'!A26)</f>
        <v>15</v>
      </c>
      <c r="B26" s="242">
        <f>'Pengetahuan (rincian)'!B26</f>
        <v>543241087</v>
      </c>
      <c r="C26" s="2"/>
      <c r="D26" s="220" t="str">
        <f>'Pengetahuan (rincian)'!D26</f>
        <v>MERAZ EL HAKIM</v>
      </c>
      <c r="E26" s="162">
        <f>'Rekap Pengetahuan'!P25</f>
        <v>93</v>
      </c>
      <c r="F26" s="162">
        <f>'Rekap Pengetahuan'!Q25</f>
        <v>95</v>
      </c>
      <c r="G26" s="162">
        <f>'Rekap Pengetahuan'!R25</f>
        <v>92</v>
      </c>
      <c r="H26" s="299">
        <f t="shared" si="1"/>
        <v>93</v>
      </c>
      <c r="I26" s="300">
        <f t="shared" si="2"/>
        <v>3.66</v>
      </c>
      <c r="J26" s="301" t="str">
        <f t="shared" si="3"/>
        <v>A-</v>
      </c>
      <c r="K26" s="302" t="str">
        <f>'Rekap Pengetahuan'!Z25</f>
        <v>Sudah memahami seluruh kompetensi, terutama sangat baik dalam Mendeskripsikan Model Data dan Hubungan Antar Entitas</v>
      </c>
      <c r="L26" s="50"/>
      <c r="M26" s="187"/>
      <c r="N26" s="80"/>
      <c r="O26" s="52"/>
      <c r="P26" s="52"/>
      <c r="Q26" s="52"/>
      <c r="R26" s="52"/>
      <c r="S26" s="52"/>
      <c r="T26" s="52"/>
      <c r="U26" s="52"/>
      <c r="V26" s="52"/>
      <c r="W26" s="52"/>
      <c r="X26" s="14"/>
      <c r="Y26" s="14"/>
      <c r="Z26" s="14"/>
    </row>
    <row r="27" ht="31.5" customHeight="1">
      <c r="A27" s="298">
        <f>IF('Pengetahuan (rincian)'!A27="","",'Pengetahuan (rincian)'!A27)</f>
        <v>16</v>
      </c>
      <c r="B27" s="242">
        <f>'Pengetahuan (rincian)'!B27</f>
        <v>543241125</v>
      </c>
      <c r="C27" s="2"/>
      <c r="D27" s="220" t="str">
        <f>'Pengetahuan (rincian)'!D27</f>
        <v>MUHAMMAD DAFFA ADITYA</v>
      </c>
      <c r="E27" s="162">
        <f>'Rekap Pengetahuan'!P26</f>
        <v>91</v>
      </c>
      <c r="F27" s="162">
        <f>'Rekap Pengetahuan'!Q26</f>
        <v>93</v>
      </c>
      <c r="G27" s="162">
        <f>'Rekap Pengetahuan'!R26</f>
        <v>90</v>
      </c>
      <c r="H27" s="299">
        <f t="shared" si="1"/>
        <v>91</v>
      </c>
      <c r="I27" s="300">
        <f t="shared" si="2"/>
        <v>3.66</v>
      </c>
      <c r="J27" s="301" t="str">
        <f t="shared" si="3"/>
        <v>A-</v>
      </c>
      <c r="K27" s="302" t="str">
        <f>'Rekap Pengetahuan'!Z26</f>
        <v>Sudah memahami seluruh kompetensi, terutama sangat baik dalam Mendeskripsikan Model Data dan Hubungan Antar Entitas</v>
      </c>
      <c r="L27" s="50"/>
      <c r="M27" s="187"/>
      <c r="N27" s="80"/>
      <c r="O27" s="52"/>
      <c r="P27" s="52"/>
      <c r="Q27" s="52"/>
      <c r="R27" s="52"/>
      <c r="S27" s="52"/>
      <c r="T27" s="52"/>
      <c r="U27" s="52"/>
      <c r="V27" s="52"/>
      <c r="W27" s="52"/>
      <c r="X27" s="14"/>
      <c r="Y27" s="14"/>
      <c r="Z27" s="14"/>
    </row>
    <row r="28" ht="31.5" customHeight="1">
      <c r="A28" s="298">
        <f>IF('Pengetahuan (rincian)'!A28="","",'Pengetahuan (rincian)'!A28)</f>
        <v>17</v>
      </c>
      <c r="B28" s="242">
        <f>'Pengetahuan (rincian)'!B28</f>
        <v>543241091</v>
      </c>
      <c r="C28" s="2"/>
      <c r="D28" s="220" t="str">
        <f>'Pengetahuan (rincian)'!D28</f>
        <v>MUHAMMAD DAVA PRATAMA</v>
      </c>
      <c r="E28" s="162">
        <f>'Rekap Pengetahuan'!P27</f>
        <v>92</v>
      </c>
      <c r="F28" s="162">
        <f>'Rekap Pengetahuan'!Q27</f>
        <v>93</v>
      </c>
      <c r="G28" s="162">
        <f>'Rekap Pengetahuan'!R27</f>
        <v>92</v>
      </c>
      <c r="H28" s="299">
        <f t="shared" si="1"/>
        <v>92</v>
      </c>
      <c r="I28" s="300">
        <f t="shared" si="2"/>
        <v>3.66</v>
      </c>
      <c r="J28" s="301" t="str">
        <f t="shared" si="3"/>
        <v>A-</v>
      </c>
      <c r="K28" s="302" t="str">
        <f>'Rekap Pengetahuan'!Z27</f>
        <v>Sudah memahami seluruh kompetensi, terutama sangat baik dalam Mendeskripsikan Model Data dan Hubungan Antar Entitas</v>
      </c>
      <c r="L28" s="50"/>
      <c r="M28" s="187"/>
      <c r="N28" s="80"/>
      <c r="O28" s="52"/>
      <c r="P28" s="52"/>
      <c r="Q28" s="52"/>
      <c r="R28" s="52"/>
      <c r="S28" s="52"/>
      <c r="T28" s="52"/>
      <c r="U28" s="52"/>
      <c r="V28" s="52"/>
      <c r="W28" s="52"/>
      <c r="X28" s="14"/>
      <c r="Y28" s="14"/>
      <c r="Z28" s="14"/>
    </row>
    <row r="29" ht="31.5" customHeight="1">
      <c r="A29" s="298">
        <f>IF('Pengetahuan (rincian)'!A29="","",'Pengetahuan (rincian)'!A29)</f>
        <v>18</v>
      </c>
      <c r="B29" s="242">
        <f>'Pengetahuan (rincian)'!B29</f>
        <v>543241092</v>
      </c>
      <c r="C29" s="2"/>
      <c r="D29" s="220" t="str">
        <f>'Pengetahuan (rincian)'!D29</f>
        <v>MUHAMMAD FAIZ HANAFI</v>
      </c>
      <c r="E29" s="162">
        <f>'Rekap Pengetahuan'!P28</f>
        <v>93</v>
      </c>
      <c r="F29" s="162">
        <f>'Rekap Pengetahuan'!Q28</f>
        <v>95</v>
      </c>
      <c r="G29" s="162">
        <f>'Rekap Pengetahuan'!R28</f>
        <v>92</v>
      </c>
      <c r="H29" s="299">
        <f t="shared" si="1"/>
        <v>93</v>
      </c>
      <c r="I29" s="300">
        <f t="shared" si="2"/>
        <v>3.66</v>
      </c>
      <c r="J29" s="301" t="str">
        <f t="shared" si="3"/>
        <v>A-</v>
      </c>
      <c r="K29" s="302" t="str">
        <f>'Rekap Pengetahuan'!Z28</f>
        <v>Sudah memahami seluruh kompetensi, terutama sangat baik dalam Mendeskripsikan Model Data dan Hubungan Antar Entitas</v>
      </c>
      <c r="L29" s="50"/>
      <c r="M29" s="187"/>
      <c r="N29" s="80"/>
      <c r="O29" s="52"/>
      <c r="P29" s="52"/>
      <c r="Q29" s="52"/>
      <c r="R29" s="52"/>
      <c r="S29" s="52"/>
      <c r="T29" s="52"/>
      <c r="U29" s="52"/>
      <c r="V29" s="52"/>
      <c r="W29" s="52"/>
      <c r="X29" s="14"/>
      <c r="Y29" s="14"/>
      <c r="Z29" s="14"/>
    </row>
    <row r="30" ht="31.5" customHeight="1">
      <c r="A30" s="298">
        <f>IF('Pengetahuan (rincian)'!A30="","",'Pengetahuan (rincian)'!A30)</f>
        <v>19</v>
      </c>
      <c r="B30" s="242">
        <f>'Pengetahuan (rincian)'!B30</f>
        <v>543241089</v>
      </c>
      <c r="C30" s="2"/>
      <c r="D30" s="220" t="str">
        <f>'Pengetahuan (rincian)'!D30</f>
        <v>MUHAMMAD HAFIDZ RAFI RABBANI</v>
      </c>
      <c r="E30" s="162">
        <f>'Rekap Pengetahuan'!P29</f>
        <v>93</v>
      </c>
      <c r="F30" s="162">
        <f>'Rekap Pengetahuan'!Q29</f>
        <v>90</v>
      </c>
      <c r="G30" s="162">
        <f>'Rekap Pengetahuan'!R29</f>
        <v>95</v>
      </c>
      <c r="H30" s="299">
        <f t="shared" si="1"/>
        <v>93</v>
      </c>
      <c r="I30" s="300">
        <f t="shared" si="2"/>
        <v>3.66</v>
      </c>
      <c r="J30" s="301" t="str">
        <f t="shared" si="3"/>
        <v>A-</v>
      </c>
      <c r="K30" s="302" t="str">
        <f>'Rekap Pengetahuan'!Z29</f>
        <v>Sudah memahami seluruh kompetensi, terutama sangat baik dalam Memahami konsep dasar basis data</v>
      </c>
      <c r="L30" s="50"/>
      <c r="M30" s="187"/>
      <c r="N30" s="80"/>
      <c r="O30" s="52"/>
      <c r="P30" s="52"/>
      <c r="Q30" s="52"/>
      <c r="R30" s="52"/>
      <c r="S30" s="52"/>
      <c r="T30" s="52"/>
      <c r="U30" s="52"/>
      <c r="V30" s="52"/>
      <c r="W30" s="52"/>
      <c r="X30" s="14"/>
      <c r="Y30" s="14"/>
      <c r="Z30" s="14"/>
    </row>
    <row r="31" ht="31.5" customHeight="1">
      <c r="A31" s="298">
        <f>IF('Pengetahuan (rincian)'!A31="","",'Pengetahuan (rincian)'!A31)</f>
        <v>20</v>
      </c>
      <c r="B31" s="242">
        <f>'Pengetahuan (rincian)'!B31</f>
        <v>543241127</v>
      </c>
      <c r="C31" s="2"/>
      <c r="D31" s="220" t="str">
        <f>'Pengetahuan (rincian)'!D31</f>
        <v>MUHAMMAD HUSAIN HAEKAL</v>
      </c>
      <c r="E31" s="162">
        <f>'Rekap Pengetahuan'!P30</f>
        <v>95</v>
      </c>
      <c r="F31" s="162">
        <f>'Rekap Pengetahuan'!Q30</f>
        <v>95</v>
      </c>
      <c r="G31" s="162">
        <f>'Rekap Pengetahuan'!R30</f>
        <v>95</v>
      </c>
      <c r="H31" s="299">
        <f t="shared" si="1"/>
        <v>95</v>
      </c>
      <c r="I31" s="300">
        <f t="shared" si="2"/>
        <v>3.66</v>
      </c>
      <c r="J31" s="301" t="str">
        <f t="shared" si="3"/>
        <v>A-</v>
      </c>
      <c r="K31" s="302" t="str">
        <f>'Rekap Pengetahuan'!Z30</f>
        <v>Sudah memahami seluruh kompetensi, terutama sangat baik dalam Memahami konsep dasar basis data</v>
      </c>
      <c r="L31" s="50"/>
      <c r="M31" s="187"/>
      <c r="N31" s="80"/>
      <c r="O31" s="52"/>
      <c r="P31" s="52"/>
      <c r="Q31" s="52"/>
      <c r="R31" s="52"/>
      <c r="S31" s="52"/>
      <c r="T31" s="52"/>
      <c r="U31" s="52"/>
      <c r="V31" s="52"/>
      <c r="W31" s="52"/>
      <c r="X31" s="14"/>
      <c r="Y31" s="14"/>
      <c r="Z31" s="14"/>
    </row>
    <row r="32" ht="31.5" customHeight="1">
      <c r="A32" s="298">
        <f>IF('Pengetahuan (rincian)'!A32="","",'Pengetahuan (rincian)'!A32)</f>
        <v>21</v>
      </c>
      <c r="B32" s="242">
        <f>'Pengetahuan (rincian)'!B32</f>
        <v>543241130</v>
      </c>
      <c r="C32" s="2"/>
      <c r="D32" s="220" t="str">
        <f>'Pengetahuan (rincian)'!D32</f>
        <v>MUHAMMAD KAMAL</v>
      </c>
      <c r="E32" s="162">
        <f>'Rekap Pengetahuan'!P31</f>
        <v>93</v>
      </c>
      <c r="F32" s="162">
        <f>'Rekap Pengetahuan'!Q31</f>
        <v>90</v>
      </c>
      <c r="G32" s="162">
        <f>'Rekap Pengetahuan'!R31</f>
        <v>95</v>
      </c>
      <c r="H32" s="299">
        <f t="shared" si="1"/>
        <v>93</v>
      </c>
      <c r="I32" s="300">
        <f t="shared" si="2"/>
        <v>3.66</v>
      </c>
      <c r="J32" s="301" t="str">
        <f t="shared" si="3"/>
        <v>A-</v>
      </c>
      <c r="K32" s="302" t="str">
        <f>'Rekap Pengetahuan'!Z31</f>
        <v>Sudah memahami seluruh kompetensi, terutama sangat baik dalam Memahami konsep dasar basis data</v>
      </c>
      <c r="L32" s="50"/>
      <c r="M32" s="187"/>
      <c r="N32" s="80"/>
      <c r="O32" s="52"/>
      <c r="P32" s="52"/>
      <c r="Q32" s="52"/>
      <c r="R32" s="52"/>
      <c r="S32" s="52"/>
      <c r="T32" s="52"/>
      <c r="U32" s="52"/>
      <c r="V32" s="52"/>
      <c r="W32" s="52"/>
      <c r="X32" s="14"/>
      <c r="Y32" s="14"/>
      <c r="Z32" s="14"/>
    </row>
    <row r="33" ht="31.5" customHeight="1">
      <c r="A33" s="298">
        <f>IF('Pengetahuan (rincian)'!A33="","",'Pengetahuan (rincian)'!A33)</f>
        <v>22</v>
      </c>
      <c r="B33" s="303">
        <f>'Pengetahuan (rincian)'!B33</f>
        <v>543241094</v>
      </c>
      <c r="C33" s="2"/>
      <c r="D33" s="224" t="str">
        <f>'Pengetahuan (rincian)'!D33</f>
        <v>MUHAMMAD KAMIL IHSAN</v>
      </c>
      <c r="E33" s="162">
        <f>'Rekap Pengetahuan'!P32</f>
        <v>95</v>
      </c>
      <c r="F33" s="162">
        <f>'Rekap Pengetahuan'!Q32</f>
        <v>95</v>
      </c>
      <c r="G33" s="162">
        <f>'Rekap Pengetahuan'!R32</f>
        <v>95</v>
      </c>
      <c r="H33" s="299">
        <f t="shared" si="1"/>
        <v>95</v>
      </c>
      <c r="I33" s="300">
        <f t="shared" si="2"/>
        <v>3.66</v>
      </c>
      <c r="J33" s="301" t="str">
        <f t="shared" si="3"/>
        <v>A-</v>
      </c>
      <c r="K33" s="302" t="str">
        <f>'Rekap Pengetahuan'!Z32</f>
        <v>Sudah memahami seluruh kompetensi, terutama sangat baik dalam Memahami konsep dasar basis data</v>
      </c>
      <c r="L33" s="50"/>
      <c r="M33" s="187"/>
      <c r="N33" s="80"/>
      <c r="O33" s="52"/>
      <c r="P33" s="52"/>
      <c r="Q33" s="52"/>
      <c r="R33" s="52"/>
      <c r="S33" s="52"/>
      <c r="T33" s="52"/>
      <c r="U33" s="52"/>
      <c r="V33" s="52"/>
      <c r="W33" s="52"/>
      <c r="X33" s="14"/>
      <c r="Y33" s="14"/>
      <c r="Z33" s="14"/>
    </row>
    <row r="34" ht="31.5" customHeight="1">
      <c r="A34" s="298">
        <f>IF('Pengetahuan (rincian)'!A34="","",'Pengetahuan (rincian)'!A34)</f>
        <v>23</v>
      </c>
      <c r="B34" s="242">
        <f>'Pengetahuan (rincian)'!B34</f>
        <v>543241095</v>
      </c>
      <c r="C34" s="2"/>
      <c r="D34" s="220" t="str">
        <f>'Pengetahuan (rincian)'!D34</f>
        <v>MUHAMMAD NABIL SACHIO AL FATHIR</v>
      </c>
      <c r="E34" s="162">
        <f>'Rekap Pengetahuan'!P33</f>
        <v>92</v>
      </c>
      <c r="F34" s="162">
        <f>'Rekap Pengetahuan'!Q33</f>
        <v>92</v>
      </c>
      <c r="G34" s="162">
        <f>'Rekap Pengetahuan'!R33</f>
        <v>92</v>
      </c>
      <c r="H34" s="299">
        <f t="shared" si="1"/>
        <v>92</v>
      </c>
      <c r="I34" s="300">
        <f t="shared" si="2"/>
        <v>3.66</v>
      </c>
      <c r="J34" s="301" t="str">
        <f t="shared" si="3"/>
        <v>A-</v>
      </c>
      <c r="K34" s="302" t="str">
        <f>'Rekap Pengetahuan'!Z33</f>
        <v>Sudah memahami seluruh kompetensi, terutama sangat baik dalam Memahami konsep dasar basis data</v>
      </c>
      <c r="L34" s="50"/>
      <c r="M34" s="187"/>
      <c r="N34" s="80"/>
      <c r="O34" s="52"/>
      <c r="P34" s="52"/>
      <c r="Q34" s="52"/>
      <c r="R34" s="52"/>
      <c r="S34" s="52"/>
      <c r="T34" s="52"/>
      <c r="U34" s="52"/>
      <c r="V34" s="52"/>
      <c r="W34" s="52"/>
      <c r="X34" s="14"/>
      <c r="Y34" s="14"/>
      <c r="Z34" s="14"/>
    </row>
    <row r="35" ht="31.5" customHeight="1">
      <c r="A35" s="298">
        <f>IF('Pengetahuan (rincian)'!A35="","",'Pengetahuan (rincian)'!A35)</f>
        <v>24</v>
      </c>
      <c r="B35" s="242">
        <f>'Pengetahuan (rincian)'!B35</f>
        <v>543241160</v>
      </c>
      <c r="C35" s="2"/>
      <c r="D35" s="220" t="str">
        <f>'Pengetahuan (rincian)'!D35</f>
        <v>MUHAMMAD RAFA AULIA</v>
      </c>
      <c r="E35" s="162">
        <f>'Rekap Pengetahuan'!P34</f>
        <v>87</v>
      </c>
      <c r="F35" s="162">
        <f>'Rekap Pengetahuan'!Q34</f>
        <v>80</v>
      </c>
      <c r="G35" s="162">
        <f>'Rekap Pengetahuan'!R34</f>
        <v>90</v>
      </c>
      <c r="H35" s="299">
        <f t="shared" si="1"/>
        <v>86</v>
      </c>
      <c r="I35" s="300">
        <f t="shared" si="2"/>
        <v>3.33</v>
      </c>
      <c r="J35" s="301" t="str">
        <f t="shared" si="3"/>
        <v>B+</v>
      </c>
      <c r="K35" s="302" t="str">
        <f>'Rekap Pengetahuan'!Z34</f>
        <v>Sudah memahami seluruh kompetensi, terutama dalam Memahami konsep dasar basis data</v>
      </c>
      <c r="L35" s="50"/>
      <c r="M35" s="187"/>
      <c r="N35" s="80"/>
      <c r="O35" s="52"/>
      <c r="P35" s="52"/>
      <c r="Q35" s="52"/>
      <c r="R35" s="52"/>
      <c r="S35" s="52"/>
      <c r="T35" s="52"/>
      <c r="U35" s="52"/>
      <c r="V35" s="52"/>
      <c r="W35" s="52"/>
      <c r="X35" s="14"/>
      <c r="Y35" s="14"/>
      <c r="Z35" s="14"/>
    </row>
    <row r="36" ht="31.5" customHeight="1">
      <c r="A36" s="298">
        <f>IF('Pengetahuan (rincian)'!A36="","",'Pengetahuan (rincian)'!A36)</f>
        <v>25</v>
      </c>
      <c r="B36" s="242">
        <f>'Pengetahuan (rincian)'!B36</f>
        <v>543241135</v>
      </c>
      <c r="C36" s="2"/>
      <c r="D36" s="220" t="str">
        <f>'Pengetahuan (rincian)'!D36</f>
        <v>MUHAMMAD ROFIQ RIDHANI</v>
      </c>
      <c r="E36" s="162">
        <f>'Rekap Pengetahuan'!P35</f>
        <v>95</v>
      </c>
      <c r="F36" s="162">
        <f>'Rekap Pengetahuan'!Q35</f>
        <v>95</v>
      </c>
      <c r="G36" s="162">
        <f>'Rekap Pengetahuan'!R35</f>
        <v>95</v>
      </c>
      <c r="H36" s="299">
        <f t="shared" si="1"/>
        <v>95</v>
      </c>
      <c r="I36" s="300">
        <f t="shared" si="2"/>
        <v>3.66</v>
      </c>
      <c r="J36" s="301" t="str">
        <f t="shared" si="3"/>
        <v>A-</v>
      </c>
      <c r="K36" s="302" t="str">
        <f>'Rekap Pengetahuan'!Z35</f>
        <v>Sudah memahami seluruh kompetensi, terutama sangat baik dalam Memahami konsep dasar basis data</v>
      </c>
      <c r="L36" s="50"/>
      <c r="M36" s="187"/>
      <c r="N36" s="80"/>
      <c r="O36" s="52"/>
      <c r="P36" s="52"/>
      <c r="Q36" s="52"/>
      <c r="R36" s="52"/>
      <c r="S36" s="52"/>
      <c r="T36" s="52"/>
      <c r="U36" s="52"/>
      <c r="V36" s="52"/>
      <c r="W36" s="52"/>
      <c r="X36" s="14"/>
      <c r="Y36" s="14"/>
      <c r="Z36" s="14"/>
    </row>
    <row r="37" ht="31.5" customHeight="1">
      <c r="A37" s="298">
        <f>IF('Pengetahuan (rincian)'!A37="","",'Pengetahuan (rincian)'!A37)</f>
        <v>26</v>
      </c>
      <c r="B37" s="242">
        <f>'Pengetahuan (rincian)'!B37</f>
        <v>543241099</v>
      </c>
      <c r="C37" s="2"/>
      <c r="D37" s="220" t="str">
        <f>'Pengetahuan (rincian)'!D37</f>
        <v>MUHAMMAD ZACKY NABIEHAN FAYYADH</v>
      </c>
      <c r="E37" s="162">
        <f>'Rekap Pengetahuan'!P36</f>
        <v>94</v>
      </c>
      <c r="F37" s="162">
        <f>'Rekap Pengetahuan'!Q36</f>
        <v>93</v>
      </c>
      <c r="G37" s="162">
        <f>'Rekap Pengetahuan'!R36</f>
        <v>95</v>
      </c>
      <c r="H37" s="299">
        <f t="shared" si="1"/>
        <v>94</v>
      </c>
      <c r="I37" s="300">
        <f t="shared" si="2"/>
        <v>3.66</v>
      </c>
      <c r="J37" s="301" t="str">
        <f t="shared" si="3"/>
        <v>A-</v>
      </c>
      <c r="K37" s="302" t="str">
        <f>'Rekap Pengetahuan'!Z36</f>
        <v>Sudah memahami seluruh kompetensi, terutama sangat baik dalam Memahami konsep dasar basis data</v>
      </c>
      <c r="L37" s="50"/>
      <c r="M37" s="187"/>
      <c r="N37" s="80"/>
      <c r="O37" s="52"/>
      <c r="P37" s="52"/>
      <c r="Q37" s="52"/>
      <c r="R37" s="52"/>
      <c r="S37" s="52"/>
      <c r="T37" s="52"/>
      <c r="U37" s="52"/>
      <c r="V37" s="52"/>
      <c r="W37" s="52"/>
      <c r="X37" s="14"/>
      <c r="Y37" s="14"/>
      <c r="Z37" s="14"/>
    </row>
    <row r="38" ht="31.5" customHeight="1">
      <c r="A38" s="298">
        <f>IF('Pengetahuan (rincian)'!A38="","",'Pengetahuan (rincian)'!A38)</f>
        <v>27</v>
      </c>
      <c r="B38" s="303">
        <f>'Pengetahuan (rincian)'!B38</f>
        <v>543241138</v>
      </c>
      <c r="C38" s="2"/>
      <c r="D38" s="224" t="str">
        <f>'Pengetahuan (rincian)'!D38</f>
        <v>NAAZHIRELO HADI KHADIMI</v>
      </c>
      <c r="E38" s="162">
        <f>'Rekap Pengetahuan'!P37</f>
        <v>87</v>
      </c>
      <c r="F38" s="162">
        <f>'Rekap Pengetahuan'!Q37</f>
        <v>80</v>
      </c>
      <c r="G38" s="162">
        <f>'Rekap Pengetahuan'!R37</f>
        <v>90</v>
      </c>
      <c r="H38" s="299">
        <f t="shared" si="1"/>
        <v>86</v>
      </c>
      <c r="I38" s="300">
        <f t="shared" si="2"/>
        <v>3.33</v>
      </c>
      <c r="J38" s="301" t="str">
        <f t="shared" si="3"/>
        <v>B+</v>
      </c>
      <c r="K38" s="302" t="str">
        <f>'Rekap Pengetahuan'!Z37</f>
        <v>Sudah memahami seluruh kompetensi, terutama dalam Memahami konsep dasar basis data</v>
      </c>
      <c r="L38" s="50"/>
      <c r="M38" s="187"/>
      <c r="N38" s="80"/>
      <c r="O38" s="52"/>
      <c r="P38" s="52"/>
      <c r="Q38" s="52"/>
      <c r="R38" s="52"/>
      <c r="S38" s="52"/>
      <c r="T38" s="52"/>
      <c r="U38" s="52"/>
      <c r="V38" s="52"/>
      <c r="W38" s="52"/>
      <c r="X38" s="14"/>
      <c r="Y38" s="14"/>
      <c r="Z38" s="14"/>
    </row>
    <row r="39" ht="31.5" customHeight="1">
      <c r="A39" s="298">
        <f>IF('Pengetahuan (rincian)'!A39="","",'Pengetahuan (rincian)'!A39)</f>
        <v>28</v>
      </c>
      <c r="B39" s="242">
        <f>'Pengetahuan (rincian)'!B39</f>
        <v>543241101</v>
      </c>
      <c r="C39" s="2"/>
      <c r="D39" s="220" t="str">
        <f>'Pengetahuan (rincian)'!D39</f>
        <v>NAJLA ADEWONGSO HAFIZH</v>
      </c>
      <c r="E39" s="162">
        <f>'Rekap Pengetahuan'!P38</f>
        <v>93</v>
      </c>
      <c r="F39" s="162">
        <f>'Rekap Pengetahuan'!Q38</f>
        <v>90</v>
      </c>
      <c r="G39" s="162">
        <f>'Rekap Pengetahuan'!R38</f>
        <v>95</v>
      </c>
      <c r="H39" s="299">
        <f t="shared" si="1"/>
        <v>93</v>
      </c>
      <c r="I39" s="300">
        <f t="shared" si="2"/>
        <v>3.66</v>
      </c>
      <c r="J39" s="301" t="str">
        <f t="shared" si="3"/>
        <v>A-</v>
      </c>
      <c r="K39" s="302" t="str">
        <f>'Rekap Pengetahuan'!Z38</f>
        <v>Sudah memahami seluruh kompetensi, terutama sangat baik dalam Memahami konsep dasar basis data</v>
      </c>
      <c r="L39" s="50"/>
      <c r="M39" s="187"/>
      <c r="N39" s="80"/>
      <c r="O39" s="52"/>
      <c r="P39" s="52"/>
      <c r="Q39" s="52"/>
      <c r="R39" s="52"/>
      <c r="S39" s="52"/>
      <c r="T39" s="52"/>
      <c r="U39" s="52"/>
      <c r="V39" s="52"/>
      <c r="W39" s="52"/>
      <c r="X39" s="14"/>
      <c r="Y39" s="14"/>
      <c r="Z39" s="14"/>
    </row>
    <row r="40" ht="31.5" customHeight="1">
      <c r="A40" s="298">
        <f>IF('Pengetahuan (rincian)'!A40="","",'Pengetahuan (rincian)'!A40)</f>
        <v>29</v>
      </c>
      <c r="B40" s="242">
        <f>'Pengetahuan (rincian)'!B40</f>
        <v>543241103</v>
      </c>
      <c r="C40" s="2"/>
      <c r="D40" s="220" t="str">
        <f>'Pengetahuan (rincian)'!D40</f>
        <v>PONJU GILANG MAULANA</v>
      </c>
      <c r="E40" s="162">
        <f>'Rekap Pengetahuan'!P39</f>
        <v>90</v>
      </c>
      <c r="F40" s="162">
        <f>'Rekap Pengetahuan'!Q39</f>
        <v>95</v>
      </c>
      <c r="G40" s="162">
        <f>'Rekap Pengetahuan'!R39</f>
        <v>88</v>
      </c>
      <c r="H40" s="299">
        <f t="shared" si="1"/>
        <v>91</v>
      </c>
      <c r="I40" s="300">
        <f t="shared" si="2"/>
        <v>3.66</v>
      </c>
      <c r="J40" s="301" t="str">
        <f t="shared" si="3"/>
        <v>A-</v>
      </c>
      <c r="K40" s="302" t="str">
        <f>'Rekap Pengetahuan'!Z39</f>
        <v>Sudah memahami seluruh kompetensi, terutama sangat baik dalam Mendeskripsikan Model Data dan Hubungan Antar Entitas</v>
      </c>
      <c r="L40" s="50"/>
      <c r="M40" s="187"/>
      <c r="N40" s="80"/>
      <c r="O40" s="52"/>
      <c r="P40" s="52"/>
      <c r="Q40" s="52"/>
      <c r="R40" s="52"/>
      <c r="S40" s="52"/>
      <c r="T40" s="52"/>
      <c r="U40" s="52"/>
      <c r="V40" s="52"/>
      <c r="W40" s="52"/>
      <c r="X40" s="14"/>
      <c r="Y40" s="14"/>
      <c r="Z40" s="14"/>
    </row>
    <row r="41" ht="31.5" customHeight="1">
      <c r="A41" s="298">
        <f>IF('Pengetahuan (rincian)'!A41="","",'Pengetahuan (rincian)'!A41)</f>
        <v>30</v>
      </c>
      <c r="B41" s="242">
        <f>'Pengetahuan (rincian)'!B41</f>
        <v>543241017</v>
      </c>
      <c r="C41" s="2"/>
      <c r="D41" s="220" t="str">
        <f>'Pengetahuan (rincian)'!D41</f>
        <v>RAJWA MAULANA KESUMA</v>
      </c>
      <c r="E41" s="162">
        <f>'Rekap Pengetahuan'!P40</f>
        <v>90</v>
      </c>
      <c r="F41" s="162">
        <f>'Rekap Pengetahuan'!Q40</f>
        <v>95</v>
      </c>
      <c r="G41" s="162">
        <f>'Rekap Pengetahuan'!R40</f>
        <v>88</v>
      </c>
      <c r="H41" s="299">
        <f t="shared" si="1"/>
        <v>91</v>
      </c>
      <c r="I41" s="300">
        <f t="shared" si="2"/>
        <v>3.66</v>
      </c>
      <c r="J41" s="301" t="str">
        <f t="shared" si="3"/>
        <v>A-</v>
      </c>
      <c r="K41" s="302" t="str">
        <f>'Rekap Pengetahuan'!Z40</f>
        <v>Sudah memahami seluruh kompetensi, terutama sangat baik dalam Mendeskripsikan Model Data dan Hubungan Antar Entitas</v>
      </c>
      <c r="L41" s="50"/>
      <c r="M41" s="187"/>
      <c r="N41" s="80"/>
      <c r="O41" s="52"/>
      <c r="P41" s="52"/>
      <c r="Q41" s="52"/>
      <c r="R41" s="52"/>
      <c r="S41" s="52"/>
      <c r="T41" s="52"/>
      <c r="U41" s="52"/>
      <c r="V41" s="52"/>
      <c r="W41" s="52"/>
      <c r="X41" s="14"/>
      <c r="Y41" s="14"/>
      <c r="Z41" s="14"/>
    </row>
    <row r="42" ht="31.5" customHeight="1">
      <c r="A42" s="298">
        <f>IF('Pengetahuan (rincian)'!A42="","",'Pengetahuan (rincian)'!A42)</f>
        <v>31</v>
      </c>
      <c r="B42" s="242">
        <f>'Pengetahuan (rincian)'!B42</f>
        <v>543241104</v>
      </c>
      <c r="C42" s="2"/>
      <c r="D42" s="220" t="str">
        <f>'Pengetahuan (rincian)'!D42</f>
        <v>RIAMA GRACE SHARON HABEAHAN</v>
      </c>
      <c r="E42" s="162">
        <f>'Rekap Pengetahuan'!P41</f>
        <v>94</v>
      </c>
      <c r="F42" s="162">
        <f>'Rekap Pengetahuan'!Q41</f>
        <v>93</v>
      </c>
      <c r="G42" s="162">
        <f>'Rekap Pengetahuan'!R41</f>
        <v>95</v>
      </c>
      <c r="H42" s="299">
        <f t="shared" si="1"/>
        <v>94</v>
      </c>
      <c r="I42" s="300">
        <f t="shared" si="2"/>
        <v>3.66</v>
      </c>
      <c r="J42" s="301" t="str">
        <f t="shared" si="3"/>
        <v>A-</v>
      </c>
      <c r="K42" s="302" t="str">
        <f>'Rekap Pengetahuan'!Z41</f>
        <v>Sudah memahami seluruh kompetensi, terutama sangat baik dalam Memahami konsep dasar basis data</v>
      </c>
      <c r="L42" s="50"/>
      <c r="M42" s="187"/>
      <c r="N42" s="80"/>
      <c r="O42" s="52"/>
      <c r="P42" s="52"/>
      <c r="Q42" s="52"/>
      <c r="R42" s="52"/>
      <c r="S42" s="52"/>
      <c r="T42" s="52"/>
      <c r="U42" s="52"/>
      <c r="V42" s="52"/>
      <c r="W42" s="52"/>
      <c r="X42" s="14"/>
      <c r="Y42" s="14"/>
      <c r="Z42" s="14"/>
    </row>
    <row r="43" ht="31.5" customHeight="1">
      <c r="A43" s="298">
        <f>IF('Pengetahuan (rincian)'!A43="","",'Pengetahuan (rincian)'!A43)</f>
        <v>32</v>
      </c>
      <c r="B43" s="242">
        <f>'Pengetahuan (rincian)'!B43</f>
        <v>543241105</v>
      </c>
      <c r="C43" s="2"/>
      <c r="D43" s="220" t="str">
        <f>'Pengetahuan (rincian)'!D43</f>
        <v>RICKY STEVAN</v>
      </c>
      <c r="E43" s="162">
        <f>'Rekap Pengetahuan'!P42</f>
        <v>94</v>
      </c>
      <c r="F43" s="162">
        <f>'Rekap Pengetahuan'!Q42</f>
        <v>93</v>
      </c>
      <c r="G43" s="162">
        <f>'Rekap Pengetahuan'!R42</f>
        <v>95</v>
      </c>
      <c r="H43" s="299">
        <f t="shared" si="1"/>
        <v>94</v>
      </c>
      <c r="I43" s="300">
        <f t="shared" si="2"/>
        <v>3.66</v>
      </c>
      <c r="J43" s="301" t="str">
        <f t="shared" si="3"/>
        <v>A-</v>
      </c>
      <c r="K43" s="302" t="str">
        <f>'Rekap Pengetahuan'!Z42</f>
        <v>Sudah memahami seluruh kompetensi, terutama sangat baik dalam Memahami konsep dasar basis data</v>
      </c>
      <c r="L43" s="50"/>
      <c r="M43" s="187"/>
      <c r="N43" s="80"/>
      <c r="O43" s="52"/>
      <c r="P43" s="52"/>
      <c r="Q43" s="52"/>
      <c r="R43" s="52"/>
      <c r="S43" s="52"/>
      <c r="T43" s="52"/>
      <c r="U43" s="52"/>
      <c r="V43" s="52"/>
      <c r="W43" s="52"/>
      <c r="X43" s="14"/>
      <c r="Y43" s="14"/>
      <c r="Z43" s="14"/>
    </row>
    <row r="44" ht="31.5" customHeight="1">
      <c r="A44" s="298">
        <f>IF('Pengetahuan (rincian)'!A44="","",'Pengetahuan (rincian)'!A44)</f>
        <v>33</v>
      </c>
      <c r="B44" s="242">
        <f>'Pengetahuan (rincian)'!B44</f>
        <v>543241069</v>
      </c>
      <c r="C44" s="2"/>
      <c r="D44" s="220" t="str">
        <f>'Pengetahuan (rincian)'!D44</f>
        <v>ROSYID IFNI ANDRIANSYAH</v>
      </c>
      <c r="E44" s="162">
        <f>'Rekap Pengetahuan'!P43</f>
        <v>92</v>
      </c>
      <c r="F44" s="162">
        <f>'Rekap Pengetahuan'!Q43</f>
        <v>95</v>
      </c>
      <c r="G44" s="162">
        <f>'Rekap Pengetahuan'!R43</f>
        <v>90</v>
      </c>
      <c r="H44" s="299">
        <f t="shared" si="1"/>
        <v>92</v>
      </c>
      <c r="I44" s="300">
        <f t="shared" si="2"/>
        <v>3.66</v>
      </c>
      <c r="J44" s="301" t="str">
        <f t="shared" si="3"/>
        <v>A-</v>
      </c>
      <c r="K44" s="302" t="str">
        <f>'Rekap Pengetahuan'!Z43</f>
        <v>Sudah memahami seluruh kompetensi, terutama sangat baik dalam Mendeskripsikan Model Data dan Hubungan Antar Entitas</v>
      </c>
      <c r="L44" s="50"/>
      <c r="M44" s="187"/>
      <c r="N44" s="80"/>
      <c r="O44" s="52"/>
      <c r="P44" s="52"/>
      <c r="Q44" s="52"/>
      <c r="R44" s="52"/>
      <c r="S44" s="52"/>
      <c r="T44" s="52"/>
      <c r="U44" s="52"/>
      <c r="V44" s="52"/>
      <c r="W44" s="52"/>
      <c r="X44" s="14"/>
      <c r="Y44" s="14"/>
      <c r="Z44" s="14"/>
    </row>
    <row r="45" ht="31.5" customHeight="1">
      <c r="A45" s="298">
        <f>IF('Pengetahuan (rincian)'!A45="","",'Pengetahuan (rincian)'!A45)</f>
        <v>34</v>
      </c>
      <c r="B45" s="242">
        <f>'Pengetahuan (rincian)'!B45</f>
        <v>543241106</v>
      </c>
      <c r="C45" s="2"/>
      <c r="D45" s="220" t="str">
        <f>'Pengetahuan (rincian)'!D45</f>
        <v>SAMUEL DEAN ZEBAYA</v>
      </c>
      <c r="E45" s="162">
        <f>'Rekap Pengetahuan'!P44</f>
        <v>87</v>
      </c>
      <c r="F45" s="162">
        <f>'Rekap Pengetahuan'!Q44</f>
        <v>80</v>
      </c>
      <c r="G45" s="162">
        <f>'Rekap Pengetahuan'!R44</f>
        <v>90</v>
      </c>
      <c r="H45" s="299">
        <f t="shared" si="1"/>
        <v>86</v>
      </c>
      <c r="I45" s="300">
        <f t="shared" si="2"/>
        <v>3.33</v>
      </c>
      <c r="J45" s="301" t="str">
        <f t="shared" si="3"/>
        <v>B+</v>
      </c>
      <c r="K45" s="302" t="str">
        <f>'Rekap Pengetahuan'!Z44</f>
        <v>Sudah memahami seluruh kompetensi, terutama dalam Memahami konsep dasar basis data</v>
      </c>
      <c r="L45" s="50"/>
      <c r="M45" s="187"/>
      <c r="N45" s="80"/>
      <c r="O45" s="52"/>
      <c r="P45" s="52"/>
      <c r="Q45" s="52"/>
      <c r="R45" s="52"/>
      <c r="S45" s="52"/>
      <c r="T45" s="52"/>
      <c r="U45" s="52"/>
      <c r="V45" s="52"/>
      <c r="W45" s="52"/>
      <c r="X45" s="14"/>
      <c r="Y45" s="14"/>
      <c r="Z45" s="14"/>
    </row>
    <row r="46" ht="31.5" customHeight="1">
      <c r="A46" s="298">
        <f>IF('Pengetahuan (rincian)'!A46="","",'Pengetahuan (rincian)'!A46)</f>
        <v>35</v>
      </c>
      <c r="B46" s="242">
        <f>'Pengetahuan (rincian)'!B46</f>
        <v>543241143</v>
      </c>
      <c r="C46" s="2"/>
      <c r="D46" s="220" t="str">
        <f>'Pengetahuan (rincian)'!D46</f>
        <v>SELVANO SENA AJI PATRIA</v>
      </c>
      <c r="E46" s="162">
        <f>'Rekap Pengetahuan'!P45</f>
        <v>95</v>
      </c>
      <c r="F46" s="162">
        <f>'Rekap Pengetahuan'!Q45</f>
        <v>95</v>
      </c>
      <c r="G46" s="162">
        <f>'Rekap Pengetahuan'!R45</f>
        <v>95</v>
      </c>
      <c r="H46" s="299">
        <f t="shared" si="1"/>
        <v>95</v>
      </c>
      <c r="I46" s="300">
        <f t="shared" si="2"/>
        <v>3.66</v>
      </c>
      <c r="J46" s="301" t="str">
        <f t="shared" si="3"/>
        <v>A-</v>
      </c>
      <c r="K46" s="302" t="str">
        <f>'Rekap Pengetahuan'!Z45</f>
        <v>Sudah memahami seluruh kompetensi, terutama sangat baik dalam Memahami konsep dasar basis data</v>
      </c>
      <c r="L46" s="50"/>
      <c r="M46" s="187"/>
      <c r="N46" s="80"/>
      <c r="O46" s="52"/>
      <c r="P46" s="52"/>
      <c r="Q46" s="52"/>
      <c r="R46" s="52"/>
      <c r="S46" s="52"/>
      <c r="T46" s="52"/>
      <c r="U46" s="52"/>
      <c r="V46" s="52"/>
      <c r="W46" s="52"/>
      <c r="X46" s="14"/>
      <c r="Y46" s="14"/>
      <c r="Z46" s="14"/>
    </row>
    <row r="47" ht="31.5" customHeight="1">
      <c r="A47" s="298">
        <f>IF('Pengetahuan (rincian)'!A47="","",'Pengetahuan (rincian)'!A47)</f>
        <v>36</v>
      </c>
      <c r="B47" s="242">
        <f>'Pengetahuan (rincian)'!B47</f>
        <v>543241107</v>
      </c>
      <c r="C47" s="2"/>
      <c r="D47" s="220" t="str">
        <f>'Pengetahuan (rincian)'!D47</f>
        <v>SHIDDIQ NAFIS HIBATULLAH</v>
      </c>
      <c r="E47" s="162">
        <f>'Rekap Pengetahuan'!P46</f>
        <v>91</v>
      </c>
      <c r="F47" s="162">
        <f>'Rekap Pengetahuan'!Q46</f>
        <v>93</v>
      </c>
      <c r="G47" s="162">
        <f>'Rekap Pengetahuan'!R46</f>
        <v>90</v>
      </c>
      <c r="H47" s="299">
        <f t="shared" si="1"/>
        <v>91</v>
      </c>
      <c r="I47" s="300">
        <f t="shared" si="2"/>
        <v>3.66</v>
      </c>
      <c r="J47" s="301" t="str">
        <f t="shared" si="3"/>
        <v>A-</v>
      </c>
      <c r="K47" s="302" t="str">
        <f>'Rekap Pengetahuan'!Z46</f>
        <v>Sudah memahami seluruh kompetensi, terutama sangat baik dalam Mendeskripsikan Model Data dan Hubungan Antar Entitas</v>
      </c>
      <c r="L47" s="50"/>
      <c r="M47" s="187"/>
      <c r="N47" s="80"/>
      <c r="O47" s="52"/>
      <c r="P47" s="52"/>
      <c r="Q47" s="52"/>
      <c r="R47" s="52"/>
      <c r="S47" s="52"/>
      <c r="T47" s="52"/>
      <c r="U47" s="52"/>
      <c r="V47" s="52"/>
      <c r="W47" s="52"/>
      <c r="X47" s="14"/>
      <c r="Y47" s="14"/>
      <c r="Z47" s="14"/>
    </row>
    <row r="48" ht="31.5" customHeight="1">
      <c r="A48" s="298">
        <f>IF('Pengetahuan (rincian)'!A48="","",'Pengetahuan (rincian)'!A48)</f>
        <v>37</v>
      </c>
      <c r="B48" s="242">
        <f>'Pengetahuan (rincian)'!B48</f>
        <v>543241045</v>
      </c>
      <c r="C48" s="2"/>
      <c r="D48" s="220" t="str">
        <f>'Pengetahuan (rincian)'!D48</f>
        <v>STEFANDER GERALD ROLANDO</v>
      </c>
      <c r="E48" s="162">
        <f>'Rekap Pengetahuan'!P47</f>
        <v>90</v>
      </c>
      <c r="F48" s="162">
        <f>'Rekap Pengetahuan'!Q47</f>
        <v>93</v>
      </c>
      <c r="G48" s="162">
        <f>'Rekap Pengetahuan'!R47</f>
        <v>88</v>
      </c>
      <c r="H48" s="299">
        <f t="shared" si="1"/>
        <v>90</v>
      </c>
      <c r="I48" s="300">
        <f t="shared" si="2"/>
        <v>3.33</v>
      </c>
      <c r="J48" s="301" t="str">
        <f t="shared" si="3"/>
        <v>B+</v>
      </c>
      <c r="K48" s="302" t="str">
        <f>'Rekap Pengetahuan'!Z47</f>
        <v>Sudah memahami seluruh kompetensi, terutama dalam Mendeskripsikan Model Data dan Hubungan Antar Entitas</v>
      </c>
      <c r="L48" s="50"/>
      <c r="M48" s="187"/>
      <c r="N48" s="80"/>
      <c r="O48" s="52"/>
      <c r="P48" s="52"/>
      <c r="Q48" s="52"/>
      <c r="R48" s="52"/>
      <c r="S48" s="52"/>
      <c r="T48" s="52"/>
      <c r="U48" s="52"/>
      <c r="V48" s="52"/>
      <c r="W48" s="52"/>
      <c r="X48" s="14"/>
      <c r="Y48" s="14"/>
      <c r="Z48" s="14"/>
    </row>
    <row r="49" ht="31.5" customHeight="1">
      <c r="A49" s="298">
        <f>IF('Pengetahuan (rincian)'!A49="","",'Pengetahuan (rincian)'!A49)</f>
        <v>38</v>
      </c>
      <c r="B49" s="242">
        <f>'Pengetahuan (rincian)'!B49</f>
        <v>543241020</v>
      </c>
      <c r="C49" s="2"/>
      <c r="D49" s="220" t="str">
        <f>'Pengetahuan (rincian)'!D49</f>
        <v>YEFTA CHRISTIAN LENGKONG</v>
      </c>
      <c r="E49" s="162">
        <f>'Rekap Pengetahuan'!P48</f>
        <v>90</v>
      </c>
      <c r="F49" s="162">
        <f>'Rekap Pengetahuan'!Q48</f>
        <v>93</v>
      </c>
      <c r="G49" s="162">
        <f>'Rekap Pengetahuan'!R48</f>
        <v>88</v>
      </c>
      <c r="H49" s="299">
        <f t="shared" si="1"/>
        <v>90</v>
      </c>
      <c r="I49" s="300">
        <f t="shared" si="2"/>
        <v>3.33</v>
      </c>
      <c r="J49" s="301" t="str">
        <f t="shared" si="3"/>
        <v>B+</v>
      </c>
      <c r="K49" s="302" t="str">
        <f>'Rekap Pengetahuan'!Z48</f>
        <v>Sudah memahami seluruh kompetensi, terutama dalam Mendeskripsikan Model Data dan Hubungan Antar Entitas</v>
      </c>
      <c r="L49" s="50"/>
      <c r="M49" s="187"/>
      <c r="N49" s="80"/>
      <c r="O49" s="52"/>
      <c r="P49" s="52"/>
      <c r="Q49" s="52"/>
      <c r="R49" s="52"/>
      <c r="S49" s="52"/>
      <c r="T49" s="52"/>
      <c r="U49" s="52"/>
      <c r="V49" s="52"/>
      <c r="W49" s="52"/>
      <c r="X49" s="14"/>
      <c r="Y49" s="14"/>
      <c r="Z49" s="14"/>
    </row>
    <row r="50" ht="31.5" customHeight="1">
      <c r="A50" s="298">
        <f>IF('Pengetahuan (rincian)'!A50="","",'Pengetahuan (rincian)'!A50)</f>
        <v>39</v>
      </c>
      <c r="B50" s="242" t="str">
        <f>'Pengetahuan (rincian)'!B50</f>
        <v/>
      </c>
      <c r="C50" s="2"/>
      <c r="D50" s="220" t="str">
        <f>'Pengetahuan (rincian)'!D50</f>
        <v/>
      </c>
      <c r="E50" s="162" t="str">
        <f>'Rekap Pengetahuan'!P49</f>
        <v/>
      </c>
      <c r="F50" s="162" t="str">
        <f>'Rekap Pengetahuan'!Q49</f>
        <v/>
      </c>
      <c r="G50" s="162" t="str">
        <f>'Rekap Pengetahuan'!R49</f>
        <v/>
      </c>
      <c r="H50" s="299" t="str">
        <f t="shared" si="1"/>
        <v/>
      </c>
      <c r="I50" s="300" t="str">
        <f t="shared" si="2"/>
        <v/>
      </c>
      <c r="J50" s="301" t="str">
        <f t="shared" si="3"/>
        <v/>
      </c>
      <c r="K50" s="302" t="b">
        <f>'Rekap Pengetahuan'!Z49</f>
        <v>0</v>
      </c>
      <c r="L50" s="50"/>
      <c r="M50" s="187"/>
      <c r="N50" s="80"/>
      <c r="O50" s="52"/>
      <c r="P50" s="52"/>
      <c r="Q50" s="52"/>
      <c r="R50" s="52"/>
      <c r="S50" s="52"/>
      <c r="T50" s="52"/>
      <c r="U50" s="52"/>
      <c r="V50" s="52"/>
      <c r="W50" s="52"/>
      <c r="X50" s="14"/>
      <c r="Y50" s="14"/>
      <c r="Z50" s="14"/>
    </row>
    <row r="51" ht="31.5" customHeight="1">
      <c r="A51" s="304">
        <f>IF('Pengetahuan (rincian)'!A51="","",'Pengetahuan (rincian)'!A51)</f>
        <v>40</v>
      </c>
      <c r="B51" s="305" t="str">
        <f>'Pengetahuan (rincian)'!B51</f>
        <v/>
      </c>
      <c r="C51" s="47"/>
      <c r="D51" s="306" t="str">
        <f>'Pengetahuan (rincian)'!D51</f>
        <v/>
      </c>
      <c r="E51" s="307" t="str">
        <f>'Rekap Pengetahuan'!P50</f>
        <v/>
      </c>
      <c r="F51" s="307" t="str">
        <f>'Rekap Pengetahuan'!Q50</f>
        <v/>
      </c>
      <c r="G51" s="307" t="str">
        <f>'Rekap Pengetahuan'!R50</f>
        <v/>
      </c>
      <c r="H51" s="299" t="str">
        <f t="shared" si="1"/>
        <v/>
      </c>
      <c r="I51" s="308" t="str">
        <f t="shared" si="2"/>
        <v/>
      </c>
      <c r="J51" s="309" t="str">
        <f t="shared" si="3"/>
        <v/>
      </c>
      <c r="K51" s="310" t="b">
        <f>'Rekap Pengetahuan'!Z50</f>
        <v>0</v>
      </c>
      <c r="L51" s="311"/>
      <c r="M51" s="312"/>
      <c r="N51" s="80"/>
      <c r="O51" s="52"/>
      <c r="P51" s="52"/>
      <c r="Q51" s="52"/>
      <c r="R51" s="52"/>
      <c r="S51" s="52"/>
      <c r="T51" s="52"/>
      <c r="U51" s="52"/>
      <c r="V51" s="52"/>
      <c r="W51" s="52"/>
      <c r="X51" s="14"/>
      <c r="Y51" s="14"/>
      <c r="Z51" s="14"/>
    </row>
    <row r="52" ht="31.5" customHeight="1">
      <c r="A52" s="313"/>
      <c r="B52" s="314"/>
      <c r="C52" s="315"/>
      <c r="D52" s="316"/>
      <c r="E52" s="317"/>
      <c r="F52" s="317"/>
      <c r="G52" s="317"/>
      <c r="H52" s="318"/>
      <c r="I52" s="319"/>
      <c r="J52" s="320"/>
      <c r="K52" s="321"/>
      <c r="L52" s="321"/>
      <c r="M52" s="322"/>
      <c r="N52" s="80"/>
      <c r="O52" s="52"/>
      <c r="P52" s="52"/>
      <c r="Q52" s="52"/>
      <c r="R52" s="52"/>
      <c r="S52" s="52"/>
      <c r="T52" s="52"/>
      <c r="U52" s="52"/>
      <c r="V52" s="52"/>
      <c r="W52" s="52"/>
      <c r="X52" s="14"/>
      <c r="Y52" s="14"/>
      <c r="Z52" s="14"/>
    </row>
    <row r="53" ht="16.5" customHeight="1">
      <c r="A53" s="254" t="s">
        <v>62</v>
      </c>
      <c r="B53" s="255"/>
      <c r="C53" s="256"/>
      <c r="D53" s="257"/>
      <c r="E53" s="258"/>
      <c r="F53" s="258"/>
      <c r="G53" s="258"/>
      <c r="H53" s="258"/>
      <c r="I53" s="258"/>
      <c r="J53" s="258"/>
      <c r="K53" s="259"/>
      <c r="L53" s="259"/>
      <c r="M53" s="260"/>
      <c r="N53" s="80"/>
      <c r="O53" s="52"/>
      <c r="P53" s="52"/>
      <c r="Q53" s="52"/>
      <c r="R53" s="52"/>
      <c r="S53" s="52"/>
      <c r="T53" s="52"/>
      <c r="U53" s="52"/>
      <c r="V53" s="52"/>
      <c r="W53" s="52"/>
      <c r="X53" s="14"/>
      <c r="Y53" s="14"/>
      <c r="Z53" s="14"/>
    </row>
    <row r="54" ht="13.5" customHeight="1">
      <c r="A54" s="138">
        <v>1.0</v>
      </c>
      <c r="B54" s="139" t="s">
        <v>135</v>
      </c>
      <c r="C54" s="140"/>
      <c r="D54" s="141"/>
      <c r="E54" s="142"/>
      <c r="F54" s="142"/>
      <c r="G54" s="142"/>
      <c r="H54" s="142"/>
      <c r="I54" s="142"/>
      <c r="J54" s="142"/>
      <c r="K54" s="37" t="str">
        <f>'Pengetahuan (rincian)'!N54</f>
        <v>Banjarbaru, Agustus 2025</v>
      </c>
      <c r="N54" s="80"/>
      <c r="O54" s="52"/>
      <c r="P54" s="52"/>
      <c r="Q54" s="52"/>
      <c r="R54" s="52"/>
      <c r="S54" s="52"/>
      <c r="T54" s="52"/>
      <c r="U54" s="52"/>
      <c r="V54" s="52"/>
      <c r="W54" s="52"/>
      <c r="X54" s="14"/>
      <c r="Y54" s="14"/>
      <c r="Z54" s="14"/>
    </row>
    <row r="55" ht="13.5" customHeight="1">
      <c r="A55" s="138">
        <v>2.0</v>
      </c>
      <c r="B55" s="323" t="s">
        <v>136</v>
      </c>
      <c r="C55" s="324"/>
      <c r="D55" s="325"/>
      <c r="E55" s="145"/>
      <c r="F55" s="145"/>
      <c r="G55" s="145"/>
      <c r="H55" s="145"/>
      <c r="I55" s="145"/>
      <c r="J55" s="145"/>
      <c r="K55" s="146" t="s">
        <v>66</v>
      </c>
      <c r="N55" s="80"/>
      <c r="O55" s="52"/>
      <c r="P55" s="52"/>
      <c r="Q55" s="52"/>
      <c r="R55" s="52"/>
      <c r="S55" s="52"/>
      <c r="T55" s="52"/>
      <c r="U55" s="52"/>
      <c r="V55" s="52"/>
      <c r="W55" s="52"/>
      <c r="X55" s="14"/>
      <c r="Y55" s="14"/>
      <c r="Z55" s="14"/>
    </row>
    <row r="56" ht="13.5" customHeight="1">
      <c r="A56" s="138">
        <v>3.0</v>
      </c>
      <c r="B56" s="323" t="s">
        <v>137</v>
      </c>
      <c r="C56" s="324"/>
      <c r="D56" s="325"/>
      <c r="E56" s="145"/>
      <c r="F56" s="145"/>
      <c r="G56" s="145"/>
      <c r="H56" s="145"/>
      <c r="I56" s="145"/>
      <c r="J56" s="145"/>
      <c r="K56" s="148"/>
      <c r="L56" s="148"/>
      <c r="M56" s="148"/>
      <c r="N56" s="80"/>
      <c r="O56" s="52"/>
      <c r="P56" s="52"/>
      <c r="Q56" s="52"/>
      <c r="R56" s="52"/>
      <c r="S56" s="52"/>
      <c r="T56" s="52"/>
      <c r="U56" s="52"/>
      <c r="V56" s="52"/>
      <c r="W56" s="52"/>
      <c r="X56" s="14"/>
      <c r="Y56" s="14"/>
      <c r="Z56" s="14"/>
    </row>
    <row r="57" ht="13.5" customHeight="1">
      <c r="A57" s="138">
        <v>4.0</v>
      </c>
      <c r="B57" s="323" t="s">
        <v>138</v>
      </c>
      <c r="C57" s="324"/>
      <c r="D57" s="325"/>
      <c r="E57" s="145"/>
      <c r="F57" s="145"/>
      <c r="G57" s="145"/>
      <c r="H57" s="145"/>
      <c r="I57" s="145"/>
      <c r="J57" s="145"/>
      <c r="K57" s="148"/>
      <c r="L57" s="148"/>
      <c r="M57" s="148"/>
      <c r="N57" s="80"/>
      <c r="O57" s="52"/>
      <c r="P57" s="52"/>
      <c r="Q57" s="52"/>
      <c r="R57" s="52"/>
      <c r="S57" s="52"/>
      <c r="T57" s="52"/>
      <c r="U57" s="52"/>
      <c r="V57" s="52"/>
      <c r="W57" s="52"/>
      <c r="X57" s="14"/>
      <c r="Y57" s="14"/>
      <c r="Z57" s="14"/>
    </row>
    <row r="58" ht="13.5" customHeight="1">
      <c r="A58" s="138">
        <v>5.0</v>
      </c>
      <c r="B58" s="323" t="s">
        <v>139</v>
      </c>
      <c r="C58" s="326"/>
      <c r="D58" s="327"/>
      <c r="E58" s="145"/>
      <c r="F58" s="145"/>
      <c r="G58" s="145"/>
      <c r="H58" s="145"/>
      <c r="I58" s="145"/>
      <c r="J58" s="145"/>
      <c r="K58" s="148"/>
      <c r="L58" s="148"/>
      <c r="M58" s="148"/>
      <c r="N58" s="80"/>
      <c r="O58" s="52"/>
      <c r="P58" s="52"/>
      <c r="Q58" s="52"/>
      <c r="R58" s="52"/>
      <c r="S58" s="52"/>
      <c r="T58" s="52"/>
      <c r="U58" s="52"/>
      <c r="V58" s="52"/>
      <c r="W58" s="52"/>
      <c r="X58" s="14"/>
      <c r="Y58" s="14"/>
      <c r="Z58" s="14"/>
    </row>
    <row r="59" ht="13.5" customHeight="1">
      <c r="A59" s="138">
        <v>6.0</v>
      </c>
      <c r="B59" s="323" t="s">
        <v>140</v>
      </c>
      <c r="C59" s="326"/>
      <c r="D59" s="327"/>
      <c r="E59" s="145"/>
      <c r="F59" s="145"/>
      <c r="G59" s="145"/>
      <c r="H59" s="145"/>
      <c r="I59" s="145"/>
      <c r="J59" s="145"/>
      <c r="K59" s="14"/>
      <c r="L59" s="14"/>
      <c r="M59" s="14"/>
      <c r="N59" s="80"/>
      <c r="O59" s="52"/>
      <c r="P59" s="52"/>
      <c r="Q59" s="52"/>
      <c r="R59" s="52"/>
      <c r="S59" s="52"/>
      <c r="T59" s="52"/>
      <c r="U59" s="52"/>
      <c r="V59" s="52"/>
      <c r="W59" s="52"/>
      <c r="X59" s="14"/>
      <c r="Y59" s="14"/>
      <c r="Z59" s="14"/>
    </row>
    <row r="60" ht="13.5" customHeight="1">
      <c r="A60" s="138">
        <v>7.0</v>
      </c>
      <c r="B60" s="323" t="s">
        <v>141</v>
      </c>
      <c r="C60" s="328"/>
      <c r="D60" s="329"/>
      <c r="E60" s="153"/>
      <c r="F60" s="153"/>
      <c r="G60" s="153"/>
      <c r="H60" s="153"/>
      <c r="I60" s="153"/>
      <c r="J60" s="153"/>
      <c r="K60" s="261" t="str">
        <f>'Pengetahuan (rincian)'!N59</f>
        <v/>
      </c>
      <c r="N60" s="80"/>
      <c r="O60" s="52"/>
      <c r="P60" s="52"/>
      <c r="Q60" s="52"/>
      <c r="R60" s="52"/>
      <c r="S60" s="52"/>
      <c r="T60" s="52"/>
      <c r="U60" s="52"/>
      <c r="V60" s="52"/>
      <c r="W60" s="52"/>
      <c r="X60" s="14"/>
      <c r="Y60" s="14"/>
      <c r="Z60" s="14"/>
    </row>
    <row r="61" ht="9.75" customHeight="1">
      <c r="A61" s="330"/>
      <c r="B61" s="331"/>
      <c r="C61" s="328"/>
      <c r="D61" s="329"/>
      <c r="E61" s="153"/>
      <c r="F61" s="153"/>
      <c r="G61" s="153"/>
      <c r="H61" s="153"/>
      <c r="I61" s="153"/>
      <c r="J61" s="153"/>
      <c r="K61" s="153"/>
      <c r="L61" s="153"/>
      <c r="M61" s="153"/>
      <c r="N61" s="80"/>
      <c r="O61" s="52"/>
      <c r="P61" s="52"/>
      <c r="Q61" s="52"/>
      <c r="R61" s="52"/>
      <c r="S61" s="52"/>
      <c r="T61" s="52"/>
      <c r="U61" s="52"/>
      <c r="V61" s="52"/>
      <c r="W61" s="52"/>
      <c r="X61" s="14"/>
      <c r="Y61" s="14"/>
      <c r="Z61" s="14"/>
    </row>
    <row r="62" ht="12.0" customHeight="1">
      <c r="A62" s="151" t="s">
        <v>142</v>
      </c>
      <c r="B62" s="14"/>
      <c r="C62" s="14"/>
      <c r="D62" s="15"/>
      <c r="E62" s="16"/>
      <c r="F62" s="16"/>
      <c r="G62" s="16"/>
      <c r="H62" s="16"/>
      <c r="I62" s="16"/>
      <c r="J62" s="16"/>
      <c r="K62" s="16"/>
      <c r="L62" s="16"/>
      <c r="M62" s="16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3.5" customHeight="1">
      <c r="A63" s="14"/>
      <c r="B63" s="14"/>
      <c r="C63" s="14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3.5" customHeight="1">
      <c r="A64" s="14"/>
      <c r="B64" s="14"/>
      <c r="C64" s="14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3.5" customHeight="1">
      <c r="A65" s="14"/>
      <c r="B65" s="14"/>
      <c r="C65" s="14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3.5" customHeight="1">
      <c r="A66" s="14"/>
      <c r="B66" s="14"/>
      <c r="C66" s="14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3.5" customHeight="1">
      <c r="A67" s="14"/>
      <c r="B67" s="14"/>
      <c r="C67" s="14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3.5" customHeight="1">
      <c r="A68" s="14"/>
      <c r="B68" s="14"/>
      <c r="C68" s="14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3.5" customHeight="1">
      <c r="A69" s="14"/>
      <c r="B69" s="14"/>
      <c r="C69" s="14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3.5" customHeight="1">
      <c r="A70" s="14"/>
      <c r="B70" s="14"/>
      <c r="C70" s="14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3.5" customHeight="1">
      <c r="A71" s="14"/>
      <c r="B71" s="14"/>
      <c r="C71" s="14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3.5" customHeight="1">
      <c r="A72" s="14"/>
      <c r="B72" s="14"/>
      <c r="C72" s="14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3.5" customHeight="1">
      <c r="A73" s="14"/>
      <c r="B73" s="14"/>
      <c r="C73" s="14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3.5" customHeight="1">
      <c r="A74" s="14"/>
      <c r="B74" s="14"/>
      <c r="C74" s="14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3.5" customHeight="1">
      <c r="A75" s="14"/>
      <c r="B75" s="14"/>
      <c r="C75" s="14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3.5" customHeight="1">
      <c r="A76" s="14"/>
      <c r="B76" s="14"/>
      <c r="C76" s="14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3.5" customHeight="1">
      <c r="A77" s="14"/>
      <c r="B77" s="14"/>
      <c r="C77" s="14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3.5" customHeight="1">
      <c r="A78" s="14"/>
      <c r="B78" s="14"/>
      <c r="C78" s="14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14"/>
      <c r="B79" s="14"/>
      <c r="C79" s="14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14"/>
      <c r="B80" s="14"/>
      <c r="C80" s="14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3.5" customHeight="1">
      <c r="A81" s="14"/>
      <c r="B81" s="14"/>
      <c r="C81" s="14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3.5" customHeight="1">
      <c r="A82" s="14"/>
      <c r="B82" s="14"/>
      <c r="C82" s="14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3.5" customHeight="1">
      <c r="A83" s="14"/>
      <c r="B83" s="14"/>
      <c r="C83" s="14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3.5" customHeight="1">
      <c r="A84" s="14"/>
      <c r="B84" s="14"/>
      <c r="C84" s="14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3.5" customHeight="1">
      <c r="A85" s="14"/>
      <c r="B85" s="14"/>
      <c r="C85" s="14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3.5" customHeight="1">
      <c r="A86" s="14"/>
      <c r="B86" s="14"/>
      <c r="C86" s="14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3.5" customHeight="1">
      <c r="A87" s="14"/>
      <c r="B87" s="14"/>
      <c r="C87" s="14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3.5" customHeight="1">
      <c r="A88" s="14"/>
      <c r="B88" s="14"/>
      <c r="C88" s="14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3.5" customHeight="1">
      <c r="A89" s="14"/>
      <c r="B89" s="14"/>
      <c r="C89" s="14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3.5" customHeight="1">
      <c r="A90" s="14"/>
      <c r="B90" s="14"/>
      <c r="C90" s="14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3.5" customHeight="1">
      <c r="A91" s="14"/>
      <c r="B91" s="14"/>
      <c r="C91" s="14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3.5" customHeight="1">
      <c r="A92" s="14"/>
      <c r="B92" s="14"/>
      <c r="C92" s="14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3.5" customHeight="1">
      <c r="A93" s="14"/>
      <c r="B93" s="14"/>
      <c r="C93" s="14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3.5" customHeight="1">
      <c r="A94" s="14"/>
      <c r="B94" s="14"/>
      <c r="C94" s="14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3.5" customHeight="1">
      <c r="A95" s="14"/>
      <c r="B95" s="14"/>
      <c r="C95" s="14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3.5" customHeight="1">
      <c r="A96" s="14"/>
      <c r="B96" s="14"/>
      <c r="C96" s="14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3.5" customHeight="1">
      <c r="A97" s="14"/>
      <c r="B97" s="14"/>
      <c r="C97" s="14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3.5" customHeight="1">
      <c r="A98" s="14"/>
      <c r="B98" s="14"/>
      <c r="C98" s="14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3.5" customHeight="1">
      <c r="A99" s="14"/>
      <c r="B99" s="14"/>
      <c r="C99" s="14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3.5" customHeight="1">
      <c r="A100" s="14"/>
      <c r="B100" s="14"/>
      <c r="C100" s="14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3.5" customHeight="1">
      <c r="A101" s="14"/>
      <c r="B101" s="14"/>
      <c r="C101" s="14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3.5" customHeight="1">
      <c r="A102" s="14"/>
      <c r="B102" s="14"/>
      <c r="C102" s="14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3.5" customHeight="1">
      <c r="A103" s="14"/>
      <c r="B103" s="14"/>
      <c r="C103" s="14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3.5" customHeight="1">
      <c r="A104" s="14"/>
      <c r="B104" s="14"/>
      <c r="C104" s="14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3.5" customHeight="1">
      <c r="A105" s="14"/>
      <c r="B105" s="14"/>
      <c r="C105" s="14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3.5" customHeight="1">
      <c r="A106" s="14"/>
      <c r="B106" s="14"/>
      <c r="C106" s="14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3.5" customHeight="1">
      <c r="A107" s="14"/>
      <c r="B107" s="14"/>
      <c r="C107" s="14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3.5" customHeight="1">
      <c r="A108" s="14"/>
      <c r="B108" s="14"/>
      <c r="C108" s="14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3.5" customHeight="1">
      <c r="A109" s="14"/>
      <c r="B109" s="14"/>
      <c r="C109" s="14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3.5" customHeight="1">
      <c r="A110" s="14"/>
      <c r="B110" s="14"/>
      <c r="C110" s="14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3.5" customHeight="1">
      <c r="A111" s="14"/>
      <c r="B111" s="14"/>
      <c r="C111" s="14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3.5" customHeight="1">
      <c r="A112" s="14"/>
      <c r="B112" s="14"/>
      <c r="C112" s="14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3.5" customHeight="1">
      <c r="A113" s="14"/>
      <c r="B113" s="14"/>
      <c r="C113" s="14"/>
      <c r="D113" s="15"/>
      <c r="E113" s="16"/>
      <c r="F113" s="16"/>
      <c r="G113" s="16"/>
      <c r="H113" s="16"/>
      <c r="I113" s="16"/>
      <c r="J113" s="16"/>
      <c r="K113" s="16"/>
      <c r="L113" s="16"/>
      <c r="M113" s="16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3.5" customHeight="1">
      <c r="A114" s="14"/>
      <c r="B114" s="14"/>
      <c r="C114" s="14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3.5" customHeight="1">
      <c r="A115" s="14"/>
      <c r="B115" s="14"/>
      <c r="C115" s="14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3.5" customHeight="1">
      <c r="A116" s="14"/>
      <c r="B116" s="14"/>
      <c r="C116" s="14"/>
      <c r="D116" s="15"/>
      <c r="E116" s="16"/>
      <c r="F116" s="16"/>
      <c r="G116" s="16"/>
      <c r="H116" s="16"/>
      <c r="I116" s="16"/>
      <c r="J116" s="16"/>
      <c r="K116" s="16"/>
      <c r="L116" s="16"/>
      <c r="M116" s="16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3.5" customHeight="1">
      <c r="A117" s="14"/>
      <c r="B117" s="14"/>
      <c r="C117" s="14"/>
      <c r="D117" s="15"/>
      <c r="E117" s="16"/>
      <c r="F117" s="16"/>
      <c r="G117" s="16"/>
      <c r="H117" s="16"/>
      <c r="I117" s="16"/>
      <c r="J117" s="16"/>
      <c r="K117" s="16"/>
      <c r="L117" s="16"/>
      <c r="M117" s="16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3.5" customHeight="1">
      <c r="A118" s="14"/>
      <c r="B118" s="14"/>
      <c r="C118" s="14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3.5" customHeight="1">
      <c r="A119" s="14"/>
      <c r="B119" s="14"/>
      <c r="C119" s="14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3.5" customHeight="1">
      <c r="A120" s="14"/>
      <c r="B120" s="14"/>
      <c r="C120" s="14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3.5" customHeight="1">
      <c r="A121" s="14"/>
      <c r="B121" s="14"/>
      <c r="C121" s="14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3.5" customHeight="1">
      <c r="A122" s="14"/>
      <c r="B122" s="14"/>
      <c r="C122" s="14"/>
      <c r="D122" s="15"/>
      <c r="E122" s="16"/>
      <c r="F122" s="16"/>
      <c r="G122" s="16"/>
      <c r="H122" s="16"/>
      <c r="I122" s="16"/>
      <c r="J122" s="16"/>
      <c r="K122" s="16"/>
      <c r="L122" s="16"/>
      <c r="M122" s="16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3.5" customHeight="1">
      <c r="A123" s="14"/>
      <c r="B123" s="14"/>
      <c r="C123" s="14"/>
      <c r="D123" s="15"/>
      <c r="E123" s="16"/>
      <c r="F123" s="16"/>
      <c r="G123" s="16"/>
      <c r="H123" s="16"/>
      <c r="I123" s="16"/>
      <c r="J123" s="16"/>
      <c r="K123" s="16"/>
      <c r="L123" s="16"/>
      <c r="M123" s="16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3.5" customHeight="1">
      <c r="A124" s="14"/>
      <c r="B124" s="14"/>
      <c r="C124" s="14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3.5" customHeight="1">
      <c r="A125" s="14"/>
      <c r="B125" s="14"/>
      <c r="C125" s="14"/>
      <c r="D125" s="15"/>
      <c r="E125" s="16"/>
      <c r="F125" s="16"/>
      <c r="G125" s="16"/>
      <c r="H125" s="16"/>
      <c r="I125" s="16"/>
      <c r="J125" s="16"/>
      <c r="K125" s="16"/>
      <c r="L125" s="16"/>
      <c r="M125" s="16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3.5" customHeight="1">
      <c r="A126" s="14"/>
      <c r="B126" s="14"/>
      <c r="C126" s="14"/>
      <c r="D126" s="15"/>
      <c r="E126" s="16"/>
      <c r="F126" s="16"/>
      <c r="G126" s="16"/>
      <c r="H126" s="16"/>
      <c r="I126" s="16"/>
      <c r="J126" s="16"/>
      <c r="K126" s="16"/>
      <c r="L126" s="16"/>
      <c r="M126" s="16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3.5" customHeight="1">
      <c r="A127" s="14"/>
      <c r="B127" s="14"/>
      <c r="C127" s="14"/>
      <c r="D127" s="15"/>
      <c r="E127" s="16"/>
      <c r="F127" s="16"/>
      <c r="G127" s="16"/>
      <c r="H127" s="16"/>
      <c r="I127" s="16"/>
      <c r="J127" s="16"/>
      <c r="K127" s="16"/>
      <c r="L127" s="16"/>
      <c r="M127" s="16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3.5" customHeight="1">
      <c r="A128" s="14"/>
      <c r="B128" s="14"/>
      <c r="C128" s="14"/>
      <c r="D128" s="15"/>
      <c r="E128" s="16"/>
      <c r="F128" s="16"/>
      <c r="G128" s="16"/>
      <c r="H128" s="16"/>
      <c r="I128" s="16"/>
      <c r="J128" s="16"/>
      <c r="K128" s="16"/>
      <c r="L128" s="16"/>
      <c r="M128" s="16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3.5" customHeight="1">
      <c r="A129" s="14"/>
      <c r="B129" s="14"/>
      <c r="C129" s="14"/>
      <c r="D129" s="15"/>
      <c r="E129" s="16"/>
      <c r="F129" s="16"/>
      <c r="G129" s="16"/>
      <c r="H129" s="16"/>
      <c r="I129" s="16"/>
      <c r="J129" s="16"/>
      <c r="K129" s="16"/>
      <c r="L129" s="16"/>
      <c r="M129" s="16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3.5" customHeight="1">
      <c r="A130" s="14"/>
      <c r="B130" s="14"/>
      <c r="C130" s="14"/>
      <c r="D130" s="15"/>
      <c r="E130" s="16"/>
      <c r="F130" s="16"/>
      <c r="G130" s="16"/>
      <c r="H130" s="16"/>
      <c r="I130" s="16"/>
      <c r="J130" s="16"/>
      <c r="K130" s="16"/>
      <c r="L130" s="16"/>
      <c r="M130" s="16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3.5" customHeight="1">
      <c r="A131" s="14"/>
      <c r="B131" s="14"/>
      <c r="C131" s="14"/>
      <c r="D131" s="15"/>
      <c r="E131" s="16"/>
      <c r="F131" s="16"/>
      <c r="G131" s="16"/>
      <c r="H131" s="16"/>
      <c r="I131" s="16"/>
      <c r="J131" s="16"/>
      <c r="K131" s="16"/>
      <c r="L131" s="16"/>
      <c r="M131" s="16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3.5" customHeight="1">
      <c r="A132" s="14"/>
      <c r="B132" s="14"/>
      <c r="C132" s="14"/>
      <c r="D132" s="15"/>
      <c r="E132" s="16"/>
      <c r="F132" s="16"/>
      <c r="G132" s="16"/>
      <c r="H132" s="16"/>
      <c r="I132" s="16"/>
      <c r="J132" s="16"/>
      <c r="K132" s="16"/>
      <c r="L132" s="16"/>
      <c r="M132" s="16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3.5" customHeight="1">
      <c r="A133" s="14"/>
      <c r="B133" s="14"/>
      <c r="C133" s="14"/>
      <c r="D133" s="15"/>
      <c r="E133" s="16"/>
      <c r="F133" s="16"/>
      <c r="G133" s="16"/>
      <c r="H133" s="16"/>
      <c r="I133" s="16"/>
      <c r="J133" s="16"/>
      <c r="K133" s="16"/>
      <c r="L133" s="16"/>
      <c r="M133" s="16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3.5" customHeight="1">
      <c r="A134" s="14"/>
      <c r="B134" s="14"/>
      <c r="C134" s="14"/>
      <c r="D134" s="15"/>
      <c r="E134" s="16"/>
      <c r="F134" s="16"/>
      <c r="G134" s="16"/>
      <c r="H134" s="16"/>
      <c r="I134" s="16"/>
      <c r="J134" s="16"/>
      <c r="K134" s="16"/>
      <c r="L134" s="16"/>
      <c r="M134" s="16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3.5" customHeight="1">
      <c r="A135" s="14"/>
      <c r="B135" s="14"/>
      <c r="C135" s="14"/>
      <c r="D135" s="15"/>
      <c r="E135" s="16"/>
      <c r="F135" s="16"/>
      <c r="G135" s="16"/>
      <c r="H135" s="16"/>
      <c r="I135" s="16"/>
      <c r="J135" s="16"/>
      <c r="K135" s="16"/>
      <c r="L135" s="16"/>
      <c r="M135" s="16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3.5" customHeight="1">
      <c r="A136" s="14"/>
      <c r="B136" s="14"/>
      <c r="C136" s="14"/>
      <c r="D136" s="15"/>
      <c r="E136" s="16"/>
      <c r="F136" s="16"/>
      <c r="G136" s="16"/>
      <c r="H136" s="16"/>
      <c r="I136" s="16"/>
      <c r="J136" s="16"/>
      <c r="K136" s="16"/>
      <c r="L136" s="16"/>
      <c r="M136" s="16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3.5" customHeight="1">
      <c r="A137" s="14"/>
      <c r="B137" s="14"/>
      <c r="C137" s="14"/>
      <c r="D137" s="15"/>
      <c r="E137" s="16"/>
      <c r="F137" s="16"/>
      <c r="G137" s="16"/>
      <c r="H137" s="16"/>
      <c r="I137" s="16"/>
      <c r="J137" s="16"/>
      <c r="K137" s="16"/>
      <c r="L137" s="16"/>
      <c r="M137" s="16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3.5" customHeight="1">
      <c r="A138" s="14"/>
      <c r="B138" s="14"/>
      <c r="C138" s="14"/>
      <c r="D138" s="15"/>
      <c r="E138" s="16"/>
      <c r="F138" s="16"/>
      <c r="G138" s="16"/>
      <c r="H138" s="16"/>
      <c r="I138" s="16"/>
      <c r="J138" s="16"/>
      <c r="K138" s="16"/>
      <c r="L138" s="16"/>
      <c r="M138" s="16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3.5" customHeight="1">
      <c r="A139" s="14"/>
      <c r="B139" s="14"/>
      <c r="C139" s="14"/>
      <c r="D139" s="15"/>
      <c r="E139" s="16"/>
      <c r="F139" s="16"/>
      <c r="G139" s="16"/>
      <c r="H139" s="16"/>
      <c r="I139" s="16"/>
      <c r="J139" s="16"/>
      <c r="K139" s="16"/>
      <c r="L139" s="16"/>
      <c r="M139" s="16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3.5" customHeight="1">
      <c r="A140" s="14"/>
      <c r="B140" s="14"/>
      <c r="C140" s="14"/>
      <c r="D140" s="15"/>
      <c r="E140" s="16"/>
      <c r="F140" s="16"/>
      <c r="G140" s="16"/>
      <c r="H140" s="16"/>
      <c r="I140" s="16"/>
      <c r="J140" s="16"/>
      <c r="K140" s="16"/>
      <c r="L140" s="16"/>
      <c r="M140" s="16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3.5" customHeight="1">
      <c r="A141" s="14"/>
      <c r="B141" s="14"/>
      <c r="C141" s="14"/>
      <c r="D141" s="15"/>
      <c r="E141" s="16"/>
      <c r="F141" s="16"/>
      <c r="G141" s="16"/>
      <c r="H141" s="16"/>
      <c r="I141" s="16"/>
      <c r="J141" s="16"/>
      <c r="K141" s="16"/>
      <c r="L141" s="16"/>
      <c r="M141" s="16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3.5" customHeight="1">
      <c r="A142" s="14"/>
      <c r="B142" s="14"/>
      <c r="C142" s="14"/>
      <c r="D142" s="15"/>
      <c r="E142" s="16"/>
      <c r="F142" s="16"/>
      <c r="G142" s="16"/>
      <c r="H142" s="16"/>
      <c r="I142" s="16"/>
      <c r="J142" s="16"/>
      <c r="K142" s="16"/>
      <c r="L142" s="16"/>
      <c r="M142" s="16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3.5" customHeight="1">
      <c r="A143" s="14"/>
      <c r="B143" s="14"/>
      <c r="C143" s="14"/>
      <c r="D143" s="15"/>
      <c r="E143" s="16"/>
      <c r="F143" s="16"/>
      <c r="G143" s="16"/>
      <c r="H143" s="16"/>
      <c r="I143" s="16"/>
      <c r="J143" s="16"/>
      <c r="K143" s="16"/>
      <c r="L143" s="16"/>
      <c r="M143" s="16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3.5" customHeight="1">
      <c r="A144" s="14"/>
      <c r="B144" s="14"/>
      <c r="C144" s="14"/>
      <c r="D144" s="15"/>
      <c r="E144" s="16"/>
      <c r="F144" s="16"/>
      <c r="G144" s="16"/>
      <c r="H144" s="16"/>
      <c r="I144" s="16"/>
      <c r="J144" s="16"/>
      <c r="K144" s="16"/>
      <c r="L144" s="16"/>
      <c r="M144" s="16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3.5" customHeight="1">
      <c r="A145" s="14"/>
      <c r="B145" s="14"/>
      <c r="C145" s="14"/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3.5" customHeight="1">
      <c r="A146" s="14"/>
      <c r="B146" s="14"/>
      <c r="C146" s="14"/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3.5" customHeight="1">
      <c r="A147" s="14"/>
      <c r="B147" s="14"/>
      <c r="C147" s="14"/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3.5" customHeight="1">
      <c r="A148" s="14"/>
      <c r="B148" s="14"/>
      <c r="C148" s="14"/>
      <c r="D148" s="15"/>
      <c r="E148" s="16"/>
      <c r="F148" s="16"/>
      <c r="G148" s="16"/>
      <c r="H148" s="16"/>
      <c r="I148" s="16"/>
      <c r="J148" s="16"/>
      <c r="K148" s="16"/>
      <c r="L148" s="16"/>
      <c r="M148" s="16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3.5" customHeight="1">
      <c r="A149" s="14"/>
      <c r="B149" s="14"/>
      <c r="C149" s="14"/>
      <c r="D149" s="15"/>
      <c r="E149" s="16"/>
      <c r="F149" s="16"/>
      <c r="G149" s="16"/>
      <c r="H149" s="16"/>
      <c r="I149" s="16"/>
      <c r="J149" s="16"/>
      <c r="K149" s="16"/>
      <c r="L149" s="16"/>
      <c r="M149" s="16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3.5" customHeight="1">
      <c r="A150" s="14"/>
      <c r="B150" s="14"/>
      <c r="C150" s="14"/>
      <c r="D150" s="15"/>
      <c r="E150" s="16"/>
      <c r="F150" s="16"/>
      <c r="G150" s="16"/>
      <c r="H150" s="16"/>
      <c r="I150" s="16"/>
      <c r="J150" s="16"/>
      <c r="K150" s="16"/>
      <c r="L150" s="16"/>
      <c r="M150" s="16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3.5" customHeight="1">
      <c r="A151" s="14"/>
      <c r="B151" s="14"/>
      <c r="C151" s="14"/>
      <c r="D151" s="15"/>
      <c r="E151" s="16"/>
      <c r="F151" s="16"/>
      <c r="G151" s="16"/>
      <c r="H151" s="16"/>
      <c r="I151" s="16"/>
      <c r="J151" s="16"/>
      <c r="K151" s="16"/>
      <c r="L151" s="16"/>
      <c r="M151" s="16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3.5" customHeight="1">
      <c r="A152" s="14"/>
      <c r="B152" s="14"/>
      <c r="C152" s="14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3.5" customHeight="1">
      <c r="A153" s="14"/>
      <c r="B153" s="14"/>
      <c r="C153" s="14"/>
      <c r="D153" s="15"/>
      <c r="E153" s="16"/>
      <c r="F153" s="16"/>
      <c r="G153" s="16"/>
      <c r="H153" s="16"/>
      <c r="I153" s="16"/>
      <c r="J153" s="16"/>
      <c r="K153" s="16"/>
      <c r="L153" s="16"/>
      <c r="M153" s="16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3.5" customHeight="1">
      <c r="A154" s="14"/>
      <c r="B154" s="14"/>
      <c r="C154" s="14"/>
      <c r="D154" s="15"/>
      <c r="E154" s="16"/>
      <c r="F154" s="16"/>
      <c r="G154" s="16"/>
      <c r="H154" s="16"/>
      <c r="I154" s="16"/>
      <c r="J154" s="16"/>
      <c r="K154" s="16"/>
      <c r="L154" s="16"/>
      <c r="M154" s="16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3.5" customHeight="1">
      <c r="A155" s="14"/>
      <c r="B155" s="14"/>
      <c r="C155" s="14"/>
      <c r="D155" s="15"/>
      <c r="E155" s="16"/>
      <c r="F155" s="16"/>
      <c r="G155" s="16"/>
      <c r="H155" s="16"/>
      <c r="I155" s="16"/>
      <c r="J155" s="16"/>
      <c r="K155" s="16"/>
      <c r="L155" s="16"/>
      <c r="M155" s="16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3.5" customHeight="1">
      <c r="A156" s="14"/>
      <c r="B156" s="14"/>
      <c r="C156" s="14"/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3.5" customHeight="1">
      <c r="A157" s="14"/>
      <c r="B157" s="14"/>
      <c r="C157" s="14"/>
      <c r="D157" s="15"/>
      <c r="E157" s="16"/>
      <c r="F157" s="16"/>
      <c r="G157" s="16"/>
      <c r="H157" s="16"/>
      <c r="I157" s="16"/>
      <c r="J157" s="16"/>
      <c r="K157" s="16"/>
      <c r="L157" s="16"/>
      <c r="M157" s="16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3.5" customHeight="1">
      <c r="A158" s="14"/>
      <c r="B158" s="14"/>
      <c r="C158" s="14"/>
      <c r="D158" s="15"/>
      <c r="E158" s="16"/>
      <c r="F158" s="16"/>
      <c r="G158" s="16"/>
      <c r="H158" s="16"/>
      <c r="I158" s="16"/>
      <c r="J158" s="16"/>
      <c r="K158" s="16"/>
      <c r="L158" s="16"/>
      <c r="M158" s="16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3.5" customHeight="1">
      <c r="A159" s="14"/>
      <c r="B159" s="14"/>
      <c r="C159" s="14"/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3.5" customHeight="1">
      <c r="A160" s="14"/>
      <c r="B160" s="14"/>
      <c r="C160" s="14"/>
      <c r="D160" s="15"/>
      <c r="E160" s="16"/>
      <c r="F160" s="16"/>
      <c r="G160" s="16"/>
      <c r="H160" s="16"/>
      <c r="I160" s="16"/>
      <c r="J160" s="16"/>
      <c r="K160" s="16"/>
      <c r="L160" s="16"/>
      <c r="M160" s="16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3.5" customHeight="1">
      <c r="A161" s="14"/>
      <c r="B161" s="14"/>
      <c r="C161" s="14"/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3.5" customHeight="1">
      <c r="A162" s="14"/>
      <c r="B162" s="14"/>
      <c r="C162" s="14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3.5" customHeight="1">
      <c r="A163" s="14"/>
      <c r="B163" s="14"/>
      <c r="C163" s="14"/>
      <c r="D163" s="15"/>
      <c r="E163" s="16"/>
      <c r="F163" s="16"/>
      <c r="G163" s="16"/>
      <c r="H163" s="16"/>
      <c r="I163" s="16"/>
      <c r="J163" s="16"/>
      <c r="K163" s="16"/>
      <c r="L163" s="16"/>
      <c r="M163" s="16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3.5" customHeight="1">
      <c r="A164" s="14"/>
      <c r="B164" s="14"/>
      <c r="C164" s="14"/>
      <c r="D164" s="15"/>
      <c r="E164" s="16"/>
      <c r="F164" s="16"/>
      <c r="G164" s="16"/>
      <c r="H164" s="16"/>
      <c r="I164" s="16"/>
      <c r="J164" s="16"/>
      <c r="K164" s="16"/>
      <c r="L164" s="16"/>
      <c r="M164" s="16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3.5" customHeight="1">
      <c r="A165" s="14"/>
      <c r="B165" s="14"/>
      <c r="C165" s="14"/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3.5" customHeight="1">
      <c r="A166" s="14"/>
      <c r="B166" s="14"/>
      <c r="C166" s="14"/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3.5" customHeight="1">
      <c r="A167" s="14"/>
      <c r="B167" s="14"/>
      <c r="C167" s="14"/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3.5" customHeight="1">
      <c r="A168" s="14"/>
      <c r="B168" s="14"/>
      <c r="C168" s="14"/>
      <c r="D168" s="15"/>
      <c r="E168" s="16"/>
      <c r="F168" s="16"/>
      <c r="G168" s="16"/>
      <c r="H168" s="16"/>
      <c r="I168" s="16"/>
      <c r="J168" s="16"/>
      <c r="K168" s="16"/>
      <c r="L168" s="16"/>
      <c r="M168" s="16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3.5" customHeight="1">
      <c r="A169" s="14"/>
      <c r="B169" s="14"/>
      <c r="C169" s="14"/>
      <c r="D169" s="15"/>
      <c r="E169" s="16"/>
      <c r="F169" s="16"/>
      <c r="G169" s="16"/>
      <c r="H169" s="16"/>
      <c r="I169" s="16"/>
      <c r="J169" s="16"/>
      <c r="K169" s="16"/>
      <c r="L169" s="16"/>
      <c r="M169" s="16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3.5" customHeight="1">
      <c r="A170" s="14"/>
      <c r="B170" s="14"/>
      <c r="C170" s="14"/>
      <c r="D170" s="15"/>
      <c r="E170" s="16"/>
      <c r="F170" s="16"/>
      <c r="G170" s="16"/>
      <c r="H170" s="16"/>
      <c r="I170" s="16"/>
      <c r="J170" s="16"/>
      <c r="K170" s="16"/>
      <c r="L170" s="16"/>
      <c r="M170" s="16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3.5" customHeight="1">
      <c r="A171" s="14"/>
      <c r="B171" s="14"/>
      <c r="C171" s="14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3.5" customHeight="1">
      <c r="A172" s="14"/>
      <c r="B172" s="14"/>
      <c r="C172" s="14"/>
      <c r="D172" s="15"/>
      <c r="E172" s="16"/>
      <c r="F172" s="16"/>
      <c r="G172" s="16"/>
      <c r="H172" s="16"/>
      <c r="I172" s="16"/>
      <c r="J172" s="16"/>
      <c r="K172" s="16"/>
      <c r="L172" s="16"/>
      <c r="M172" s="16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3.5" customHeight="1">
      <c r="A173" s="14"/>
      <c r="B173" s="14"/>
      <c r="C173" s="14"/>
      <c r="D173" s="15"/>
      <c r="E173" s="16"/>
      <c r="F173" s="16"/>
      <c r="G173" s="16"/>
      <c r="H173" s="16"/>
      <c r="I173" s="16"/>
      <c r="J173" s="16"/>
      <c r="K173" s="16"/>
      <c r="L173" s="16"/>
      <c r="M173" s="16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3.5" customHeight="1">
      <c r="A174" s="14"/>
      <c r="B174" s="14"/>
      <c r="C174" s="14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3.5" customHeight="1">
      <c r="A175" s="14"/>
      <c r="B175" s="14"/>
      <c r="C175" s="14"/>
      <c r="D175" s="15"/>
      <c r="E175" s="16"/>
      <c r="F175" s="16"/>
      <c r="G175" s="16"/>
      <c r="H175" s="16"/>
      <c r="I175" s="16"/>
      <c r="J175" s="16"/>
      <c r="K175" s="16"/>
      <c r="L175" s="16"/>
      <c r="M175" s="16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3.5" customHeight="1">
      <c r="A176" s="14"/>
      <c r="B176" s="14"/>
      <c r="C176" s="14"/>
      <c r="D176" s="15"/>
      <c r="E176" s="16"/>
      <c r="F176" s="16"/>
      <c r="G176" s="16"/>
      <c r="H176" s="16"/>
      <c r="I176" s="16"/>
      <c r="J176" s="16"/>
      <c r="K176" s="16"/>
      <c r="L176" s="16"/>
      <c r="M176" s="16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3.5" customHeight="1">
      <c r="A177" s="14"/>
      <c r="B177" s="14"/>
      <c r="C177" s="14"/>
      <c r="D177" s="15"/>
      <c r="E177" s="16"/>
      <c r="F177" s="16"/>
      <c r="G177" s="16"/>
      <c r="H177" s="16"/>
      <c r="I177" s="16"/>
      <c r="J177" s="16"/>
      <c r="K177" s="16"/>
      <c r="L177" s="16"/>
      <c r="M177" s="16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3.5" customHeight="1">
      <c r="A178" s="14"/>
      <c r="B178" s="14"/>
      <c r="C178" s="14"/>
      <c r="D178" s="15"/>
      <c r="E178" s="16"/>
      <c r="F178" s="16"/>
      <c r="G178" s="16"/>
      <c r="H178" s="16"/>
      <c r="I178" s="16"/>
      <c r="J178" s="16"/>
      <c r="K178" s="16"/>
      <c r="L178" s="16"/>
      <c r="M178" s="16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3.5" customHeight="1">
      <c r="A179" s="14"/>
      <c r="B179" s="14"/>
      <c r="C179" s="14"/>
      <c r="D179" s="15"/>
      <c r="E179" s="16"/>
      <c r="F179" s="16"/>
      <c r="G179" s="16"/>
      <c r="H179" s="16"/>
      <c r="I179" s="16"/>
      <c r="J179" s="16"/>
      <c r="K179" s="16"/>
      <c r="L179" s="16"/>
      <c r="M179" s="16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3.5" customHeight="1">
      <c r="A180" s="14"/>
      <c r="B180" s="14"/>
      <c r="C180" s="14"/>
      <c r="D180" s="15"/>
      <c r="E180" s="16"/>
      <c r="F180" s="16"/>
      <c r="G180" s="16"/>
      <c r="H180" s="16"/>
      <c r="I180" s="16"/>
      <c r="J180" s="16"/>
      <c r="K180" s="16"/>
      <c r="L180" s="16"/>
      <c r="M180" s="16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3.5" customHeight="1">
      <c r="A181" s="14"/>
      <c r="B181" s="14"/>
      <c r="C181" s="14"/>
      <c r="D181" s="15"/>
      <c r="E181" s="16"/>
      <c r="F181" s="16"/>
      <c r="G181" s="16"/>
      <c r="H181" s="16"/>
      <c r="I181" s="16"/>
      <c r="J181" s="16"/>
      <c r="K181" s="16"/>
      <c r="L181" s="16"/>
      <c r="M181" s="16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3.5" customHeight="1">
      <c r="A182" s="14"/>
      <c r="B182" s="14"/>
      <c r="C182" s="14"/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3.5" customHeight="1">
      <c r="A183" s="14"/>
      <c r="B183" s="14"/>
      <c r="C183" s="14"/>
      <c r="D183" s="15"/>
      <c r="E183" s="16"/>
      <c r="F183" s="16"/>
      <c r="G183" s="16"/>
      <c r="H183" s="16"/>
      <c r="I183" s="16"/>
      <c r="J183" s="16"/>
      <c r="K183" s="16"/>
      <c r="L183" s="16"/>
      <c r="M183" s="16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3.5" customHeight="1">
      <c r="A184" s="14"/>
      <c r="B184" s="14"/>
      <c r="C184" s="14"/>
      <c r="D184" s="15"/>
      <c r="E184" s="16"/>
      <c r="F184" s="16"/>
      <c r="G184" s="16"/>
      <c r="H184" s="16"/>
      <c r="I184" s="16"/>
      <c r="J184" s="16"/>
      <c r="K184" s="16"/>
      <c r="L184" s="16"/>
      <c r="M184" s="16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3.5" customHeight="1">
      <c r="A185" s="14"/>
      <c r="B185" s="14"/>
      <c r="C185" s="14"/>
      <c r="D185" s="15"/>
      <c r="E185" s="16"/>
      <c r="F185" s="16"/>
      <c r="G185" s="16"/>
      <c r="H185" s="16"/>
      <c r="I185" s="16"/>
      <c r="J185" s="16"/>
      <c r="K185" s="16"/>
      <c r="L185" s="16"/>
      <c r="M185" s="16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3.5" customHeight="1">
      <c r="A186" s="14"/>
      <c r="B186" s="14"/>
      <c r="C186" s="14"/>
      <c r="D186" s="15"/>
      <c r="E186" s="16"/>
      <c r="F186" s="16"/>
      <c r="G186" s="16"/>
      <c r="H186" s="16"/>
      <c r="I186" s="16"/>
      <c r="J186" s="16"/>
      <c r="K186" s="16"/>
      <c r="L186" s="16"/>
      <c r="M186" s="16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3.5" customHeight="1">
      <c r="A187" s="14"/>
      <c r="B187" s="14"/>
      <c r="C187" s="14"/>
      <c r="D187" s="15"/>
      <c r="E187" s="16"/>
      <c r="F187" s="16"/>
      <c r="G187" s="16"/>
      <c r="H187" s="16"/>
      <c r="I187" s="16"/>
      <c r="J187" s="16"/>
      <c r="K187" s="16"/>
      <c r="L187" s="16"/>
      <c r="M187" s="16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3.5" customHeight="1">
      <c r="A188" s="14"/>
      <c r="B188" s="14"/>
      <c r="C188" s="14"/>
      <c r="D188" s="15"/>
      <c r="E188" s="16"/>
      <c r="F188" s="16"/>
      <c r="G188" s="16"/>
      <c r="H188" s="16"/>
      <c r="I188" s="16"/>
      <c r="J188" s="16"/>
      <c r="K188" s="16"/>
      <c r="L188" s="16"/>
      <c r="M188" s="16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3.5" customHeight="1">
      <c r="A189" s="14"/>
      <c r="B189" s="14"/>
      <c r="C189" s="14"/>
      <c r="D189" s="15"/>
      <c r="E189" s="16"/>
      <c r="F189" s="16"/>
      <c r="G189" s="16"/>
      <c r="H189" s="16"/>
      <c r="I189" s="16"/>
      <c r="J189" s="16"/>
      <c r="K189" s="16"/>
      <c r="L189" s="16"/>
      <c r="M189" s="16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3.5" customHeight="1">
      <c r="A190" s="14"/>
      <c r="B190" s="14"/>
      <c r="C190" s="14"/>
      <c r="D190" s="15"/>
      <c r="E190" s="16"/>
      <c r="F190" s="16"/>
      <c r="G190" s="16"/>
      <c r="H190" s="16"/>
      <c r="I190" s="16"/>
      <c r="J190" s="16"/>
      <c r="K190" s="16"/>
      <c r="L190" s="16"/>
      <c r="M190" s="16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3.5" customHeight="1">
      <c r="A191" s="14"/>
      <c r="B191" s="14"/>
      <c r="C191" s="14"/>
      <c r="D191" s="15"/>
      <c r="E191" s="16"/>
      <c r="F191" s="16"/>
      <c r="G191" s="16"/>
      <c r="H191" s="16"/>
      <c r="I191" s="16"/>
      <c r="J191" s="16"/>
      <c r="K191" s="16"/>
      <c r="L191" s="16"/>
      <c r="M191" s="16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3.5" customHeight="1">
      <c r="A192" s="14"/>
      <c r="B192" s="14"/>
      <c r="C192" s="14"/>
      <c r="D192" s="15"/>
      <c r="E192" s="16"/>
      <c r="F192" s="16"/>
      <c r="G192" s="16"/>
      <c r="H192" s="16"/>
      <c r="I192" s="16"/>
      <c r="J192" s="16"/>
      <c r="K192" s="16"/>
      <c r="L192" s="16"/>
      <c r="M192" s="16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3.5" customHeight="1">
      <c r="A193" s="14"/>
      <c r="B193" s="14"/>
      <c r="C193" s="14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3.5" customHeight="1">
      <c r="A194" s="14"/>
      <c r="B194" s="14"/>
      <c r="C194" s="14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3.5" customHeight="1">
      <c r="A195" s="14"/>
      <c r="B195" s="14"/>
      <c r="C195" s="14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3.5" customHeight="1">
      <c r="A196" s="14"/>
      <c r="B196" s="14"/>
      <c r="C196" s="14"/>
      <c r="D196" s="15"/>
      <c r="E196" s="16"/>
      <c r="F196" s="16"/>
      <c r="G196" s="16"/>
      <c r="H196" s="16"/>
      <c r="I196" s="16"/>
      <c r="J196" s="16"/>
      <c r="K196" s="16"/>
      <c r="L196" s="16"/>
      <c r="M196" s="16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3.5" customHeight="1">
      <c r="A197" s="14"/>
      <c r="B197" s="14"/>
      <c r="C197" s="14"/>
      <c r="D197" s="15"/>
      <c r="E197" s="16"/>
      <c r="F197" s="16"/>
      <c r="G197" s="16"/>
      <c r="H197" s="16"/>
      <c r="I197" s="16"/>
      <c r="J197" s="16"/>
      <c r="K197" s="16"/>
      <c r="L197" s="16"/>
      <c r="M197" s="16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3.5" customHeight="1">
      <c r="A198" s="14"/>
      <c r="B198" s="14"/>
      <c r="C198" s="14"/>
      <c r="D198" s="15"/>
      <c r="E198" s="16"/>
      <c r="F198" s="16"/>
      <c r="G198" s="16"/>
      <c r="H198" s="16"/>
      <c r="I198" s="16"/>
      <c r="J198" s="16"/>
      <c r="K198" s="16"/>
      <c r="L198" s="16"/>
      <c r="M198" s="16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3.5" customHeight="1">
      <c r="A199" s="14"/>
      <c r="B199" s="14"/>
      <c r="C199" s="14"/>
      <c r="D199" s="15"/>
      <c r="E199" s="16"/>
      <c r="F199" s="16"/>
      <c r="G199" s="16"/>
      <c r="H199" s="16"/>
      <c r="I199" s="16"/>
      <c r="J199" s="16"/>
      <c r="K199" s="16"/>
      <c r="L199" s="16"/>
      <c r="M199" s="16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3.5" customHeight="1">
      <c r="A200" s="14"/>
      <c r="B200" s="14"/>
      <c r="C200" s="14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3.5" customHeight="1">
      <c r="A201" s="14"/>
      <c r="B201" s="14"/>
      <c r="C201" s="14"/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3.5" customHeight="1">
      <c r="A202" s="14"/>
      <c r="B202" s="14"/>
      <c r="C202" s="14"/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3.5" customHeight="1">
      <c r="A203" s="14"/>
      <c r="B203" s="14"/>
      <c r="C203" s="14"/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3.5" customHeight="1">
      <c r="A204" s="14"/>
      <c r="B204" s="14"/>
      <c r="C204" s="14"/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3.5" customHeight="1">
      <c r="A205" s="14"/>
      <c r="B205" s="14"/>
      <c r="C205" s="14"/>
      <c r="D205" s="15"/>
      <c r="E205" s="16"/>
      <c r="F205" s="16"/>
      <c r="G205" s="16"/>
      <c r="H205" s="16"/>
      <c r="I205" s="16"/>
      <c r="J205" s="16"/>
      <c r="K205" s="16"/>
      <c r="L205" s="16"/>
      <c r="M205" s="16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3.5" customHeight="1">
      <c r="A206" s="14"/>
      <c r="B206" s="14"/>
      <c r="C206" s="14"/>
      <c r="D206" s="15"/>
      <c r="E206" s="16"/>
      <c r="F206" s="16"/>
      <c r="G206" s="16"/>
      <c r="H206" s="16"/>
      <c r="I206" s="16"/>
      <c r="J206" s="16"/>
      <c r="K206" s="16"/>
      <c r="L206" s="16"/>
      <c r="M206" s="16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3.5" customHeight="1">
      <c r="A207" s="14"/>
      <c r="B207" s="14"/>
      <c r="C207" s="14"/>
      <c r="D207" s="15"/>
      <c r="E207" s="16"/>
      <c r="F207" s="16"/>
      <c r="G207" s="16"/>
      <c r="H207" s="16"/>
      <c r="I207" s="16"/>
      <c r="J207" s="16"/>
      <c r="K207" s="16"/>
      <c r="L207" s="16"/>
      <c r="M207" s="16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3.5" customHeight="1">
      <c r="A208" s="14"/>
      <c r="B208" s="14"/>
      <c r="C208" s="14"/>
      <c r="D208" s="15"/>
      <c r="E208" s="16"/>
      <c r="F208" s="16"/>
      <c r="G208" s="16"/>
      <c r="H208" s="16"/>
      <c r="I208" s="16"/>
      <c r="J208" s="16"/>
      <c r="K208" s="16"/>
      <c r="L208" s="16"/>
      <c r="M208" s="16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3.5" customHeight="1">
      <c r="A209" s="14"/>
      <c r="B209" s="14"/>
      <c r="C209" s="14"/>
      <c r="D209" s="15"/>
      <c r="E209" s="16"/>
      <c r="F209" s="16"/>
      <c r="G209" s="16"/>
      <c r="H209" s="16"/>
      <c r="I209" s="16"/>
      <c r="J209" s="16"/>
      <c r="K209" s="16"/>
      <c r="L209" s="16"/>
      <c r="M209" s="16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3.5" customHeight="1">
      <c r="A210" s="14"/>
      <c r="B210" s="14"/>
      <c r="C210" s="14"/>
      <c r="D210" s="15"/>
      <c r="E210" s="16"/>
      <c r="F210" s="16"/>
      <c r="G210" s="16"/>
      <c r="H210" s="16"/>
      <c r="I210" s="16"/>
      <c r="J210" s="16"/>
      <c r="K210" s="16"/>
      <c r="L210" s="16"/>
      <c r="M210" s="16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3.5" customHeight="1">
      <c r="A211" s="14"/>
      <c r="B211" s="14"/>
      <c r="C211" s="14"/>
      <c r="D211" s="15"/>
      <c r="E211" s="16"/>
      <c r="F211" s="16"/>
      <c r="G211" s="16"/>
      <c r="H211" s="16"/>
      <c r="I211" s="16"/>
      <c r="J211" s="16"/>
      <c r="K211" s="16"/>
      <c r="L211" s="16"/>
      <c r="M211" s="16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3.5" customHeight="1">
      <c r="A212" s="14"/>
      <c r="B212" s="14"/>
      <c r="C212" s="14"/>
      <c r="D212" s="15"/>
      <c r="E212" s="16"/>
      <c r="F212" s="16"/>
      <c r="G212" s="16"/>
      <c r="H212" s="16"/>
      <c r="I212" s="16"/>
      <c r="J212" s="16"/>
      <c r="K212" s="16"/>
      <c r="L212" s="16"/>
      <c r="M212" s="16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3.5" customHeight="1">
      <c r="A213" s="14"/>
      <c r="B213" s="14"/>
      <c r="C213" s="14"/>
      <c r="D213" s="15"/>
      <c r="E213" s="16"/>
      <c r="F213" s="16"/>
      <c r="G213" s="16"/>
      <c r="H213" s="16"/>
      <c r="I213" s="16"/>
      <c r="J213" s="16"/>
      <c r="K213" s="16"/>
      <c r="L213" s="16"/>
      <c r="M213" s="16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3.5" customHeight="1">
      <c r="A214" s="14"/>
      <c r="B214" s="14"/>
      <c r="C214" s="14"/>
      <c r="D214" s="15"/>
      <c r="E214" s="16"/>
      <c r="F214" s="16"/>
      <c r="G214" s="16"/>
      <c r="H214" s="16"/>
      <c r="I214" s="16"/>
      <c r="J214" s="16"/>
      <c r="K214" s="16"/>
      <c r="L214" s="16"/>
      <c r="M214" s="16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3.5" customHeight="1">
      <c r="A215" s="14"/>
      <c r="B215" s="14"/>
      <c r="C215" s="14"/>
      <c r="D215" s="15"/>
      <c r="E215" s="16"/>
      <c r="F215" s="16"/>
      <c r="G215" s="16"/>
      <c r="H215" s="16"/>
      <c r="I215" s="16"/>
      <c r="J215" s="16"/>
      <c r="K215" s="16"/>
      <c r="L215" s="16"/>
      <c r="M215" s="16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3.5" customHeight="1">
      <c r="A216" s="14"/>
      <c r="B216" s="14"/>
      <c r="C216" s="14"/>
      <c r="D216" s="15"/>
      <c r="E216" s="16"/>
      <c r="F216" s="16"/>
      <c r="G216" s="16"/>
      <c r="H216" s="16"/>
      <c r="I216" s="16"/>
      <c r="J216" s="16"/>
      <c r="K216" s="16"/>
      <c r="L216" s="16"/>
      <c r="M216" s="16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3.5" customHeight="1">
      <c r="A217" s="14"/>
      <c r="B217" s="14"/>
      <c r="C217" s="14"/>
      <c r="D217" s="15"/>
      <c r="E217" s="16"/>
      <c r="F217" s="16"/>
      <c r="G217" s="16"/>
      <c r="H217" s="16"/>
      <c r="I217" s="16"/>
      <c r="J217" s="16"/>
      <c r="K217" s="16"/>
      <c r="L217" s="16"/>
      <c r="M217" s="16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3.5" customHeight="1">
      <c r="A218" s="14"/>
      <c r="B218" s="14"/>
      <c r="C218" s="14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3.5" customHeight="1">
      <c r="A219" s="14"/>
      <c r="B219" s="14"/>
      <c r="C219" s="14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3.5" customHeight="1">
      <c r="A220" s="14"/>
      <c r="B220" s="14"/>
      <c r="C220" s="14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3.5" customHeight="1">
      <c r="A221" s="14"/>
      <c r="B221" s="14"/>
      <c r="C221" s="14"/>
      <c r="D221" s="15"/>
      <c r="E221" s="16"/>
      <c r="F221" s="16"/>
      <c r="G221" s="16"/>
      <c r="H221" s="16"/>
      <c r="I221" s="16"/>
      <c r="J221" s="16"/>
      <c r="K221" s="16"/>
      <c r="L221" s="16"/>
      <c r="M221" s="16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3.5" customHeight="1">
      <c r="A222" s="14"/>
      <c r="B222" s="14"/>
      <c r="C222" s="14"/>
      <c r="D222" s="15"/>
      <c r="E222" s="16"/>
      <c r="F222" s="16"/>
      <c r="G222" s="16"/>
      <c r="H222" s="16"/>
      <c r="I222" s="16"/>
      <c r="J222" s="16"/>
      <c r="K222" s="16"/>
      <c r="L222" s="16"/>
      <c r="M222" s="16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3.5" customHeight="1">
      <c r="A223" s="14"/>
      <c r="B223" s="14"/>
      <c r="C223" s="14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3.5" customHeight="1">
      <c r="A224" s="14"/>
      <c r="B224" s="14"/>
      <c r="C224" s="14"/>
      <c r="D224" s="15"/>
      <c r="E224" s="16"/>
      <c r="F224" s="16"/>
      <c r="G224" s="16"/>
      <c r="H224" s="16"/>
      <c r="I224" s="16"/>
      <c r="J224" s="16"/>
      <c r="K224" s="16"/>
      <c r="L224" s="16"/>
      <c r="M224" s="16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3.5" customHeight="1">
      <c r="A225" s="14"/>
      <c r="B225" s="14"/>
      <c r="C225" s="14"/>
      <c r="D225" s="15"/>
      <c r="E225" s="16"/>
      <c r="F225" s="16"/>
      <c r="G225" s="16"/>
      <c r="H225" s="16"/>
      <c r="I225" s="16"/>
      <c r="J225" s="16"/>
      <c r="K225" s="16"/>
      <c r="L225" s="16"/>
      <c r="M225" s="16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3.5" customHeight="1">
      <c r="A226" s="14"/>
      <c r="B226" s="14"/>
      <c r="C226" s="14"/>
      <c r="D226" s="15"/>
      <c r="E226" s="16"/>
      <c r="F226" s="16"/>
      <c r="G226" s="16"/>
      <c r="H226" s="16"/>
      <c r="I226" s="16"/>
      <c r="J226" s="16"/>
      <c r="K226" s="16"/>
      <c r="L226" s="16"/>
      <c r="M226" s="16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3.5" customHeight="1">
      <c r="A227" s="14"/>
      <c r="B227" s="14"/>
      <c r="C227" s="14"/>
      <c r="D227" s="15"/>
      <c r="E227" s="16"/>
      <c r="F227" s="16"/>
      <c r="G227" s="16"/>
      <c r="H227" s="16"/>
      <c r="I227" s="16"/>
      <c r="J227" s="16"/>
      <c r="K227" s="16"/>
      <c r="L227" s="16"/>
      <c r="M227" s="16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3.5" customHeight="1">
      <c r="A228" s="14"/>
      <c r="B228" s="14"/>
      <c r="C228" s="14"/>
      <c r="D228" s="15"/>
      <c r="E228" s="16"/>
      <c r="F228" s="16"/>
      <c r="G228" s="16"/>
      <c r="H228" s="16"/>
      <c r="I228" s="16"/>
      <c r="J228" s="16"/>
      <c r="K228" s="16"/>
      <c r="L228" s="16"/>
      <c r="M228" s="16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3.5" customHeight="1">
      <c r="A229" s="14"/>
      <c r="B229" s="14"/>
      <c r="C229" s="14"/>
      <c r="D229" s="15"/>
      <c r="E229" s="16"/>
      <c r="F229" s="16"/>
      <c r="G229" s="16"/>
      <c r="H229" s="16"/>
      <c r="I229" s="16"/>
      <c r="J229" s="16"/>
      <c r="K229" s="16"/>
      <c r="L229" s="16"/>
      <c r="M229" s="16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3.5" customHeight="1">
      <c r="A230" s="14"/>
      <c r="B230" s="14"/>
      <c r="C230" s="14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3.5" customHeight="1">
      <c r="A231" s="14"/>
      <c r="B231" s="14"/>
      <c r="C231" s="14"/>
      <c r="D231" s="15"/>
      <c r="E231" s="16"/>
      <c r="F231" s="16"/>
      <c r="G231" s="16"/>
      <c r="H231" s="16"/>
      <c r="I231" s="16"/>
      <c r="J231" s="16"/>
      <c r="K231" s="16"/>
      <c r="L231" s="16"/>
      <c r="M231" s="16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3.5" customHeight="1">
      <c r="A232" s="14"/>
      <c r="B232" s="14"/>
      <c r="C232" s="14"/>
      <c r="D232" s="15"/>
      <c r="E232" s="16"/>
      <c r="F232" s="16"/>
      <c r="G232" s="16"/>
      <c r="H232" s="16"/>
      <c r="I232" s="16"/>
      <c r="J232" s="16"/>
      <c r="K232" s="16"/>
      <c r="L232" s="16"/>
      <c r="M232" s="16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3.5" customHeight="1">
      <c r="A233" s="14"/>
      <c r="B233" s="14"/>
      <c r="C233" s="14"/>
      <c r="D233" s="15"/>
      <c r="E233" s="16"/>
      <c r="F233" s="16"/>
      <c r="G233" s="16"/>
      <c r="H233" s="16"/>
      <c r="I233" s="16"/>
      <c r="J233" s="16"/>
      <c r="K233" s="16"/>
      <c r="L233" s="16"/>
      <c r="M233" s="16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3.5" customHeight="1">
      <c r="A234" s="14"/>
      <c r="B234" s="14"/>
      <c r="C234" s="14"/>
      <c r="D234" s="15"/>
      <c r="E234" s="16"/>
      <c r="F234" s="16"/>
      <c r="G234" s="16"/>
      <c r="H234" s="16"/>
      <c r="I234" s="16"/>
      <c r="J234" s="16"/>
      <c r="K234" s="16"/>
      <c r="L234" s="16"/>
      <c r="M234" s="16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3.5" customHeight="1">
      <c r="A235" s="14"/>
      <c r="B235" s="14"/>
      <c r="C235" s="14"/>
      <c r="D235" s="15"/>
      <c r="E235" s="16"/>
      <c r="F235" s="16"/>
      <c r="G235" s="16"/>
      <c r="H235" s="16"/>
      <c r="I235" s="16"/>
      <c r="J235" s="16"/>
      <c r="K235" s="16"/>
      <c r="L235" s="16"/>
      <c r="M235" s="16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3.5" customHeight="1">
      <c r="A236" s="14"/>
      <c r="B236" s="14"/>
      <c r="C236" s="14"/>
      <c r="D236" s="15"/>
      <c r="E236" s="16"/>
      <c r="F236" s="16"/>
      <c r="G236" s="16"/>
      <c r="H236" s="16"/>
      <c r="I236" s="16"/>
      <c r="J236" s="16"/>
      <c r="K236" s="16"/>
      <c r="L236" s="16"/>
      <c r="M236" s="16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3.5" customHeight="1">
      <c r="A237" s="14"/>
      <c r="B237" s="14"/>
      <c r="C237" s="14"/>
      <c r="D237" s="15"/>
      <c r="E237" s="16"/>
      <c r="F237" s="16"/>
      <c r="G237" s="16"/>
      <c r="H237" s="16"/>
      <c r="I237" s="16"/>
      <c r="J237" s="16"/>
      <c r="K237" s="16"/>
      <c r="L237" s="16"/>
      <c r="M237" s="16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3.5" customHeight="1">
      <c r="A238" s="14"/>
      <c r="B238" s="14"/>
      <c r="C238" s="14"/>
      <c r="D238" s="15"/>
      <c r="E238" s="16"/>
      <c r="F238" s="16"/>
      <c r="G238" s="16"/>
      <c r="H238" s="16"/>
      <c r="I238" s="16"/>
      <c r="J238" s="16"/>
      <c r="K238" s="16"/>
      <c r="L238" s="16"/>
      <c r="M238" s="16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3.5" customHeight="1">
      <c r="A239" s="14"/>
      <c r="B239" s="14"/>
      <c r="C239" s="14"/>
      <c r="D239" s="15"/>
      <c r="E239" s="16"/>
      <c r="F239" s="16"/>
      <c r="G239" s="16"/>
      <c r="H239" s="16"/>
      <c r="I239" s="16"/>
      <c r="J239" s="16"/>
      <c r="K239" s="16"/>
      <c r="L239" s="16"/>
      <c r="M239" s="16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3.5" customHeight="1">
      <c r="A240" s="14"/>
      <c r="B240" s="14"/>
      <c r="C240" s="14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3.5" customHeight="1">
      <c r="A241" s="14"/>
      <c r="B241" s="14"/>
      <c r="C241" s="14"/>
      <c r="D241" s="15"/>
      <c r="E241" s="16"/>
      <c r="F241" s="16"/>
      <c r="G241" s="16"/>
      <c r="H241" s="16"/>
      <c r="I241" s="16"/>
      <c r="J241" s="16"/>
      <c r="K241" s="16"/>
      <c r="L241" s="16"/>
      <c r="M241" s="16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3.5" customHeight="1">
      <c r="A242" s="14"/>
      <c r="B242" s="14"/>
      <c r="C242" s="14"/>
      <c r="D242" s="15"/>
      <c r="E242" s="16"/>
      <c r="F242" s="16"/>
      <c r="G242" s="16"/>
      <c r="H242" s="16"/>
      <c r="I242" s="16"/>
      <c r="J242" s="16"/>
      <c r="K242" s="16"/>
      <c r="L242" s="16"/>
      <c r="M242" s="16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3.5" customHeight="1">
      <c r="A243" s="14"/>
      <c r="B243" s="14"/>
      <c r="C243" s="14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3.5" customHeight="1">
      <c r="A244" s="14"/>
      <c r="B244" s="14"/>
      <c r="C244" s="14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3.5" customHeight="1">
      <c r="A245" s="14"/>
      <c r="B245" s="14"/>
      <c r="C245" s="14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3.5" customHeight="1">
      <c r="A246" s="14"/>
      <c r="B246" s="14"/>
      <c r="C246" s="14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3.5" customHeight="1">
      <c r="A247" s="14"/>
      <c r="B247" s="14"/>
      <c r="C247" s="14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3.5" customHeight="1">
      <c r="A248" s="14"/>
      <c r="B248" s="14"/>
      <c r="C248" s="14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3.5" customHeight="1">
      <c r="A249" s="14"/>
      <c r="B249" s="14"/>
      <c r="C249" s="14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3.5" customHeight="1">
      <c r="A250" s="14"/>
      <c r="B250" s="14"/>
      <c r="C250" s="14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3.5" customHeight="1">
      <c r="A251" s="14"/>
      <c r="B251" s="14"/>
      <c r="C251" s="14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3.5" customHeight="1">
      <c r="A252" s="14"/>
      <c r="B252" s="14"/>
      <c r="C252" s="14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3.5" customHeight="1">
      <c r="A253" s="14"/>
      <c r="B253" s="14"/>
      <c r="C253" s="14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3.5" customHeight="1">
      <c r="A254" s="14"/>
      <c r="B254" s="14"/>
      <c r="C254" s="14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3.5" customHeight="1">
      <c r="A255" s="14"/>
      <c r="B255" s="14"/>
      <c r="C255" s="14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3.5" customHeight="1">
      <c r="A256" s="14"/>
      <c r="B256" s="14"/>
      <c r="C256" s="14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3.5" customHeight="1">
      <c r="A257" s="14"/>
      <c r="B257" s="14"/>
      <c r="C257" s="14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3.5" customHeight="1">
      <c r="A258" s="14"/>
      <c r="B258" s="14"/>
      <c r="C258" s="14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3.5" customHeight="1">
      <c r="A259" s="14"/>
      <c r="B259" s="14"/>
      <c r="C259" s="14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3.5" customHeight="1">
      <c r="A260" s="14"/>
      <c r="B260" s="14"/>
      <c r="C260" s="14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3.5" customHeight="1">
      <c r="A261" s="14"/>
      <c r="B261" s="14"/>
      <c r="C261" s="14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3.5" customHeight="1">
      <c r="A262" s="14"/>
      <c r="B262" s="14"/>
      <c r="C262" s="14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3.5" customHeight="1">
      <c r="A263" s="14"/>
      <c r="B263" s="14"/>
      <c r="C263" s="14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3.5" customHeight="1">
      <c r="A264" s="14"/>
      <c r="B264" s="14"/>
      <c r="C264" s="14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3.5" customHeight="1">
      <c r="A265" s="14"/>
      <c r="B265" s="14"/>
      <c r="C265" s="14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3.5" customHeight="1">
      <c r="A266" s="14"/>
      <c r="B266" s="14"/>
      <c r="C266" s="14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3.5" customHeight="1">
      <c r="A267" s="14"/>
      <c r="B267" s="14"/>
      <c r="C267" s="14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3.5" customHeight="1">
      <c r="A268" s="14"/>
      <c r="B268" s="14"/>
      <c r="C268" s="14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3.5" customHeight="1">
      <c r="A269" s="14"/>
      <c r="B269" s="14"/>
      <c r="C269" s="14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3.5" customHeight="1">
      <c r="A270" s="14"/>
      <c r="B270" s="14"/>
      <c r="C270" s="14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3.5" customHeight="1">
      <c r="A271" s="14"/>
      <c r="B271" s="14"/>
      <c r="C271" s="14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3.5" customHeight="1">
      <c r="A272" s="14"/>
      <c r="B272" s="14"/>
      <c r="C272" s="14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3.5" customHeight="1">
      <c r="A273" s="14"/>
      <c r="B273" s="14"/>
      <c r="C273" s="14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3.5" customHeight="1">
      <c r="A274" s="14"/>
      <c r="B274" s="14"/>
      <c r="C274" s="14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3.5" customHeight="1">
      <c r="A275" s="14"/>
      <c r="B275" s="14"/>
      <c r="C275" s="14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3.5" customHeight="1">
      <c r="A276" s="14"/>
      <c r="B276" s="14"/>
      <c r="C276" s="14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3.5" customHeight="1">
      <c r="A277" s="14"/>
      <c r="B277" s="14"/>
      <c r="C277" s="14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3.5" customHeight="1">
      <c r="A278" s="14"/>
      <c r="B278" s="14"/>
      <c r="C278" s="14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3.5" customHeight="1">
      <c r="A279" s="14"/>
      <c r="B279" s="14"/>
      <c r="C279" s="14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3.5" customHeight="1">
      <c r="A280" s="14"/>
      <c r="B280" s="14"/>
      <c r="C280" s="14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3.5" customHeight="1">
      <c r="A281" s="14"/>
      <c r="B281" s="14"/>
      <c r="C281" s="14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3.5" customHeight="1">
      <c r="A282" s="14"/>
      <c r="B282" s="14"/>
      <c r="C282" s="14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3.5" customHeight="1">
      <c r="A283" s="14"/>
      <c r="B283" s="14"/>
      <c r="C283" s="14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3.5" customHeight="1">
      <c r="A284" s="14"/>
      <c r="B284" s="14"/>
      <c r="C284" s="14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3.5" customHeight="1">
      <c r="A285" s="14"/>
      <c r="B285" s="14"/>
      <c r="C285" s="14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3.5" customHeight="1">
      <c r="A286" s="14"/>
      <c r="B286" s="14"/>
      <c r="C286" s="14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3.5" customHeight="1">
      <c r="A287" s="14"/>
      <c r="B287" s="14"/>
      <c r="C287" s="14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3.5" customHeight="1">
      <c r="A288" s="14"/>
      <c r="B288" s="14"/>
      <c r="C288" s="14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3.5" customHeight="1">
      <c r="A289" s="14"/>
      <c r="B289" s="14"/>
      <c r="C289" s="14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3.5" customHeight="1">
      <c r="A290" s="14"/>
      <c r="B290" s="14"/>
      <c r="C290" s="14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3.5" customHeight="1">
      <c r="A291" s="14"/>
      <c r="B291" s="14"/>
      <c r="C291" s="14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3.5" customHeight="1">
      <c r="A292" s="14"/>
      <c r="B292" s="14"/>
      <c r="C292" s="14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3.5" customHeight="1">
      <c r="A293" s="14"/>
      <c r="B293" s="14"/>
      <c r="C293" s="14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3.5" customHeight="1">
      <c r="A294" s="14"/>
      <c r="B294" s="14"/>
      <c r="C294" s="14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3.5" customHeight="1">
      <c r="A295" s="14"/>
      <c r="B295" s="14"/>
      <c r="C295" s="14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3.5" customHeight="1">
      <c r="A296" s="14"/>
      <c r="B296" s="14"/>
      <c r="C296" s="14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3.5" customHeight="1">
      <c r="A297" s="14"/>
      <c r="B297" s="14"/>
      <c r="C297" s="14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3.5" customHeight="1">
      <c r="A298" s="14"/>
      <c r="B298" s="14"/>
      <c r="C298" s="14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3.5" customHeight="1">
      <c r="A299" s="14"/>
      <c r="B299" s="14"/>
      <c r="C299" s="14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3.5" customHeight="1">
      <c r="A300" s="14"/>
      <c r="B300" s="14"/>
      <c r="C300" s="14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3.5" customHeight="1">
      <c r="A301" s="14"/>
      <c r="B301" s="14"/>
      <c r="C301" s="14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3.5" customHeight="1">
      <c r="A302" s="14"/>
      <c r="B302" s="14"/>
      <c r="C302" s="14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3.5" customHeight="1">
      <c r="A303" s="14"/>
      <c r="B303" s="14"/>
      <c r="C303" s="14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3.5" customHeight="1">
      <c r="A304" s="14"/>
      <c r="B304" s="14"/>
      <c r="C304" s="14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3.5" customHeight="1">
      <c r="A305" s="14"/>
      <c r="B305" s="14"/>
      <c r="C305" s="14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3.5" customHeight="1">
      <c r="A306" s="14"/>
      <c r="B306" s="14"/>
      <c r="C306" s="14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3.5" customHeight="1">
      <c r="A307" s="14"/>
      <c r="B307" s="14"/>
      <c r="C307" s="14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3.5" customHeight="1">
      <c r="A308" s="14"/>
      <c r="B308" s="14"/>
      <c r="C308" s="14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3.5" customHeight="1">
      <c r="A309" s="14"/>
      <c r="B309" s="14"/>
      <c r="C309" s="14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3.5" customHeight="1">
      <c r="A310" s="14"/>
      <c r="B310" s="14"/>
      <c r="C310" s="14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3.5" customHeight="1">
      <c r="A311" s="14"/>
      <c r="B311" s="14"/>
      <c r="C311" s="14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3.5" customHeight="1">
      <c r="A312" s="14"/>
      <c r="B312" s="14"/>
      <c r="C312" s="14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3.5" customHeight="1">
      <c r="A313" s="14"/>
      <c r="B313" s="14"/>
      <c r="C313" s="14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3.5" customHeight="1">
      <c r="A314" s="14"/>
      <c r="B314" s="14"/>
      <c r="C314" s="14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3.5" customHeight="1">
      <c r="A315" s="14"/>
      <c r="B315" s="14"/>
      <c r="C315" s="14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3.5" customHeight="1">
      <c r="A316" s="14"/>
      <c r="B316" s="14"/>
      <c r="C316" s="14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3.5" customHeight="1">
      <c r="A317" s="14"/>
      <c r="B317" s="14"/>
      <c r="C317" s="14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3.5" customHeight="1">
      <c r="A318" s="14"/>
      <c r="B318" s="14"/>
      <c r="C318" s="14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3.5" customHeight="1">
      <c r="A319" s="14"/>
      <c r="B319" s="14"/>
      <c r="C319" s="14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3.5" customHeight="1">
      <c r="A320" s="14"/>
      <c r="B320" s="14"/>
      <c r="C320" s="14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3.5" customHeight="1">
      <c r="A321" s="14"/>
      <c r="B321" s="14"/>
      <c r="C321" s="14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3.5" customHeight="1">
      <c r="A322" s="14"/>
      <c r="B322" s="14"/>
      <c r="C322" s="14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3.5" customHeight="1">
      <c r="A323" s="14"/>
      <c r="B323" s="14"/>
      <c r="C323" s="14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3.5" customHeight="1">
      <c r="A324" s="14"/>
      <c r="B324" s="14"/>
      <c r="C324" s="14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3.5" customHeight="1">
      <c r="A325" s="14"/>
      <c r="B325" s="14"/>
      <c r="C325" s="14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3.5" customHeight="1">
      <c r="A326" s="14"/>
      <c r="B326" s="14"/>
      <c r="C326" s="14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3.5" customHeight="1">
      <c r="A327" s="14"/>
      <c r="B327" s="14"/>
      <c r="C327" s="14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3.5" customHeight="1">
      <c r="A328" s="14"/>
      <c r="B328" s="14"/>
      <c r="C328" s="14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3.5" customHeight="1">
      <c r="A329" s="14"/>
      <c r="B329" s="14"/>
      <c r="C329" s="14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3.5" customHeight="1">
      <c r="A330" s="14"/>
      <c r="B330" s="14"/>
      <c r="C330" s="14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3.5" customHeight="1">
      <c r="A331" s="14"/>
      <c r="B331" s="14"/>
      <c r="C331" s="14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3.5" customHeight="1">
      <c r="A332" s="14"/>
      <c r="B332" s="14"/>
      <c r="C332" s="14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3.5" customHeight="1">
      <c r="A333" s="14"/>
      <c r="B333" s="14"/>
      <c r="C333" s="14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3.5" customHeight="1">
      <c r="A334" s="14"/>
      <c r="B334" s="14"/>
      <c r="C334" s="14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3.5" customHeight="1">
      <c r="A335" s="14"/>
      <c r="B335" s="14"/>
      <c r="C335" s="14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3.5" customHeight="1">
      <c r="A336" s="14"/>
      <c r="B336" s="14"/>
      <c r="C336" s="14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3.5" customHeight="1">
      <c r="A337" s="14"/>
      <c r="B337" s="14"/>
      <c r="C337" s="14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3.5" customHeight="1">
      <c r="A338" s="14"/>
      <c r="B338" s="14"/>
      <c r="C338" s="14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3.5" customHeight="1">
      <c r="A339" s="14"/>
      <c r="B339" s="14"/>
      <c r="C339" s="14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3.5" customHeight="1">
      <c r="A340" s="14"/>
      <c r="B340" s="14"/>
      <c r="C340" s="14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3.5" customHeight="1">
      <c r="A341" s="14"/>
      <c r="B341" s="14"/>
      <c r="C341" s="14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3.5" customHeight="1">
      <c r="A342" s="14"/>
      <c r="B342" s="14"/>
      <c r="C342" s="14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3.5" customHeight="1">
      <c r="A343" s="14"/>
      <c r="B343" s="14"/>
      <c r="C343" s="14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3.5" customHeight="1">
      <c r="A344" s="14"/>
      <c r="B344" s="14"/>
      <c r="C344" s="14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3.5" customHeight="1">
      <c r="A345" s="14"/>
      <c r="B345" s="14"/>
      <c r="C345" s="14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3.5" customHeight="1">
      <c r="A346" s="14"/>
      <c r="B346" s="14"/>
      <c r="C346" s="14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3.5" customHeight="1">
      <c r="A347" s="14"/>
      <c r="B347" s="14"/>
      <c r="C347" s="14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3.5" customHeight="1">
      <c r="A348" s="14"/>
      <c r="B348" s="14"/>
      <c r="C348" s="14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3.5" customHeight="1">
      <c r="A349" s="14"/>
      <c r="B349" s="14"/>
      <c r="C349" s="14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3.5" customHeight="1">
      <c r="A350" s="14"/>
      <c r="B350" s="14"/>
      <c r="C350" s="14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3.5" customHeight="1">
      <c r="A351" s="14"/>
      <c r="B351" s="14"/>
      <c r="C351" s="14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3.5" customHeight="1">
      <c r="A352" s="14"/>
      <c r="B352" s="14"/>
      <c r="C352" s="14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3.5" customHeight="1">
      <c r="A353" s="14"/>
      <c r="B353" s="14"/>
      <c r="C353" s="14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3.5" customHeight="1">
      <c r="A354" s="14"/>
      <c r="B354" s="14"/>
      <c r="C354" s="14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3.5" customHeight="1">
      <c r="A355" s="14"/>
      <c r="B355" s="14"/>
      <c r="C355" s="14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3.5" customHeight="1">
      <c r="A356" s="14"/>
      <c r="B356" s="14"/>
      <c r="C356" s="14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3.5" customHeight="1">
      <c r="A357" s="14"/>
      <c r="B357" s="14"/>
      <c r="C357" s="14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3.5" customHeight="1">
      <c r="A358" s="14"/>
      <c r="B358" s="14"/>
      <c r="C358" s="14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3.5" customHeight="1">
      <c r="A359" s="14"/>
      <c r="B359" s="14"/>
      <c r="C359" s="14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3.5" customHeight="1">
      <c r="A360" s="14"/>
      <c r="B360" s="14"/>
      <c r="C360" s="14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3.5" customHeight="1">
      <c r="A361" s="14"/>
      <c r="B361" s="14"/>
      <c r="C361" s="14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3.5" customHeight="1">
      <c r="A362" s="14"/>
      <c r="B362" s="14"/>
      <c r="C362" s="14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3.5" customHeight="1">
      <c r="A363" s="14"/>
      <c r="B363" s="14"/>
      <c r="C363" s="14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3.5" customHeight="1">
      <c r="A364" s="14"/>
      <c r="B364" s="14"/>
      <c r="C364" s="14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3.5" customHeight="1">
      <c r="A365" s="14"/>
      <c r="B365" s="14"/>
      <c r="C365" s="14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3.5" customHeight="1">
      <c r="A366" s="14"/>
      <c r="B366" s="14"/>
      <c r="C366" s="14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3.5" customHeight="1">
      <c r="A367" s="14"/>
      <c r="B367" s="14"/>
      <c r="C367" s="14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3.5" customHeight="1">
      <c r="A368" s="14"/>
      <c r="B368" s="14"/>
      <c r="C368" s="14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3.5" customHeight="1">
      <c r="A369" s="14"/>
      <c r="B369" s="14"/>
      <c r="C369" s="14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3.5" customHeight="1">
      <c r="A370" s="14"/>
      <c r="B370" s="14"/>
      <c r="C370" s="14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3.5" customHeight="1">
      <c r="A371" s="14"/>
      <c r="B371" s="14"/>
      <c r="C371" s="14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3.5" customHeight="1">
      <c r="A372" s="14"/>
      <c r="B372" s="14"/>
      <c r="C372" s="14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3.5" customHeight="1">
      <c r="A373" s="14"/>
      <c r="B373" s="14"/>
      <c r="C373" s="14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3.5" customHeight="1">
      <c r="A374" s="14"/>
      <c r="B374" s="14"/>
      <c r="C374" s="14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3.5" customHeight="1">
      <c r="A375" s="14"/>
      <c r="B375" s="14"/>
      <c r="C375" s="14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3.5" customHeight="1">
      <c r="A376" s="14"/>
      <c r="B376" s="14"/>
      <c r="C376" s="14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3.5" customHeight="1">
      <c r="A377" s="14"/>
      <c r="B377" s="14"/>
      <c r="C377" s="14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3.5" customHeight="1">
      <c r="A378" s="14"/>
      <c r="B378" s="14"/>
      <c r="C378" s="14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3.5" customHeight="1">
      <c r="A379" s="14"/>
      <c r="B379" s="14"/>
      <c r="C379" s="14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3.5" customHeight="1">
      <c r="A380" s="14"/>
      <c r="B380" s="14"/>
      <c r="C380" s="14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3.5" customHeight="1">
      <c r="A381" s="14"/>
      <c r="B381" s="14"/>
      <c r="C381" s="14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3.5" customHeight="1">
      <c r="A382" s="14"/>
      <c r="B382" s="14"/>
      <c r="C382" s="14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3.5" customHeight="1">
      <c r="A383" s="14"/>
      <c r="B383" s="14"/>
      <c r="C383" s="14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3.5" customHeight="1">
      <c r="A384" s="14"/>
      <c r="B384" s="14"/>
      <c r="C384" s="14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3.5" customHeight="1">
      <c r="A385" s="14"/>
      <c r="B385" s="14"/>
      <c r="C385" s="14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3.5" customHeight="1">
      <c r="A386" s="14"/>
      <c r="B386" s="14"/>
      <c r="C386" s="14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3.5" customHeight="1">
      <c r="A387" s="14"/>
      <c r="B387" s="14"/>
      <c r="C387" s="14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3.5" customHeight="1">
      <c r="A388" s="14"/>
      <c r="B388" s="14"/>
      <c r="C388" s="14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3.5" customHeight="1">
      <c r="A389" s="14"/>
      <c r="B389" s="14"/>
      <c r="C389" s="14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3.5" customHeight="1">
      <c r="A390" s="14"/>
      <c r="B390" s="14"/>
      <c r="C390" s="14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3.5" customHeight="1">
      <c r="A391" s="14"/>
      <c r="B391" s="14"/>
      <c r="C391" s="14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3.5" customHeight="1">
      <c r="A392" s="14"/>
      <c r="B392" s="14"/>
      <c r="C392" s="14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3.5" customHeight="1">
      <c r="A393" s="14"/>
      <c r="B393" s="14"/>
      <c r="C393" s="14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3.5" customHeight="1">
      <c r="A394" s="14"/>
      <c r="B394" s="14"/>
      <c r="C394" s="14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3.5" customHeight="1">
      <c r="A395" s="14"/>
      <c r="B395" s="14"/>
      <c r="C395" s="14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3.5" customHeight="1">
      <c r="A396" s="14"/>
      <c r="B396" s="14"/>
      <c r="C396" s="14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3.5" customHeight="1">
      <c r="A397" s="14"/>
      <c r="B397" s="14"/>
      <c r="C397" s="14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3.5" customHeight="1">
      <c r="A398" s="14"/>
      <c r="B398" s="14"/>
      <c r="C398" s="14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3.5" customHeight="1">
      <c r="A399" s="14"/>
      <c r="B399" s="14"/>
      <c r="C399" s="14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3.5" customHeight="1">
      <c r="A400" s="14"/>
      <c r="B400" s="14"/>
      <c r="C400" s="14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3.5" customHeight="1">
      <c r="A401" s="14"/>
      <c r="B401" s="14"/>
      <c r="C401" s="14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3.5" customHeight="1">
      <c r="A402" s="14"/>
      <c r="B402" s="14"/>
      <c r="C402" s="14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3.5" customHeight="1">
      <c r="A403" s="14"/>
      <c r="B403" s="14"/>
      <c r="C403" s="14"/>
      <c r="D403" s="15"/>
      <c r="E403" s="16"/>
      <c r="F403" s="16"/>
      <c r="G403" s="16"/>
      <c r="H403" s="16"/>
      <c r="I403" s="16"/>
      <c r="J403" s="16"/>
      <c r="K403" s="16"/>
      <c r="L403" s="16"/>
      <c r="M403" s="16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3.5" customHeight="1">
      <c r="A404" s="14"/>
      <c r="B404" s="14"/>
      <c r="C404" s="14"/>
      <c r="D404" s="15"/>
      <c r="E404" s="16"/>
      <c r="F404" s="16"/>
      <c r="G404" s="16"/>
      <c r="H404" s="16"/>
      <c r="I404" s="16"/>
      <c r="J404" s="16"/>
      <c r="K404" s="16"/>
      <c r="L404" s="16"/>
      <c r="M404" s="16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3.5" customHeight="1">
      <c r="A405" s="14"/>
      <c r="B405" s="14"/>
      <c r="C405" s="14"/>
      <c r="D405" s="15"/>
      <c r="E405" s="16"/>
      <c r="F405" s="16"/>
      <c r="G405" s="16"/>
      <c r="H405" s="16"/>
      <c r="I405" s="16"/>
      <c r="J405" s="16"/>
      <c r="K405" s="16"/>
      <c r="L405" s="16"/>
      <c r="M405" s="16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3.5" customHeight="1">
      <c r="A406" s="14"/>
      <c r="B406" s="14"/>
      <c r="C406" s="14"/>
      <c r="D406" s="15"/>
      <c r="E406" s="16"/>
      <c r="F406" s="16"/>
      <c r="G406" s="16"/>
      <c r="H406" s="16"/>
      <c r="I406" s="16"/>
      <c r="J406" s="16"/>
      <c r="K406" s="16"/>
      <c r="L406" s="16"/>
      <c r="M406" s="16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3.5" customHeight="1">
      <c r="A407" s="14"/>
      <c r="B407" s="14"/>
      <c r="C407" s="14"/>
      <c r="D407" s="15"/>
      <c r="E407" s="16"/>
      <c r="F407" s="16"/>
      <c r="G407" s="16"/>
      <c r="H407" s="16"/>
      <c r="I407" s="16"/>
      <c r="J407" s="16"/>
      <c r="K407" s="16"/>
      <c r="L407" s="16"/>
      <c r="M407" s="16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3.5" customHeight="1">
      <c r="A408" s="14"/>
      <c r="B408" s="14"/>
      <c r="C408" s="14"/>
      <c r="D408" s="15"/>
      <c r="E408" s="16"/>
      <c r="F408" s="16"/>
      <c r="G408" s="16"/>
      <c r="H408" s="16"/>
      <c r="I408" s="16"/>
      <c r="J408" s="16"/>
      <c r="K408" s="16"/>
      <c r="L408" s="16"/>
      <c r="M408" s="16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3.5" customHeight="1">
      <c r="A409" s="14"/>
      <c r="B409" s="14"/>
      <c r="C409" s="14"/>
      <c r="D409" s="15"/>
      <c r="E409" s="16"/>
      <c r="F409" s="16"/>
      <c r="G409" s="16"/>
      <c r="H409" s="16"/>
      <c r="I409" s="16"/>
      <c r="J409" s="16"/>
      <c r="K409" s="16"/>
      <c r="L409" s="16"/>
      <c r="M409" s="16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3.5" customHeight="1">
      <c r="A410" s="14"/>
      <c r="B410" s="14"/>
      <c r="C410" s="14"/>
      <c r="D410" s="15"/>
      <c r="E410" s="16"/>
      <c r="F410" s="16"/>
      <c r="G410" s="16"/>
      <c r="H410" s="16"/>
      <c r="I410" s="16"/>
      <c r="J410" s="16"/>
      <c r="K410" s="16"/>
      <c r="L410" s="16"/>
      <c r="M410" s="16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3.5" customHeight="1">
      <c r="A411" s="14"/>
      <c r="B411" s="14"/>
      <c r="C411" s="14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3.5" customHeight="1">
      <c r="A412" s="14"/>
      <c r="B412" s="14"/>
      <c r="C412" s="14"/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3.5" customHeight="1">
      <c r="A413" s="14"/>
      <c r="B413" s="14"/>
      <c r="C413" s="14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3.5" customHeight="1">
      <c r="A414" s="14"/>
      <c r="B414" s="14"/>
      <c r="C414" s="14"/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3.5" customHeight="1">
      <c r="A415" s="14"/>
      <c r="B415" s="14"/>
      <c r="C415" s="14"/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3.5" customHeight="1">
      <c r="A416" s="14"/>
      <c r="B416" s="14"/>
      <c r="C416" s="14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3.5" customHeight="1">
      <c r="A417" s="14"/>
      <c r="B417" s="14"/>
      <c r="C417" s="14"/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3.5" customHeight="1">
      <c r="A418" s="14"/>
      <c r="B418" s="14"/>
      <c r="C418" s="14"/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3.5" customHeight="1">
      <c r="A419" s="14"/>
      <c r="B419" s="14"/>
      <c r="C419" s="14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3.5" customHeight="1">
      <c r="A420" s="14"/>
      <c r="B420" s="14"/>
      <c r="C420" s="14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3.5" customHeight="1">
      <c r="A421" s="14"/>
      <c r="B421" s="14"/>
      <c r="C421" s="14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3.5" customHeight="1">
      <c r="A422" s="14"/>
      <c r="B422" s="14"/>
      <c r="C422" s="14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3.5" customHeight="1">
      <c r="A423" s="14"/>
      <c r="B423" s="14"/>
      <c r="C423" s="14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3.5" customHeight="1">
      <c r="A424" s="14"/>
      <c r="B424" s="14"/>
      <c r="C424" s="14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3.5" customHeight="1">
      <c r="A425" s="14"/>
      <c r="B425" s="14"/>
      <c r="C425" s="14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3.5" customHeight="1">
      <c r="A426" s="14"/>
      <c r="B426" s="14"/>
      <c r="C426" s="14"/>
      <c r="D426" s="15"/>
      <c r="E426" s="16"/>
      <c r="F426" s="16"/>
      <c r="G426" s="16"/>
      <c r="H426" s="16"/>
      <c r="I426" s="16"/>
      <c r="J426" s="16"/>
      <c r="K426" s="16"/>
      <c r="L426" s="16"/>
      <c r="M426" s="16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3.5" customHeight="1">
      <c r="A427" s="14"/>
      <c r="B427" s="14"/>
      <c r="C427" s="14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3.5" customHeight="1">
      <c r="A428" s="14"/>
      <c r="B428" s="14"/>
      <c r="C428" s="14"/>
      <c r="D428" s="15"/>
      <c r="E428" s="16"/>
      <c r="F428" s="16"/>
      <c r="G428" s="16"/>
      <c r="H428" s="16"/>
      <c r="I428" s="16"/>
      <c r="J428" s="16"/>
      <c r="K428" s="16"/>
      <c r="L428" s="16"/>
      <c r="M428" s="16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3.5" customHeight="1">
      <c r="A429" s="14"/>
      <c r="B429" s="14"/>
      <c r="C429" s="14"/>
      <c r="D429" s="15"/>
      <c r="E429" s="16"/>
      <c r="F429" s="16"/>
      <c r="G429" s="16"/>
      <c r="H429" s="16"/>
      <c r="I429" s="16"/>
      <c r="J429" s="16"/>
      <c r="K429" s="16"/>
      <c r="L429" s="16"/>
      <c r="M429" s="16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3.5" customHeight="1">
      <c r="A430" s="14"/>
      <c r="B430" s="14"/>
      <c r="C430" s="14"/>
      <c r="D430" s="15"/>
      <c r="E430" s="16"/>
      <c r="F430" s="16"/>
      <c r="G430" s="16"/>
      <c r="H430" s="16"/>
      <c r="I430" s="16"/>
      <c r="J430" s="16"/>
      <c r="K430" s="16"/>
      <c r="L430" s="16"/>
      <c r="M430" s="16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3.5" customHeight="1">
      <c r="A431" s="14"/>
      <c r="B431" s="14"/>
      <c r="C431" s="14"/>
      <c r="D431" s="15"/>
      <c r="E431" s="16"/>
      <c r="F431" s="16"/>
      <c r="G431" s="16"/>
      <c r="H431" s="16"/>
      <c r="I431" s="16"/>
      <c r="J431" s="16"/>
      <c r="K431" s="16"/>
      <c r="L431" s="16"/>
      <c r="M431" s="16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3.5" customHeight="1">
      <c r="A432" s="14"/>
      <c r="B432" s="14"/>
      <c r="C432" s="14"/>
      <c r="D432" s="15"/>
      <c r="E432" s="16"/>
      <c r="F432" s="16"/>
      <c r="G432" s="16"/>
      <c r="H432" s="16"/>
      <c r="I432" s="16"/>
      <c r="J432" s="16"/>
      <c r="K432" s="16"/>
      <c r="L432" s="16"/>
      <c r="M432" s="16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3.5" customHeight="1">
      <c r="A433" s="14"/>
      <c r="B433" s="14"/>
      <c r="C433" s="14"/>
      <c r="D433" s="15"/>
      <c r="E433" s="16"/>
      <c r="F433" s="16"/>
      <c r="G433" s="16"/>
      <c r="H433" s="16"/>
      <c r="I433" s="16"/>
      <c r="J433" s="16"/>
      <c r="K433" s="16"/>
      <c r="L433" s="16"/>
      <c r="M433" s="16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3.5" customHeight="1">
      <c r="A434" s="14"/>
      <c r="B434" s="14"/>
      <c r="C434" s="14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3.5" customHeight="1">
      <c r="A435" s="14"/>
      <c r="B435" s="14"/>
      <c r="C435" s="14"/>
      <c r="D435" s="15"/>
      <c r="E435" s="16"/>
      <c r="F435" s="16"/>
      <c r="G435" s="16"/>
      <c r="H435" s="16"/>
      <c r="I435" s="16"/>
      <c r="J435" s="16"/>
      <c r="K435" s="16"/>
      <c r="L435" s="16"/>
      <c r="M435" s="16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3.5" customHeight="1">
      <c r="A436" s="14"/>
      <c r="B436" s="14"/>
      <c r="C436" s="14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3.5" customHeight="1">
      <c r="A437" s="14"/>
      <c r="B437" s="14"/>
      <c r="C437" s="14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3.5" customHeight="1">
      <c r="A438" s="14"/>
      <c r="B438" s="14"/>
      <c r="C438" s="14"/>
      <c r="D438" s="15"/>
      <c r="E438" s="16"/>
      <c r="F438" s="16"/>
      <c r="G438" s="16"/>
      <c r="H438" s="16"/>
      <c r="I438" s="16"/>
      <c r="J438" s="16"/>
      <c r="K438" s="16"/>
      <c r="L438" s="16"/>
      <c r="M438" s="16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3.5" customHeight="1">
      <c r="A439" s="14"/>
      <c r="B439" s="14"/>
      <c r="C439" s="14"/>
      <c r="D439" s="15"/>
      <c r="E439" s="16"/>
      <c r="F439" s="16"/>
      <c r="G439" s="16"/>
      <c r="H439" s="16"/>
      <c r="I439" s="16"/>
      <c r="J439" s="16"/>
      <c r="K439" s="16"/>
      <c r="L439" s="16"/>
      <c r="M439" s="16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3.5" customHeight="1">
      <c r="A440" s="14"/>
      <c r="B440" s="14"/>
      <c r="C440" s="14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3.5" customHeight="1">
      <c r="A441" s="14"/>
      <c r="B441" s="14"/>
      <c r="C441" s="14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3.5" customHeight="1">
      <c r="A442" s="14"/>
      <c r="B442" s="14"/>
      <c r="C442" s="14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3.5" customHeight="1">
      <c r="A443" s="14"/>
      <c r="B443" s="14"/>
      <c r="C443" s="14"/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3.5" customHeight="1">
      <c r="A444" s="14"/>
      <c r="B444" s="14"/>
      <c r="C444" s="14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3.5" customHeight="1">
      <c r="A445" s="14"/>
      <c r="B445" s="14"/>
      <c r="C445" s="14"/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3.5" customHeight="1">
      <c r="A446" s="14"/>
      <c r="B446" s="14"/>
      <c r="C446" s="14"/>
      <c r="D446" s="15"/>
      <c r="E446" s="16"/>
      <c r="F446" s="16"/>
      <c r="G446" s="16"/>
      <c r="H446" s="16"/>
      <c r="I446" s="16"/>
      <c r="J446" s="16"/>
      <c r="K446" s="16"/>
      <c r="L446" s="16"/>
      <c r="M446" s="16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3.5" customHeight="1">
      <c r="A447" s="14"/>
      <c r="B447" s="14"/>
      <c r="C447" s="14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3.5" customHeight="1">
      <c r="A448" s="14"/>
      <c r="B448" s="14"/>
      <c r="C448" s="14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3.5" customHeight="1">
      <c r="A449" s="14"/>
      <c r="B449" s="14"/>
      <c r="C449" s="14"/>
      <c r="D449" s="15"/>
      <c r="E449" s="16"/>
      <c r="F449" s="16"/>
      <c r="G449" s="16"/>
      <c r="H449" s="16"/>
      <c r="I449" s="16"/>
      <c r="J449" s="16"/>
      <c r="K449" s="16"/>
      <c r="L449" s="16"/>
      <c r="M449" s="16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3.5" customHeight="1">
      <c r="A450" s="14"/>
      <c r="B450" s="14"/>
      <c r="C450" s="14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3.5" customHeight="1">
      <c r="A451" s="14"/>
      <c r="B451" s="14"/>
      <c r="C451" s="14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3.5" customHeight="1">
      <c r="A452" s="14"/>
      <c r="B452" s="14"/>
      <c r="C452" s="14"/>
      <c r="D452" s="15"/>
      <c r="E452" s="16"/>
      <c r="F452" s="16"/>
      <c r="G452" s="16"/>
      <c r="H452" s="16"/>
      <c r="I452" s="16"/>
      <c r="J452" s="16"/>
      <c r="K452" s="16"/>
      <c r="L452" s="16"/>
      <c r="M452" s="16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3.5" customHeight="1">
      <c r="A453" s="14"/>
      <c r="B453" s="14"/>
      <c r="C453" s="14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3.5" customHeight="1">
      <c r="A454" s="14"/>
      <c r="B454" s="14"/>
      <c r="C454" s="14"/>
      <c r="D454" s="15"/>
      <c r="E454" s="16"/>
      <c r="F454" s="16"/>
      <c r="G454" s="16"/>
      <c r="H454" s="16"/>
      <c r="I454" s="16"/>
      <c r="J454" s="16"/>
      <c r="K454" s="16"/>
      <c r="L454" s="16"/>
      <c r="M454" s="16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3.5" customHeight="1">
      <c r="A455" s="14"/>
      <c r="B455" s="14"/>
      <c r="C455" s="14"/>
      <c r="D455" s="15"/>
      <c r="E455" s="16"/>
      <c r="F455" s="16"/>
      <c r="G455" s="16"/>
      <c r="H455" s="16"/>
      <c r="I455" s="16"/>
      <c r="J455" s="16"/>
      <c r="K455" s="16"/>
      <c r="L455" s="16"/>
      <c r="M455" s="16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3.5" customHeight="1">
      <c r="A456" s="14"/>
      <c r="B456" s="14"/>
      <c r="C456" s="14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3.5" customHeight="1">
      <c r="A457" s="14"/>
      <c r="B457" s="14"/>
      <c r="C457" s="14"/>
      <c r="D457" s="15"/>
      <c r="E457" s="16"/>
      <c r="F457" s="16"/>
      <c r="G457" s="16"/>
      <c r="H457" s="16"/>
      <c r="I457" s="16"/>
      <c r="J457" s="16"/>
      <c r="K457" s="16"/>
      <c r="L457" s="16"/>
      <c r="M457" s="16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3.5" customHeight="1">
      <c r="A458" s="14"/>
      <c r="B458" s="14"/>
      <c r="C458" s="14"/>
      <c r="D458" s="15"/>
      <c r="E458" s="16"/>
      <c r="F458" s="16"/>
      <c r="G458" s="16"/>
      <c r="H458" s="16"/>
      <c r="I458" s="16"/>
      <c r="J458" s="16"/>
      <c r="K458" s="16"/>
      <c r="L458" s="16"/>
      <c r="M458" s="16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3.5" customHeight="1">
      <c r="A459" s="14"/>
      <c r="B459" s="14"/>
      <c r="C459" s="14"/>
      <c r="D459" s="15"/>
      <c r="E459" s="16"/>
      <c r="F459" s="16"/>
      <c r="G459" s="16"/>
      <c r="H459" s="16"/>
      <c r="I459" s="16"/>
      <c r="J459" s="16"/>
      <c r="K459" s="16"/>
      <c r="L459" s="16"/>
      <c r="M459" s="16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3.5" customHeight="1">
      <c r="A460" s="14"/>
      <c r="B460" s="14"/>
      <c r="C460" s="14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3.5" customHeight="1">
      <c r="A461" s="14"/>
      <c r="B461" s="14"/>
      <c r="C461" s="14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3.5" customHeight="1">
      <c r="A462" s="14"/>
      <c r="B462" s="14"/>
      <c r="C462" s="14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3.5" customHeight="1">
      <c r="A463" s="14"/>
      <c r="B463" s="14"/>
      <c r="C463" s="14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3.5" customHeight="1">
      <c r="A464" s="14"/>
      <c r="B464" s="14"/>
      <c r="C464" s="14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3.5" customHeight="1">
      <c r="A465" s="14"/>
      <c r="B465" s="14"/>
      <c r="C465" s="14"/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3.5" customHeight="1">
      <c r="A466" s="14"/>
      <c r="B466" s="14"/>
      <c r="C466" s="14"/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3.5" customHeight="1">
      <c r="A467" s="14"/>
      <c r="B467" s="14"/>
      <c r="C467" s="14"/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3.5" customHeight="1">
      <c r="A468" s="14"/>
      <c r="B468" s="14"/>
      <c r="C468" s="14"/>
      <c r="D468" s="15"/>
      <c r="E468" s="16"/>
      <c r="F468" s="16"/>
      <c r="G468" s="16"/>
      <c r="H468" s="16"/>
      <c r="I468" s="16"/>
      <c r="J468" s="16"/>
      <c r="K468" s="16"/>
      <c r="L468" s="16"/>
      <c r="M468" s="16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3.5" customHeight="1">
      <c r="A469" s="14"/>
      <c r="B469" s="14"/>
      <c r="C469" s="14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3.5" customHeight="1">
      <c r="A470" s="14"/>
      <c r="B470" s="14"/>
      <c r="C470" s="14"/>
      <c r="D470" s="15"/>
      <c r="E470" s="16"/>
      <c r="F470" s="16"/>
      <c r="G470" s="16"/>
      <c r="H470" s="16"/>
      <c r="I470" s="16"/>
      <c r="J470" s="16"/>
      <c r="K470" s="16"/>
      <c r="L470" s="16"/>
      <c r="M470" s="16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3.5" customHeight="1">
      <c r="A471" s="14"/>
      <c r="B471" s="14"/>
      <c r="C471" s="14"/>
      <c r="D471" s="15"/>
      <c r="E471" s="16"/>
      <c r="F471" s="16"/>
      <c r="G471" s="16"/>
      <c r="H471" s="16"/>
      <c r="I471" s="16"/>
      <c r="J471" s="16"/>
      <c r="K471" s="16"/>
      <c r="L471" s="16"/>
      <c r="M471" s="16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3.5" customHeight="1">
      <c r="A472" s="14"/>
      <c r="B472" s="14"/>
      <c r="C472" s="14"/>
      <c r="D472" s="15"/>
      <c r="E472" s="16"/>
      <c r="F472" s="16"/>
      <c r="G472" s="16"/>
      <c r="H472" s="16"/>
      <c r="I472" s="16"/>
      <c r="J472" s="16"/>
      <c r="K472" s="16"/>
      <c r="L472" s="16"/>
      <c r="M472" s="16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3.5" customHeight="1">
      <c r="A473" s="14"/>
      <c r="B473" s="14"/>
      <c r="C473" s="14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3.5" customHeight="1">
      <c r="A474" s="14"/>
      <c r="B474" s="14"/>
      <c r="C474" s="14"/>
      <c r="D474" s="15"/>
      <c r="E474" s="16"/>
      <c r="F474" s="16"/>
      <c r="G474" s="16"/>
      <c r="H474" s="16"/>
      <c r="I474" s="16"/>
      <c r="J474" s="16"/>
      <c r="K474" s="16"/>
      <c r="L474" s="16"/>
      <c r="M474" s="16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3.5" customHeight="1">
      <c r="A475" s="14"/>
      <c r="B475" s="14"/>
      <c r="C475" s="14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3.5" customHeight="1">
      <c r="A476" s="14"/>
      <c r="B476" s="14"/>
      <c r="C476" s="14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3.5" customHeight="1">
      <c r="A477" s="14"/>
      <c r="B477" s="14"/>
      <c r="C477" s="14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3.5" customHeight="1">
      <c r="A478" s="14"/>
      <c r="B478" s="14"/>
      <c r="C478" s="14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3.5" customHeight="1">
      <c r="A479" s="14"/>
      <c r="B479" s="14"/>
      <c r="C479" s="14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3.5" customHeight="1">
      <c r="A480" s="14"/>
      <c r="B480" s="14"/>
      <c r="C480" s="14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3.5" customHeight="1">
      <c r="A481" s="14"/>
      <c r="B481" s="14"/>
      <c r="C481" s="14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3.5" customHeight="1">
      <c r="A482" s="14"/>
      <c r="B482" s="14"/>
      <c r="C482" s="14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3.5" customHeight="1">
      <c r="A483" s="14"/>
      <c r="B483" s="14"/>
      <c r="C483" s="14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3.5" customHeight="1">
      <c r="A484" s="14"/>
      <c r="B484" s="14"/>
      <c r="C484" s="14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3.5" customHeight="1">
      <c r="A485" s="14"/>
      <c r="B485" s="14"/>
      <c r="C485" s="14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3.5" customHeight="1">
      <c r="A486" s="14"/>
      <c r="B486" s="14"/>
      <c r="C486" s="14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3.5" customHeight="1">
      <c r="A487" s="14"/>
      <c r="B487" s="14"/>
      <c r="C487" s="14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3.5" customHeight="1">
      <c r="A488" s="14"/>
      <c r="B488" s="14"/>
      <c r="C488" s="14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3.5" customHeight="1">
      <c r="A489" s="14"/>
      <c r="B489" s="14"/>
      <c r="C489" s="14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3.5" customHeight="1">
      <c r="A490" s="14"/>
      <c r="B490" s="14"/>
      <c r="C490" s="14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3.5" customHeight="1">
      <c r="A491" s="14"/>
      <c r="B491" s="14"/>
      <c r="C491" s="14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3.5" customHeight="1">
      <c r="A492" s="14"/>
      <c r="B492" s="14"/>
      <c r="C492" s="14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3.5" customHeight="1">
      <c r="A493" s="14"/>
      <c r="B493" s="14"/>
      <c r="C493" s="14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3.5" customHeight="1">
      <c r="A494" s="14"/>
      <c r="B494" s="14"/>
      <c r="C494" s="14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3.5" customHeight="1">
      <c r="A495" s="14"/>
      <c r="B495" s="14"/>
      <c r="C495" s="14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3.5" customHeight="1">
      <c r="A496" s="14"/>
      <c r="B496" s="14"/>
      <c r="C496" s="14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3.5" customHeight="1">
      <c r="A497" s="14"/>
      <c r="B497" s="14"/>
      <c r="C497" s="14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3.5" customHeight="1">
      <c r="A498" s="14"/>
      <c r="B498" s="14"/>
      <c r="C498" s="14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3.5" customHeight="1">
      <c r="A499" s="14"/>
      <c r="B499" s="14"/>
      <c r="C499" s="14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3.5" customHeight="1">
      <c r="A500" s="14"/>
      <c r="B500" s="14"/>
      <c r="C500" s="14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3.5" customHeight="1">
      <c r="A501" s="14"/>
      <c r="B501" s="14"/>
      <c r="C501" s="14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3.5" customHeight="1">
      <c r="A502" s="14"/>
      <c r="B502" s="14"/>
      <c r="C502" s="14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3.5" customHeight="1">
      <c r="A503" s="14"/>
      <c r="B503" s="14"/>
      <c r="C503" s="14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3.5" customHeight="1">
      <c r="A504" s="14"/>
      <c r="B504" s="14"/>
      <c r="C504" s="14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3.5" customHeight="1">
      <c r="A505" s="14"/>
      <c r="B505" s="14"/>
      <c r="C505" s="14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3.5" customHeight="1">
      <c r="A506" s="14"/>
      <c r="B506" s="14"/>
      <c r="C506" s="14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3.5" customHeight="1">
      <c r="A507" s="14"/>
      <c r="B507" s="14"/>
      <c r="C507" s="14"/>
      <c r="D507" s="15"/>
      <c r="E507" s="16"/>
      <c r="F507" s="16"/>
      <c r="G507" s="16"/>
      <c r="H507" s="16"/>
      <c r="I507" s="16"/>
      <c r="J507" s="16"/>
      <c r="K507" s="16"/>
      <c r="L507" s="16"/>
      <c r="M507" s="16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3.5" customHeight="1">
      <c r="A508" s="14"/>
      <c r="B508" s="14"/>
      <c r="C508" s="14"/>
      <c r="D508" s="15"/>
      <c r="E508" s="16"/>
      <c r="F508" s="16"/>
      <c r="G508" s="16"/>
      <c r="H508" s="16"/>
      <c r="I508" s="16"/>
      <c r="J508" s="16"/>
      <c r="K508" s="16"/>
      <c r="L508" s="16"/>
      <c r="M508" s="16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3.5" customHeight="1">
      <c r="A509" s="14"/>
      <c r="B509" s="14"/>
      <c r="C509" s="14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3.5" customHeight="1">
      <c r="A510" s="14"/>
      <c r="B510" s="14"/>
      <c r="C510" s="14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3.5" customHeight="1">
      <c r="A511" s="14"/>
      <c r="B511" s="14"/>
      <c r="C511" s="14"/>
      <c r="D511" s="15"/>
      <c r="E511" s="16"/>
      <c r="F511" s="16"/>
      <c r="G511" s="16"/>
      <c r="H511" s="16"/>
      <c r="I511" s="16"/>
      <c r="J511" s="16"/>
      <c r="K511" s="16"/>
      <c r="L511" s="16"/>
      <c r="M511" s="16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3.5" customHeight="1">
      <c r="A512" s="14"/>
      <c r="B512" s="14"/>
      <c r="C512" s="14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3.5" customHeight="1">
      <c r="A513" s="14"/>
      <c r="B513" s="14"/>
      <c r="C513" s="14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3.5" customHeight="1">
      <c r="A514" s="14"/>
      <c r="B514" s="14"/>
      <c r="C514" s="14"/>
      <c r="D514" s="15"/>
      <c r="E514" s="16"/>
      <c r="F514" s="16"/>
      <c r="G514" s="16"/>
      <c r="H514" s="16"/>
      <c r="I514" s="16"/>
      <c r="J514" s="16"/>
      <c r="K514" s="16"/>
      <c r="L514" s="16"/>
      <c r="M514" s="16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3.5" customHeight="1">
      <c r="A515" s="14"/>
      <c r="B515" s="14"/>
      <c r="C515" s="14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3.5" customHeight="1">
      <c r="A516" s="14"/>
      <c r="B516" s="14"/>
      <c r="C516" s="14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3.5" customHeight="1">
      <c r="A517" s="14"/>
      <c r="B517" s="14"/>
      <c r="C517" s="14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3.5" customHeight="1">
      <c r="A518" s="14"/>
      <c r="B518" s="14"/>
      <c r="C518" s="14"/>
      <c r="D518" s="15"/>
      <c r="E518" s="16"/>
      <c r="F518" s="16"/>
      <c r="G518" s="16"/>
      <c r="H518" s="16"/>
      <c r="I518" s="16"/>
      <c r="J518" s="16"/>
      <c r="K518" s="16"/>
      <c r="L518" s="16"/>
      <c r="M518" s="16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3.5" customHeight="1">
      <c r="A519" s="14"/>
      <c r="B519" s="14"/>
      <c r="C519" s="14"/>
      <c r="D519" s="15"/>
      <c r="E519" s="16"/>
      <c r="F519" s="16"/>
      <c r="G519" s="16"/>
      <c r="H519" s="16"/>
      <c r="I519" s="16"/>
      <c r="J519" s="16"/>
      <c r="K519" s="16"/>
      <c r="L519" s="16"/>
      <c r="M519" s="16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3.5" customHeight="1">
      <c r="A520" s="14"/>
      <c r="B520" s="14"/>
      <c r="C520" s="14"/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3.5" customHeight="1">
      <c r="A521" s="14"/>
      <c r="B521" s="14"/>
      <c r="C521" s="14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3.5" customHeight="1">
      <c r="A522" s="14"/>
      <c r="B522" s="14"/>
      <c r="C522" s="14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3.5" customHeight="1">
      <c r="A523" s="14"/>
      <c r="B523" s="14"/>
      <c r="C523" s="14"/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3.5" customHeight="1">
      <c r="A524" s="14"/>
      <c r="B524" s="14"/>
      <c r="C524" s="14"/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3.5" customHeight="1">
      <c r="A525" s="14"/>
      <c r="B525" s="14"/>
      <c r="C525" s="14"/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3.5" customHeight="1">
      <c r="A526" s="14"/>
      <c r="B526" s="14"/>
      <c r="C526" s="14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3.5" customHeight="1">
      <c r="A527" s="14"/>
      <c r="B527" s="14"/>
      <c r="C527" s="14"/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3.5" customHeight="1">
      <c r="A528" s="14"/>
      <c r="B528" s="14"/>
      <c r="C528" s="14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3.5" customHeight="1">
      <c r="A529" s="14"/>
      <c r="B529" s="14"/>
      <c r="C529" s="14"/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3.5" customHeight="1">
      <c r="A530" s="14"/>
      <c r="B530" s="14"/>
      <c r="C530" s="14"/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3.5" customHeight="1">
      <c r="A531" s="14"/>
      <c r="B531" s="14"/>
      <c r="C531" s="14"/>
      <c r="D531" s="15"/>
      <c r="E531" s="16"/>
      <c r="F531" s="16"/>
      <c r="G531" s="16"/>
      <c r="H531" s="16"/>
      <c r="I531" s="16"/>
      <c r="J531" s="16"/>
      <c r="K531" s="16"/>
      <c r="L531" s="16"/>
      <c r="M531" s="16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3.5" customHeight="1">
      <c r="A532" s="14"/>
      <c r="B532" s="14"/>
      <c r="C532" s="14"/>
      <c r="D532" s="15"/>
      <c r="E532" s="16"/>
      <c r="F532" s="16"/>
      <c r="G532" s="16"/>
      <c r="H532" s="16"/>
      <c r="I532" s="16"/>
      <c r="J532" s="16"/>
      <c r="K532" s="16"/>
      <c r="L532" s="16"/>
      <c r="M532" s="16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3.5" customHeight="1">
      <c r="A533" s="14"/>
      <c r="B533" s="14"/>
      <c r="C533" s="14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3.5" customHeight="1">
      <c r="A534" s="14"/>
      <c r="B534" s="14"/>
      <c r="C534" s="14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3.5" customHeight="1">
      <c r="A535" s="14"/>
      <c r="B535" s="14"/>
      <c r="C535" s="14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3.5" customHeight="1">
      <c r="A536" s="14"/>
      <c r="B536" s="14"/>
      <c r="C536" s="14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3.5" customHeight="1">
      <c r="A537" s="14"/>
      <c r="B537" s="14"/>
      <c r="C537" s="14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3.5" customHeight="1">
      <c r="A538" s="14"/>
      <c r="B538" s="14"/>
      <c r="C538" s="14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3.5" customHeight="1">
      <c r="A539" s="14"/>
      <c r="B539" s="14"/>
      <c r="C539" s="14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3.5" customHeight="1">
      <c r="A540" s="14"/>
      <c r="B540" s="14"/>
      <c r="C540" s="14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3.5" customHeight="1">
      <c r="A541" s="14"/>
      <c r="B541" s="14"/>
      <c r="C541" s="14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3.5" customHeight="1">
      <c r="A542" s="14"/>
      <c r="B542" s="14"/>
      <c r="C542" s="14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3.5" customHeight="1">
      <c r="A543" s="14"/>
      <c r="B543" s="14"/>
      <c r="C543" s="14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3.5" customHeight="1">
      <c r="A544" s="14"/>
      <c r="B544" s="14"/>
      <c r="C544" s="14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3.5" customHeight="1">
      <c r="A545" s="14"/>
      <c r="B545" s="14"/>
      <c r="C545" s="14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3.5" customHeight="1">
      <c r="A546" s="14"/>
      <c r="B546" s="14"/>
      <c r="C546" s="14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3.5" customHeight="1">
      <c r="A547" s="14"/>
      <c r="B547" s="14"/>
      <c r="C547" s="14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3.5" customHeight="1">
      <c r="A548" s="14"/>
      <c r="B548" s="14"/>
      <c r="C548" s="14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3.5" customHeight="1">
      <c r="A549" s="14"/>
      <c r="B549" s="14"/>
      <c r="C549" s="14"/>
      <c r="D549" s="15"/>
      <c r="E549" s="16"/>
      <c r="F549" s="16"/>
      <c r="G549" s="16"/>
      <c r="H549" s="16"/>
      <c r="I549" s="16"/>
      <c r="J549" s="16"/>
      <c r="K549" s="16"/>
      <c r="L549" s="16"/>
      <c r="M549" s="16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3.5" customHeight="1">
      <c r="A550" s="14"/>
      <c r="B550" s="14"/>
      <c r="C550" s="14"/>
      <c r="D550" s="15"/>
      <c r="E550" s="16"/>
      <c r="F550" s="16"/>
      <c r="G550" s="16"/>
      <c r="H550" s="16"/>
      <c r="I550" s="16"/>
      <c r="J550" s="16"/>
      <c r="K550" s="16"/>
      <c r="L550" s="16"/>
      <c r="M550" s="16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3.5" customHeight="1">
      <c r="A551" s="14"/>
      <c r="B551" s="14"/>
      <c r="C551" s="14"/>
      <c r="D551" s="15"/>
      <c r="E551" s="16"/>
      <c r="F551" s="16"/>
      <c r="G551" s="16"/>
      <c r="H551" s="16"/>
      <c r="I551" s="16"/>
      <c r="J551" s="16"/>
      <c r="K551" s="16"/>
      <c r="L551" s="16"/>
      <c r="M551" s="16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3.5" customHeight="1">
      <c r="A552" s="14"/>
      <c r="B552" s="14"/>
      <c r="C552" s="14"/>
      <c r="D552" s="15"/>
      <c r="E552" s="16"/>
      <c r="F552" s="16"/>
      <c r="G552" s="16"/>
      <c r="H552" s="16"/>
      <c r="I552" s="16"/>
      <c r="J552" s="16"/>
      <c r="K552" s="16"/>
      <c r="L552" s="16"/>
      <c r="M552" s="16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3.5" customHeight="1">
      <c r="A553" s="14"/>
      <c r="B553" s="14"/>
      <c r="C553" s="14"/>
      <c r="D553" s="15"/>
      <c r="E553" s="16"/>
      <c r="F553" s="16"/>
      <c r="G553" s="16"/>
      <c r="H553" s="16"/>
      <c r="I553" s="16"/>
      <c r="J553" s="16"/>
      <c r="K553" s="16"/>
      <c r="L553" s="16"/>
      <c r="M553" s="16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3.5" customHeight="1">
      <c r="A554" s="14"/>
      <c r="B554" s="14"/>
      <c r="C554" s="14"/>
      <c r="D554" s="15"/>
      <c r="E554" s="16"/>
      <c r="F554" s="16"/>
      <c r="G554" s="16"/>
      <c r="H554" s="16"/>
      <c r="I554" s="16"/>
      <c r="J554" s="16"/>
      <c r="K554" s="16"/>
      <c r="L554" s="16"/>
      <c r="M554" s="16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3.5" customHeight="1">
      <c r="A555" s="14"/>
      <c r="B555" s="14"/>
      <c r="C555" s="14"/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3.5" customHeight="1">
      <c r="A556" s="14"/>
      <c r="B556" s="14"/>
      <c r="C556" s="14"/>
      <c r="D556" s="15"/>
      <c r="E556" s="16"/>
      <c r="F556" s="16"/>
      <c r="G556" s="16"/>
      <c r="H556" s="16"/>
      <c r="I556" s="16"/>
      <c r="J556" s="16"/>
      <c r="K556" s="16"/>
      <c r="L556" s="16"/>
      <c r="M556" s="16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3.5" customHeight="1">
      <c r="A557" s="14"/>
      <c r="B557" s="14"/>
      <c r="C557" s="14"/>
      <c r="D557" s="15"/>
      <c r="E557" s="16"/>
      <c r="F557" s="16"/>
      <c r="G557" s="16"/>
      <c r="H557" s="16"/>
      <c r="I557" s="16"/>
      <c r="J557" s="16"/>
      <c r="K557" s="16"/>
      <c r="L557" s="16"/>
      <c r="M557" s="16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3.5" customHeight="1">
      <c r="A558" s="14"/>
      <c r="B558" s="14"/>
      <c r="C558" s="14"/>
      <c r="D558" s="15"/>
      <c r="E558" s="16"/>
      <c r="F558" s="16"/>
      <c r="G558" s="16"/>
      <c r="H558" s="16"/>
      <c r="I558" s="16"/>
      <c r="J558" s="16"/>
      <c r="K558" s="16"/>
      <c r="L558" s="16"/>
      <c r="M558" s="16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3.5" customHeight="1">
      <c r="A559" s="14"/>
      <c r="B559" s="14"/>
      <c r="C559" s="14"/>
      <c r="D559" s="15"/>
      <c r="E559" s="16"/>
      <c r="F559" s="16"/>
      <c r="G559" s="16"/>
      <c r="H559" s="16"/>
      <c r="I559" s="16"/>
      <c r="J559" s="16"/>
      <c r="K559" s="16"/>
      <c r="L559" s="16"/>
      <c r="M559" s="16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3.5" customHeight="1">
      <c r="A560" s="14"/>
      <c r="B560" s="14"/>
      <c r="C560" s="14"/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3.5" customHeight="1">
      <c r="A561" s="14"/>
      <c r="B561" s="14"/>
      <c r="C561" s="14"/>
      <c r="D561" s="15"/>
      <c r="E561" s="16"/>
      <c r="F561" s="16"/>
      <c r="G561" s="16"/>
      <c r="H561" s="16"/>
      <c r="I561" s="16"/>
      <c r="J561" s="16"/>
      <c r="K561" s="16"/>
      <c r="L561" s="16"/>
      <c r="M561" s="16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3.5" customHeight="1">
      <c r="A562" s="14"/>
      <c r="B562" s="14"/>
      <c r="C562" s="14"/>
      <c r="D562" s="15"/>
      <c r="E562" s="16"/>
      <c r="F562" s="16"/>
      <c r="G562" s="16"/>
      <c r="H562" s="16"/>
      <c r="I562" s="16"/>
      <c r="J562" s="16"/>
      <c r="K562" s="16"/>
      <c r="L562" s="16"/>
      <c r="M562" s="16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3.5" customHeight="1">
      <c r="A563" s="14"/>
      <c r="B563" s="14"/>
      <c r="C563" s="14"/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3.5" customHeight="1">
      <c r="A564" s="14"/>
      <c r="B564" s="14"/>
      <c r="C564" s="14"/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3.5" customHeight="1">
      <c r="A565" s="14"/>
      <c r="B565" s="14"/>
      <c r="C565" s="14"/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3.5" customHeight="1">
      <c r="A566" s="14"/>
      <c r="B566" s="14"/>
      <c r="C566" s="14"/>
      <c r="D566" s="15"/>
      <c r="E566" s="16"/>
      <c r="F566" s="16"/>
      <c r="G566" s="16"/>
      <c r="H566" s="16"/>
      <c r="I566" s="16"/>
      <c r="J566" s="16"/>
      <c r="K566" s="16"/>
      <c r="L566" s="16"/>
      <c r="M566" s="16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3.5" customHeight="1">
      <c r="A567" s="14"/>
      <c r="B567" s="14"/>
      <c r="C567" s="14"/>
      <c r="D567" s="15"/>
      <c r="E567" s="16"/>
      <c r="F567" s="16"/>
      <c r="G567" s="16"/>
      <c r="H567" s="16"/>
      <c r="I567" s="16"/>
      <c r="J567" s="16"/>
      <c r="K567" s="16"/>
      <c r="L567" s="16"/>
      <c r="M567" s="16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3.5" customHeight="1">
      <c r="A568" s="14"/>
      <c r="B568" s="14"/>
      <c r="C568" s="14"/>
      <c r="D568" s="15"/>
      <c r="E568" s="16"/>
      <c r="F568" s="16"/>
      <c r="G568" s="16"/>
      <c r="H568" s="16"/>
      <c r="I568" s="16"/>
      <c r="J568" s="16"/>
      <c r="K568" s="16"/>
      <c r="L568" s="16"/>
      <c r="M568" s="16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3.5" customHeight="1">
      <c r="A569" s="14"/>
      <c r="B569" s="14"/>
      <c r="C569" s="14"/>
      <c r="D569" s="15"/>
      <c r="E569" s="16"/>
      <c r="F569" s="16"/>
      <c r="G569" s="16"/>
      <c r="H569" s="16"/>
      <c r="I569" s="16"/>
      <c r="J569" s="16"/>
      <c r="K569" s="16"/>
      <c r="L569" s="16"/>
      <c r="M569" s="16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3.5" customHeight="1">
      <c r="A570" s="14"/>
      <c r="B570" s="14"/>
      <c r="C570" s="14"/>
      <c r="D570" s="15"/>
      <c r="E570" s="16"/>
      <c r="F570" s="16"/>
      <c r="G570" s="16"/>
      <c r="H570" s="16"/>
      <c r="I570" s="16"/>
      <c r="J570" s="16"/>
      <c r="K570" s="16"/>
      <c r="L570" s="16"/>
      <c r="M570" s="16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3.5" customHeight="1">
      <c r="A571" s="14"/>
      <c r="B571" s="14"/>
      <c r="C571" s="14"/>
      <c r="D571" s="15"/>
      <c r="E571" s="16"/>
      <c r="F571" s="16"/>
      <c r="G571" s="16"/>
      <c r="H571" s="16"/>
      <c r="I571" s="16"/>
      <c r="J571" s="16"/>
      <c r="K571" s="16"/>
      <c r="L571" s="16"/>
      <c r="M571" s="16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3.5" customHeight="1">
      <c r="A572" s="14"/>
      <c r="B572" s="14"/>
      <c r="C572" s="14"/>
      <c r="D572" s="15"/>
      <c r="E572" s="16"/>
      <c r="F572" s="16"/>
      <c r="G572" s="16"/>
      <c r="H572" s="16"/>
      <c r="I572" s="16"/>
      <c r="J572" s="16"/>
      <c r="K572" s="16"/>
      <c r="L572" s="16"/>
      <c r="M572" s="16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3.5" customHeight="1">
      <c r="A573" s="14"/>
      <c r="B573" s="14"/>
      <c r="C573" s="14"/>
      <c r="D573" s="15"/>
      <c r="E573" s="16"/>
      <c r="F573" s="16"/>
      <c r="G573" s="16"/>
      <c r="H573" s="16"/>
      <c r="I573" s="16"/>
      <c r="J573" s="16"/>
      <c r="K573" s="16"/>
      <c r="L573" s="16"/>
      <c r="M573" s="16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3.5" customHeight="1">
      <c r="A574" s="14"/>
      <c r="B574" s="14"/>
      <c r="C574" s="14"/>
      <c r="D574" s="15"/>
      <c r="E574" s="16"/>
      <c r="F574" s="16"/>
      <c r="G574" s="16"/>
      <c r="H574" s="16"/>
      <c r="I574" s="16"/>
      <c r="J574" s="16"/>
      <c r="K574" s="16"/>
      <c r="L574" s="16"/>
      <c r="M574" s="16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3.5" customHeight="1">
      <c r="A575" s="14"/>
      <c r="B575" s="14"/>
      <c r="C575" s="14"/>
      <c r="D575" s="15"/>
      <c r="E575" s="16"/>
      <c r="F575" s="16"/>
      <c r="G575" s="16"/>
      <c r="H575" s="16"/>
      <c r="I575" s="16"/>
      <c r="J575" s="16"/>
      <c r="K575" s="16"/>
      <c r="L575" s="16"/>
      <c r="M575" s="16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3.5" customHeight="1">
      <c r="A576" s="14"/>
      <c r="B576" s="14"/>
      <c r="C576" s="14"/>
      <c r="D576" s="15"/>
      <c r="E576" s="16"/>
      <c r="F576" s="16"/>
      <c r="G576" s="16"/>
      <c r="H576" s="16"/>
      <c r="I576" s="16"/>
      <c r="J576" s="16"/>
      <c r="K576" s="16"/>
      <c r="L576" s="16"/>
      <c r="M576" s="16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3.5" customHeight="1">
      <c r="A577" s="14"/>
      <c r="B577" s="14"/>
      <c r="C577" s="14"/>
      <c r="D577" s="15"/>
      <c r="E577" s="16"/>
      <c r="F577" s="16"/>
      <c r="G577" s="16"/>
      <c r="H577" s="16"/>
      <c r="I577" s="16"/>
      <c r="J577" s="16"/>
      <c r="K577" s="16"/>
      <c r="L577" s="16"/>
      <c r="M577" s="16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3.5" customHeight="1">
      <c r="A578" s="14"/>
      <c r="B578" s="14"/>
      <c r="C578" s="14"/>
      <c r="D578" s="15"/>
      <c r="E578" s="16"/>
      <c r="F578" s="16"/>
      <c r="G578" s="16"/>
      <c r="H578" s="16"/>
      <c r="I578" s="16"/>
      <c r="J578" s="16"/>
      <c r="K578" s="16"/>
      <c r="L578" s="16"/>
      <c r="M578" s="16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3.5" customHeight="1">
      <c r="A579" s="14"/>
      <c r="B579" s="14"/>
      <c r="C579" s="14"/>
      <c r="D579" s="15"/>
      <c r="E579" s="16"/>
      <c r="F579" s="16"/>
      <c r="G579" s="16"/>
      <c r="H579" s="16"/>
      <c r="I579" s="16"/>
      <c r="J579" s="16"/>
      <c r="K579" s="16"/>
      <c r="L579" s="16"/>
      <c r="M579" s="16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3.5" customHeight="1">
      <c r="A580" s="14"/>
      <c r="B580" s="14"/>
      <c r="C580" s="14"/>
      <c r="D580" s="15"/>
      <c r="E580" s="16"/>
      <c r="F580" s="16"/>
      <c r="G580" s="16"/>
      <c r="H580" s="16"/>
      <c r="I580" s="16"/>
      <c r="J580" s="16"/>
      <c r="K580" s="16"/>
      <c r="L580" s="16"/>
      <c r="M580" s="16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3.5" customHeight="1">
      <c r="A581" s="14"/>
      <c r="B581" s="14"/>
      <c r="C581" s="14"/>
      <c r="D581" s="15"/>
      <c r="E581" s="16"/>
      <c r="F581" s="16"/>
      <c r="G581" s="16"/>
      <c r="H581" s="16"/>
      <c r="I581" s="16"/>
      <c r="J581" s="16"/>
      <c r="K581" s="16"/>
      <c r="L581" s="16"/>
      <c r="M581" s="16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3.5" customHeight="1">
      <c r="A582" s="14"/>
      <c r="B582" s="14"/>
      <c r="C582" s="14"/>
      <c r="D582" s="15"/>
      <c r="E582" s="16"/>
      <c r="F582" s="16"/>
      <c r="G582" s="16"/>
      <c r="H582" s="16"/>
      <c r="I582" s="16"/>
      <c r="J582" s="16"/>
      <c r="K582" s="16"/>
      <c r="L582" s="16"/>
      <c r="M582" s="16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3.5" customHeight="1">
      <c r="A583" s="14"/>
      <c r="B583" s="14"/>
      <c r="C583" s="14"/>
      <c r="D583" s="15"/>
      <c r="E583" s="16"/>
      <c r="F583" s="16"/>
      <c r="G583" s="16"/>
      <c r="H583" s="16"/>
      <c r="I583" s="16"/>
      <c r="J583" s="16"/>
      <c r="K583" s="16"/>
      <c r="L583" s="16"/>
      <c r="M583" s="16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3.5" customHeight="1">
      <c r="A584" s="14"/>
      <c r="B584" s="14"/>
      <c r="C584" s="14"/>
      <c r="D584" s="15"/>
      <c r="E584" s="16"/>
      <c r="F584" s="16"/>
      <c r="G584" s="16"/>
      <c r="H584" s="16"/>
      <c r="I584" s="16"/>
      <c r="J584" s="16"/>
      <c r="K584" s="16"/>
      <c r="L584" s="16"/>
      <c r="M584" s="16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3.5" customHeight="1">
      <c r="A585" s="14"/>
      <c r="B585" s="14"/>
      <c r="C585" s="14"/>
      <c r="D585" s="15"/>
      <c r="E585" s="16"/>
      <c r="F585" s="16"/>
      <c r="G585" s="16"/>
      <c r="H585" s="16"/>
      <c r="I585" s="16"/>
      <c r="J585" s="16"/>
      <c r="K585" s="16"/>
      <c r="L585" s="16"/>
      <c r="M585" s="16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3.5" customHeight="1">
      <c r="A586" s="14"/>
      <c r="B586" s="14"/>
      <c r="C586" s="14"/>
      <c r="D586" s="15"/>
      <c r="E586" s="16"/>
      <c r="F586" s="16"/>
      <c r="G586" s="16"/>
      <c r="H586" s="16"/>
      <c r="I586" s="16"/>
      <c r="J586" s="16"/>
      <c r="K586" s="16"/>
      <c r="L586" s="16"/>
      <c r="M586" s="16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3.5" customHeight="1">
      <c r="A587" s="14"/>
      <c r="B587" s="14"/>
      <c r="C587" s="14"/>
      <c r="D587" s="15"/>
      <c r="E587" s="16"/>
      <c r="F587" s="16"/>
      <c r="G587" s="16"/>
      <c r="H587" s="16"/>
      <c r="I587" s="16"/>
      <c r="J587" s="16"/>
      <c r="K587" s="16"/>
      <c r="L587" s="16"/>
      <c r="M587" s="16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3.5" customHeight="1">
      <c r="A588" s="14"/>
      <c r="B588" s="14"/>
      <c r="C588" s="14"/>
      <c r="D588" s="15"/>
      <c r="E588" s="16"/>
      <c r="F588" s="16"/>
      <c r="G588" s="16"/>
      <c r="H588" s="16"/>
      <c r="I588" s="16"/>
      <c r="J588" s="16"/>
      <c r="K588" s="16"/>
      <c r="L588" s="16"/>
      <c r="M588" s="16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3.5" customHeight="1">
      <c r="A589" s="14"/>
      <c r="B589" s="14"/>
      <c r="C589" s="14"/>
      <c r="D589" s="15"/>
      <c r="E589" s="16"/>
      <c r="F589" s="16"/>
      <c r="G589" s="16"/>
      <c r="H589" s="16"/>
      <c r="I589" s="16"/>
      <c r="J589" s="16"/>
      <c r="K589" s="16"/>
      <c r="L589" s="16"/>
      <c r="M589" s="16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3.5" customHeight="1">
      <c r="A590" s="14"/>
      <c r="B590" s="14"/>
      <c r="C590" s="14"/>
      <c r="D590" s="15"/>
      <c r="E590" s="16"/>
      <c r="F590" s="16"/>
      <c r="G590" s="16"/>
      <c r="H590" s="16"/>
      <c r="I590" s="16"/>
      <c r="J590" s="16"/>
      <c r="K590" s="16"/>
      <c r="L590" s="16"/>
      <c r="M590" s="16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3.5" customHeight="1">
      <c r="A591" s="14"/>
      <c r="B591" s="14"/>
      <c r="C591" s="14"/>
      <c r="D591" s="15"/>
      <c r="E591" s="16"/>
      <c r="F591" s="16"/>
      <c r="G591" s="16"/>
      <c r="H591" s="16"/>
      <c r="I591" s="16"/>
      <c r="J591" s="16"/>
      <c r="K591" s="16"/>
      <c r="L591" s="16"/>
      <c r="M591" s="16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3.5" customHeight="1">
      <c r="A592" s="14"/>
      <c r="B592" s="14"/>
      <c r="C592" s="14"/>
      <c r="D592" s="15"/>
      <c r="E592" s="16"/>
      <c r="F592" s="16"/>
      <c r="G592" s="16"/>
      <c r="H592" s="16"/>
      <c r="I592" s="16"/>
      <c r="J592" s="16"/>
      <c r="K592" s="16"/>
      <c r="L592" s="16"/>
      <c r="M592" s="16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3.5" customHeight="1">
      <c r="A593" s="14"/>
      <c r="B593" s="14"/>
      <c r="C593" s="14"/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3.5" customHeight="1">
      <c r="A594" s="14"/>
      <c r="B594" s="14"/>
      <c r="C594" s="14"/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3.5" customHeight="1">
      <c r="A595" s="14"/>
      <c r="B595" s="14"/>
      <c r="C595" s="14"/>
      <c r="D595" s="15"/>
      <c r="E595" s="16"/>
      <c r="F595" s="16"/>
      <c r="G595" s="16"/>
      <c r="H595" s="16"/>
      <c r="I595" s="16"/>
      <c r="J595" s="16"/>
      <c r="K595" s="16"/>
      <c r="L595" s="16"/>
      <c r="M595" s="16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3.5" customHeight="1">
      <c r="A596" s="14"/>
      <c r="B596" s="14"/>
      <c r="C596" s="14"/>
      <c r="D596" s="15"/>
      <c r="E596" s="16"/>
      <c r="F596" s="16"/>
      <c r="G596" s="16"/>
      <c r="H596" s="16"/>
      <c r="I596" s="16"/>
      <c r="J596" s="16"/>
      <c r="K596" s="16"/>
      <c r="L596" s="16"/>
      <c r="M596" s="16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3.5" customHeight="1">
      <c r="A597" s="14"/>
      <c r="B597" s="14"/>
      <c r="C597" s="14"/>
      <c r="D597" s="15"/>
      <c r="E597" s="16"/>
      <c r="F597" s="16"/>
      <c r="G597" s="16"/>
      <c r="H597" s="16"/>
      <c r="I597" s="16"/>
      <c r="J597" s="16"/>
      <c r="K597" s="16"/>
      <c r="L597" s="16"/>
      <c r="M597" s="16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3.5" customHeight="1">
      <c r="A598" s="14"/>
      <c r="B598" s="14"/>
      <c r="C598" s="14"/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3.5" customHeight="1">
      <c r="A599" s="14"/>
      <c r="B599" s="14"/>
      <c r="C599" s="14"/>
      <c r="D599" s="15"/>
      <c r="E599" s="16"/>
      <c r="F599" s="16"/>
      <c r="G599" s="16"/>
      <c r="H599" s="16"/>
      <c r="I599" s="16"/>
      <c r="J599" s="16"/>
      <c r="K599" s="16"/>
      <c r="L599" s="16"/>
      <c r="M599" s="16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3.5" customHeight="1">
      <c r="A600" s="14"/>
      <c r="B600" s="14"/>
      <c r="C600" s="14"/>
      <c r="D600" s="15"/>
      <c r="E600" s="16"/>
      <c r="F600" s="16"/>
      <c r="G600" s="16"/>
      <c r="H600" s="16"/>
      <c r="I600" s="16"/>
      <c r="J600" s="16"/>
      <c r="K600" s="16"/>
      <c r="L600" s="16"/>
      <c r="M600" s="16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3.5" customHeight="1">
      <c r="A601" s="14"/>
      <c r="B601" s="14"/>
      <c r="C601" s="14"/>
      <c r="D601" s="15"/>
      <c r="E601" s="16"/>
      <c r="F601" s="16"/>
      <c r="G601" s="16"/>
      <c r="H601" s="16"/>
      <c r="I601" s="16"/>
      <c r="J601" s="16"/>
      <c r="K601" s="16"/>
      <c r="L601" s="16"/>
      <c r="M601" s="16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3.5" customHeight="1">
      <c r="A602" s="14"/>
      <c r="B602" s="14"/>
      <c r="C602" s="14"/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3.5" customHeight="1">
      <c r="A603" s="14"/>
      <c r="B603" s="14"/>
      <c r="C603" s="14"/>
      <c r="D603" s="15"/>
      <c r="E603" s="16"/>
      <c r="F603" s="16"/>
      <c r="G603" s="16"/>
      <c r="H603" s="16"/>
      <c r="I603" s="16"/>
      <c r="J603" s="16"/>
      <c r="K603" s="16"/>
      <c r="L603" s="16"/>
      <c r="M603" s="16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3.5" customHeight="1">
      <c r="A604" s="14"/>
      <c r="B604" s="14"/>
      <c r="C604" s="14"/>
      <c r="D604" s="15"/>
      <c r="E604" s="16"/>
      <c r="F604" s="16"/>
      <c r="G604" s="16"/>
      <c r="H604" s="16"/>
      <c r="I604" s="16"/>
      <c r="J604" s="16"/>
      <c r="K604" s="16"/>
      <c r="L604" s="16"/>
      <c r="M604" s="16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3.5" customHeight="1">
      <c r="A605" s="14"/>
      <c r="B605" s="14"/>
      <c r="C605" s="14"/>
      <c r="D605" s="15"/>
      <c r="E605" s="16"/>
      <c r="F605" s="16"/>
      <c r="G605" s="16"/>
      <c r="H605" s="16"/>
      <c r="I605" s="16"/>
      <c r="J605" s="16"/>
      <c r="K605" s="16"/>
      <c r="L605" s="16"/>
      <c r="M605" s="16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3.5" customHeight="1">
      <c r="A606" s="14"/>
      <c r="B606" s="14"/>
      <c r="C606" s="14"/>
      <c r="D606" s="15"/>
      <c r="E606" s="16"/>
      <c r="F606" s="16"/>
      <c r="G606" s="16"/>
      <c r="H606" s="16"/>
      <c r="I606" s="16"/>
      <c r="J606" s="16"/>
      <c r="K606" s="16"/>
      <c r="L606" s="16"/>
      <c r="M606" s="16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3.5" customHeight="1">
      <c r="A607" s="14"/>
      <c r="B607" s="14"/>
      <c r="C607" s="14"/>
      <c r="D607" s="15"/>
      <c r="E607" s="16"/>
      <c r="F607" s="16"/>
      <c r="G607" s="16"/>
      <c r="H607" s="16"/>
      <c r="I607" s="16"/>
      <c r="J607" s="16"/>
      <c r="K607" s="16"/>
      <c r="L607" s="16"/>
      <c r="M607" s="16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3.5" customHeight="1">
      <c r="A608" s="14"/>
      <c r="B608" s="14"/>
      <c r="C608" s="14"/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3.5" customHeight="1">
      <c r="A609" s="14"/>
      <c r="B609" s="14"/>
      <c r="C609" s="14"/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3.5" customHeight="1">
      <c r="A610" s="14"/>
      <c r="B610" s="14"/>
      <c r="C610" s="14"/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3.5" customHeight="1">
      <c r="A611" s="14"/>
      <c r="B611" s="14"/>
      <c r="C611" s="14"/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3.5" customHeight="1">
      <c r="A612" s="14"/>
      <c r="B612" s="14"/>
      <c r="C612" s="14"/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3.5" customHeight="1">
      <c r="A613" s="14"/>
      <c r="B613" s="14"/>
      <c r="C613" s="14"/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3.5" customHeight="1">
      <c r="A614" s="14"/>
      <c r="B614" s="14"/>
      <c r="C614" s="14"/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3.5" customHeight="1">
      <c r="A615" s="14"/>
      <c r="B615" s="14"/>
      <c r="C615" s="14"/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3.5" customHeight="1">
      <c r="A616" s="14"/>
      <c r="B616" s="14"/>
      <c r="C616" s="14"/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3.5" customHeight="1">
      <c r="A617" s="14"/>
      <c r="B617" s="14"/>
      <c r="C617" s="14"/>
      <c r="D617" s="15"/>
      <c r="E617" s="16"/>
      <c r="F617" s="16"/>
      <c r="G617" s="16"/>
      <c r="H617" s="16"/>
      <c r="I617" s="16"/>
      <c r="J617" s="16"/>
      <c r="K617" s="16"/>
      <c r="L617" s="16"/>
      <c r="M617" s="16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3.5" customHeight="1">
      <c r="A618" s="14"/>
      <c r="B618" s="14"/>
      <c r="C618" s="14"/>
      <c r="D618" s="15"/>
      <c r="E618" s="16"/>
      <c r="F618" s="16"/>
      <c r="G618" s="16"/>
      <c r="H618" s="16"/>
      <c r="I618" s="16"/>
      <c r="J618" s="16"/>
      <c r="K618" s="16"/>
      <c r="L618" s="16"/>
      <c r="M618" s="16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3.5" customHeight="1">
      <c r="A619" s="14"/>
      <c r="B619" s="14"/>
      <c r="C619" s="14"/>
      <c r="D619" s="15"/>
      <c r="E619" s="16"/>
      <c r="F619" s="16"/>
      <c r="G619" s="16"/>
      <c r="H619" s="16"/>
      <c r="I619" s="16"/>
      <c r="J619" s="16"/>
      <c r="K619" s="16"/>
      <c r="L619" s="16"/>
      <c r="M619" s="16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3.5" customHeight="1">
      <c r="A620" s="14"/>
      <c r="B620" s="14"/>
      <c r="C620" s="14"/>
      <c r="D620" s="15"/>
      <c r="E620" s="16"/>
      <c r="F620" s="16"/>
      <c r="G620" s="16"/>
      <c r="H620" s="16"/>
      <c r="I620" s="16"/>
      <c r="J620" s="16"/>
      <c r="K620" s="16"/>
      <c r="L620" s="16"/>
      <c r="M620" s="16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3.5" customHeight="1">
      <c r="A621" s="14"/>
      <c r="B621" s="14"/>
      <c r="C621" s="14"/>
      <c r="D621" s="15"/>
      <c r="E621" s="16"/>
      <c r="F621" s="16"/>
      <c r="G621" s="16"/>
      <c r="H621" s="16"/>
      <c r="I621" s="16"/>
      <c r="J621" s="16"/>
      <c r="K621" s="16"/>
      <c r="L621" s="16"/>
      <c r="M621" s="16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3.5" customHeight="1">
      <c r="A622" s="14"/>
      <c r="B622" s="14"/>
      <c r="C622" s="14"/>
      <c r="D622" s="15"/>
      <c r="E622" s="16"/>
      <c r="F622" s="16"/>
      <c r="G622" s="16"/>
      <c r="H622" s="16"/>
      <c r="I622" s="16"/>
      <c r="J622" s="16"/>
      <c r="K622" s="16"/>
      <c r="L622" s="16"/>
      <c r="M622" s="16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3.5" customHeight="1">
      <c r="A623" s="14"/>
      <c r="B623" s="14"/>
      <c r="C623" s="14"/>
      <c r="D623" s="15"/>
      <c r="E623" s="16"/>
      <c r="F623" s="16"/>
      <c r="G623" s="16"/>
      <c r="H623" s="16"/>
      <c r="I623" s="16"/>
      <c r="J623" s="16"/>
      <c r="K623" s="16"/>
      <c r="L623" s="16"/>
      <c r="M623" s="16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3.5" customHeight="1">
      <c r="A624" s="14"/>
      <c r="B624" s="14"/>
      <c r="C624" s="14"/>
      <c r="D624" s="15"/>
      <c r="E624" s="16"/>
      <c r="F624" s="16"/>
      <c r="G624" s="16"/>
      <c r="H624" s="16"/>
      <c r="I624" s="16"/>
      <c r="J624" s="16"/>
      <c r="K624" s="16"/>
      <c r="L624" s="16"/>
      <c r="M624" s="16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3.5" customHeight="1">
      <c r="A625" s="14"/>
      <c r="B625" s="14"/>
      <c r="C625" s="14"/>
      <c r="D625" s="15"/>
      <c r="E625" s="16"/>
      <c r="F625" s="16"/>
      <c r="G625" s="16"/>
      <c r="H625" s="16"/>
      <c r="I625" s="16"/>
      <c r="J625" s="16"/>
      <c r="K625" s="16"/>
      <c r="L625" s="16"/>
      <c r="M625" s="16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3.5" customHeight="1">
      <c r="A626" s="14"/>
      <c r="B626" s="14"/>
      <c r="C626" s="14"/>
      <c r="D626" s="15"/>
      <c r="E626" s="16"/>
      <c r="F626" s="16"/>
      <c r="G626" s="16"/>
      <c r="H626" s="16"/>
      <c r="I626" s="16"/>
      <c r="J626" s="16"/>
      <c r="K626" s="16"/>
      <c r="L626" s="16"/>
      <c r="M626" s="16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3.5" customHeight="1">
      <c r="A627" s="14"/>
      <c r="B627" s="14"/>
      <c r="C627" s="14"/>
      <c r="D627" s="15"/>
      <c r="E627" s="16"/>
      <c r="F627" s="16"/>
      <c r="G627" s="16"/>
      <c r="H627" s="16"/>
      <c r="I627" s="16"/>
      <c r="J627" s="16"/>
      <c r="K627" s="16"/>
      <c r="L627" s="16"/>
      <c r="M627" s="16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3.5" customHeight="1">
      <c r="A628" s="14"/>
      <c r="B628" s="14"/>
      <c r="C628" s="14"/>
      <c r="D628" s="15"/>
      <c r="E628" s="16"/>
      <c r="F628" s="16"/>
      <c r="G628" s="16"/>
      <c r="H628" s="16"/>
      <c r="I628" s="16"/>
      <c r="J628" s="16"/>
      <c r="K628" s="16"/>
      <c r="L628" s="16"/>
      <c r="M628" s="16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3.5" customHeight="1">
      <c r="A629" s="14"/>
      <c r="B629" s="14"/>
      <c r="C629" s="14"/>
      <c r="D629" s="15"/>
      <c r="E629" s="16"/>
      <c r="F629" s="16"/>
      <c r="G629" s="16"/>
      <c r="H629" s="16"/>
      <c r="I629" s="16"/>
      <c r="J629" s="16"/>
      <c r="K629" s="16"/>
      <c r="L629" s="16"/>
      <c r="M629" s="16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3.5" customHeight="1">
      <c r="A630" s="14"/>
      <c r="B630" s="14"/>
      <c r="C630" s="14"/>
      <c r="D630" s="15"/>
      <c r="E630" s="16"/>
      <c r="F630" s="16"/>
      <c r="G630" s="16"/>
      <c r="H630" s="16"/>
      <c r="I630" s="16"/>
      <c r="J630" s="16"/>
      <c r="K630" s="16"/>
      <c r="L630" s="16"/>
      <c r="M630" s="16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3.5" customHeight="1">
      <c r="A631" s="14"/>
      <c r="B631" s="14"/>
      <c r="C631" s="14"/>
      <c r="D631" s="15"/>
      <c r="E631" s="16"/>
      <c r="F631" s="16"/>
      <c r="G631" s="16"/>
      <c r="H631" s="16"/>
      <c r="I631" s="16"/>
      <c r="J631" s="16"/>
      <c r="K631" s="16"/>
      <c r="L631" s="16"/>
      <c r="M631" s="16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3.5" customHeight="1">
      <c r="A632" s="14"/>
      <c r="B632" s="14"/>
      <c r="C632" s="14"/>
      <c r="D632" s="15"/>
      <c r="E632" s="16"/>
      <c r="F632" s="16"/>
      <c r="G632" s="16"/>
      <c r="H632" s="16"/>
      <c r="I632" s="16"/>
      <c r="J632" s="16"/>
      <c r="K632" s="16"/>
      <c r="L632" s="16"/>
      <c r="M632" s="16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3.5" customHeight="1">
      <c r="A633" s="14"/>
      <c r="B633" s="14"/>
      <c r="C633" s="14"/>
      <c r="D633" s="15"/>
      <c r="E633" s="16"/>
      <c r="F633" s="16"/>
      <c r="G633" s="16"/>
      <c r="H633" s="16"/>
      <c r="I633" s="16"/>
      <c r="J633" s="16"/>
      <c r="K633" s="16"/>
      <c r="L633" s="16"/>
      <c r="M633" s="16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3.5" customHeight="1">
      <c r="A634" s="14"/>
      <c r="B634" s="14"/>
      <c r="C634" s="14"/>
      <c r="D634" s="15"/>
      <c r="E634" s="16"/>
      <c r="F634" s="16"/>
      <c r="G634" s="16"/>
      <c r="H634" s="16"/>
      <c r="I634" s="16"/>
      <c r="J634" s="16"/>
      <c r="K634" s="16"/>
      <c r="L634" s="16"/>
      <c r="M634" s="16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3.5" customHeight="1">
      <c r="A635" s="14"/>
      <c r="B635" s="14"/>
      <c r="C635" s="14"/>
      <c r="D635" s="15"/>
      <c r="E635" s="16"/>
      <c r="F635" s="16"/>
      <c r="G635" s="16"/>
      <c r="H635" s="16"/>
      <c r="I635" s="16"/>
      <c r="J635" s="16"/>
      <c r="K635" s="16"/>
      <c r="L635" s="16"/>
      <c r="M635" s="16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3.5" customHeight="1">
      <c r="A636" s="14"/>
      <c r="B636" s="14"/>
      <c r="C636" s="14"/>
      <c r="D636" s="15"/>
      <c r="E636" s="16"/>
      <c r="F636" s="16"/>
      <c r="G636" s="16"/>
      <c r="H636" s="16"/>
      <c r="I636" s="16"/>
      <c r="J636" s="16"/>
      <c r="K636" s="16"/>
      <c r="L636" s="16"/>
      <c r="M636" s="16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3.5" customHeight="1">
      <c r="A637" s="14"/>
      <c r="B637" s="14"/>
      <c r="C637" s="14"/>
      <c r="D637" s="15"/>
      <c r="E637" s="16"/>
      <c r="F637" s="16"/>
      <c r="G637" s="16"/>
      <c r="H637" s="16"/>
      <c r="I637" s="16"/>
      <c r="J637" s="16"/>
      <c r="K637" s="16"/>
      <c r="L637" s="16"/>
      <c r="M637" s="16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3.5" customHeight="1">
      <c r="A638" s="14"/>
      <c r="B638" s="14"/>
      <c r="C638" s="14"/>
      <c r="D638" s="15"/>
      <c r="E638" s="16"/>
      <c r="F638" s="16"/>
      <c r="G638" s="16"/>
      <c r="H638" s="16"/>
      <c r="I638" s="16"/>
      <c r="J638" s="16"/>
      <c r="K638" s="16"/>
      <c r="L638" s="16"/>
      <c r="M638" s="16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3.5" customHeight="1">
      <c r="A639" s="14"/>
      <c r="B639" s="14"/>
      <c r="C639" s="14"/>
      <c r="D639" s="15"/>
      <c r="E639" s="16"/>
      <c r="F639" s="16"/>
      <c r="G639" s="16"/>
      <c r="H639" s="16"/>
      <c r="I639" s="16"/>
      <c r="J639" s="16"/>
      <c r="K639" s="16"/>
      <c r="L639" s="16"/>
      <c r="M639" s="16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3.5" customHeight="1">
      <c r="A640" s="14"/>
      <c r="B640" s="14"/>
      <c r="C640" s="14"/>
      <c r="D640" s="15"/>
      <c r="E640" s="16"/>
      <c r="F640" s="16"/>
      <c r="G640" s="16"/>
      <c r="H640" s="16"/>
      <c r="I640" s="16"/>
      <c r="J640" s="16"/>
      <c r="K640" s="16"/>
      <c r="L640" s="16"/>
      <c r="M640" s="16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3.5" customHeight="1">
      <c r="A641" s="14"/>
      <c r="B641" s="14"/>
      <c r="C641" s="14"/>
      <c r="D641" s="15"/>
      <c r="E641" s="16"/>
      <c r="F641" s="16"/>
      <c r="G641" s="16"/>
      <c r="H641" s="16"/>
      <c r="I641" s="16"/>
      <c r="J641" s="16"/>
      <c r="K641" s="16"/>
      <c r="L641" s="16"/>
      <c r="M641" s="16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3.5" customHeight="1">
      <c r="A642" s="14"/>
      <c r="B642" s="14"/>
      <c r="C642" s="14"/>
      <c r="D642" s="15"/>
      <c r="E642" s="16"/>
      <c r="F642" s="16"/>
      <c r="G642" s="16"/>
      <c r="H642" s="16"/>
      <c r="I642" s="16"/>
      <c r="J642" s="16"/>
      <c r="K642" s="16"/>
      <c r="L642" s="16"/>
      <c r="M642" s="16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3.5" customHeight="1">
      <c r="A643" s="14"/>
      <c r="B643" s="14"/>
      <c r="C643" s="14"/>
      <c r="D643" s="15"/>
      <c r="E643" s="16"/>
      <c r="F643" s="16"/>
      <c r="G643" s="16"/>
      <c r="H643" s="16"/>
      <c r="I643" s="16"/>
      <c r="J643" s="16"/>
      <c r="K643" s="16"/>
      <c r="L643" s="16"/>
      <c r="M643" s="16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3.5" customHeight="1">
      <c r="A644" s="14"/>
      <c r="B644" s="14"/>
      <c r="C644" s="14"/>
      <c r="D644" s="15"/>
      <c r="E644" s="16"/>
      <c r="F644" s="16"/>
      <c r="G644" s="16"/>
      <c r="H644" s="16"/>
      <c r="I644" s="16"/>
      <c r="J644" s="16"/>
      <c r="K644" s="16"/>
      <c r="L644" s="16"/>
      <c r="M644" s="16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3.5" customHeight="1">
      <c r="A645" s="14"/>
      <c r="B645" s="14"/>
      <c r="C645" s="14"/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3.5" customHeight="1">
      <c r="A646" s="14"/>
      <c r="B646" s="14"/>
      <c r="C646" s="14"/>
      <c r="D646" s="15"/>
      <c r="E646" s="16"/>
      <c r="F646" s="16"/>
      <c r="G646" s="16"/>
      <c r="H646" s="16"/>
      <c r="I646" s="16"/>
      <c r="J646" s="16"/>
      <c r="K646" s="16"/>
      <c r="L646" s="16"/>
      <c r="M646" s="16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3.5" customHeight="1">
      <c r="A647" s="14"/>
      <c r="B647" s="14"/>
      <c r="C647" s="14"/>
      <c r="D647" s="15"/>
      <c r="E647" s="16"/>
      <c r="F647" s="16"/>
      <c r="G647" s="16"/>
      <c r="H647" s="16"/>
      <c r="I647" s="16"/>
      <c r="J647" s="16"/>
      <c r="K647" s="16"/>
      <c r="L647" s="16"/>
      <c r="M647" s="16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3.5" customHeight="1">
      <c r="A648" s="14"/>
      <c r="B648" s="14"/>
      <c r="C648" s="14"/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3.5" customHeight="1">
      <c r="A649" s="14"/>
      <c r="B649" s="14"/>
      <c r="C649" s="14"/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3.5" customHeight="1">
      <c r="A650" s="14"/>
      <c r="B650" s="14"/>
      <c r="C650" s="14"/>
      <c r="D650" s="15"/>
      <c r="E650" s="16"/>
      <c r="F650" s="16"/>
      <c r="G650" s="16"/>
      <c r="H650" s="16"/>
      <c r="I650" s="16"/>
      <c r="J650" s="16"/>
      <c r="K650" s="16"/>
      <c r="L650" s="16"/>
      <c r="M650" s="16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3.5" customHeight="1">
      <c r="A651" s="14"/>
      <c r="B651" s="14"/>
      <c r="C651" s="14"/>
      <c r="D651" s="15"/>
      <c r="E651" s="16"/>
      <c r="F651" s="16"/>
      <c r="G651" s="16"/>
      <c r="H651" s="16"/>
      <c r="I651" s="16"/>
      <c r="J651" s="16"/>
      <c r="K651" s="16"/>
      <c r="L651" s="16"/>
      <c r="M651" s="16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3.5" customHeight="1">
      <c r="A652" s="14"/>
      <c r="B652" s="14"/>
      <c r="C652" s="14"/>
      <c r="D652" s="15"/>
      <c r="E652" s="16"/>
      <c r="F652" s="16"/>
      <c r="G652" s="16"/>
      <c r="H652" s="16"/>
      <c r="I652" s="16"/>
      <c r="J652" s="16"/>
      <c r="K652" s="16"/>
      <c r="L652" s="16"/>
      <c r="M652" s="16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3.5" customHeight="1">
      <c r="A653" s="14"/>
      <c r="B653" s="14"/>
      <c r="C653" s="14"/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3.5" customHeight="1">
      <c r="A654" s="14"/>
      <c r="B654" s="14"/>
      <c r="C654" s="14"/>
      <c r="D654" s="15"/>
      <c r="E654" s="16"/>
      <c r="F654" s="16"/>
      <c r="G654" s="16"/>
      <c r="H654" s="16"/>
      <c r="I654" s="16"/>
      <c r="J654" s="16"/>
      <c r="K654" s="16"/>
      <c r="L654" s="16"/>
      <c r="M654" s="16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3.5" customHeight="1">
      <c r="A655" s="14"/>
      <c r="B655" s="14"/>
      <c r="C655" s="14"/>
      <c r="D655" s="15"/>
      <c r="E655" s="16"/>
      <c r="F655" s="16"/>
      <c r="G655" s="16"/>
      <c r="H655" s="16"/>
      <c r="I655" s="16"/>
      <c r="J655" s="16"/>
      <c r="K655" s="16"/>
      <c r="L655" s="16"/>
      <c r="M655" s="16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3.5" customHeight="1">
      <c r="A656" s="14"/>
      <c r="B656" s="14"/>
      <c r="C656" s="14"/>
      <c r="D656" s="15"/>
      <c r="E656" s="16"/>
      <c r="F656" s="16"/>
      <c r="G656" s="16"/>
      <c r="H656" s="16"/>
      <c r="I656" s="16"/>
      <c r="J656" s="16"/>
      <c r="K656" s="16"/>
      <c r="L656" s="16"/>
      <c r="M656" s="16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3.5" customHeight="1">
      <c r="A657" s="14"/>
      <c r="B657" s="14"/>
      <c r="C657" s="14"/>
      <c r="D657" s="15"/>
      <c r="E657" s="16"/>
      <c r="F657" s="16"/>
      <c r="G657" s="16"/>
      <c r="H657" s="16"/>
      <c r="I657" s="16"/>
      <c r="J657" s="16"/>
      <c r="K657" s="16"/>
      <c r="L657" s="16"/>
      <c r="M657" s="16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3.5" customHeight="1">
      <c r="A658" s="14"/>
      <c r="B658" s="14"/>
      <c r="C658" s="14"/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3.5" customHeight="1">
      <c r="A659" s="14"/>
      <c r="B659" s="14"/>
      <c r="C659" s="14"/>
      <c r="D659" s="15"/>
      <c r="E659" s="16"/>
      <c r="F659" s="16"/>
      <c r="G659" s="16"/>
      <c r="H659" s="16"/>
      <c r="I659" s="16"/>
      <c r="J659" s="16"/>
      <c r="K659" s="16"/>
      <c r="L659" s="16"/>
      <c r="M659" s="16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3.5" customHeight="1">
      <c r="A660" s="14"/>
      <c r="B660" s="14"/>
      <c r="C660" s="14"/>
      <c r="D660" s="15"/>
      <c r="E660" s="16"/>
      <c r="F660" s="16"/>
      <c r="G660" s="16"/>
      <c r="H660" s="16"/>
      <c r="I660" s="16"/>
      <c r="J660" s="16"/>
      <c r="K660" s="16"/>
      <c r="L660" s="16"/>
      <c r="M660" s="16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3.5" customHeight="1">
      <c r="A661" s="14"/>
      <c r="B661" s="14"/>
      <c r="C661" s="14"/>
      <c r="D661" s="15"/>
      <c r="E661" s="16"/>
      <c r="F661" s="16"/>
      <c r="G661" s="16"/>
      <c r="H661" s="16"/>
      <c r="I661" s="16"/>
      <c r="J661" s="16"/>
      <c r="K661" s="16"/>
      <c r="L661" s="16"/>
      <c r="M661" s="16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3.5" customHeight="1">
      <c r="A662" s="14"/>
      <c r="B662" s="14"/>
      <c r="C662" s="14"/>
      <c r="D662" s="15"/>
      <c r="E662" s="16"/>
      <c r="F662" s="16"/>
      <c r="G662" s="16"/>
      <c r="H662" s="16"/>
      <c r="I662" s="16"/>
      <c r="J662" s="16"/>
      <c r="K662" s="16"/>
      <c r="L662" s="16"/>
      <c r="M662" s="16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3.5" customHeight="1">
      <c r="A663" s="14"/>
      <c r="B663" s="14"/>
      <c r="C663" s="14"/>
      <c r="D663" s="15"/>
      <c r="E663" s="16"/>
      <c r="F663" s="16"/>
      <c r="G663" s="16"/>
      <c r="H663" s="16"/>
      <c r="I663" s="16"/>
      <c r="J663" s="16"/>
      <c r="K663" s="16"/>
      <c r="L663" s="16"/>
      <c r="M663" s="16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3.5" customHeight="1">
      <c r="A664" s="14"/>
      <c r="B664" s="14"/>
      <c r="C664" s="14"/>
      <c r="D664" s="15"/>
      <c r="E664" s="16"/>
      <c r="F664" s="16"/>
      <c r="G664" s="16"/>
      <c r="H664" s="16"/>
      <c r="I664" s="16"/>
      <c r="J664" s="16"/>
      <c r="K664" s="16"/>
      <c r="L664" s="16"/>
      <c r="M664" s="16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3.5" customHeight="1">
      <c r="A665" s="14"/>
      <c r="B665" s="14"/>
      <c r="C665" s="14"/>
      <c r="D665" s="15"/>
      <c r="E665" s="16"/>
      <c r="F665" s="16"/>
      <c r="G665" s="16"/>
      <c r="H665" s="16"/>
      <c r="I665" s="16"/>
      <c r="J665" s="16"/>
      <c r="K665" s="16"/>
      <c r="L665" s="16"/>
      <c r="M665" s="16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3.5" customHeight="1">
      <c r="A666" s="14"/>
      <c r="B666" s="14"/>
      <c r="C666" s="14"/>
      <c r="D666" s="15"/>
      <c r="E666" s="16"/>
      <c r="F666" s="16"/>
      <c r="G666" s="16"/>
      <c r="H666" s="16"/>
      <c r="I666" s="16"/>
      <c r="J666" s="16"/>
      <c r="K666" s="16"/>
      <c r="L666" s="16"/>
      <c r="M666" s="16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3.5" customHeight="1">
      <c r="A667" s="14"/>
      <c r="B667" s="14"/>
      <c r="C667" s="14"/>
      <c r="D667" s="15"/>
      <c r="E667" s="16"/>
      <c r="F667" s="16"/>
      <c r="G667" s="16"/>
      <c r="H667" s="16"/>
      <c r="I667" s="16"/>
      <c r="J667" s="16"/>
      <c r="K667" s="16"/>
      <c r="L667" s="16"/>
      <c r="M667" s="16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3.5" customHeight="1">
      <c r="A668" s="14"/>
      <c r="B668" s="14"/>
      <c r="C668" s="14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3.5" customHeight="1">
      <c r="A669" s="14"/>
      <c r="B669" s="14"/>
      <c r="C669" s="14"/>
      <c r="D669" s="15"/>
      <c r="E669" s="16"/>
      <c r="F669" s="16"/>
      <c r="G669" s="16"/>
      <c r="H669" s="16"/>
      <c r="I669" s="16"/>
      <c r="J669" s="16"/>
      <c r="K669" s="16"/>
      <c r="L669" s="16"/>
      <c r="M669" s="16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3.5" customHeight="1">
      <c r="A670" s="14"/>
      <c r="B670" s="14"/>
      <c r="C670" s="14"/>
      <c r="D670" s="15"/>
      <c r="E670" s="16"/>
      <c r="F670" s="16"/>
      <c r="G670" s="16"/>
      <c r="H670" s="16"/>
      <c r="I670" s="16"/>
      <c r="J670" s="16"/>
      <c r="K670" s="16"/>
      <c r="L670" s="16"/>
      <c r="M670" s="16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3.5" customHeight="1">
      <c r="A671" s="14"/>
      <c r="B671" s="14"/>
      <c r="C671" s="14"/>
      <c r="D671" s="15"/>
      <c r="E671" s="16"/>
      <c r="F671" s="16"/>
      <c r="G671" s="16"/>
      <c r="H671" s="16"/>
      <c r="I671" s="16"/>
      <c r="J671" s="16"/>
      <c r="K671" s="16"/>
      <c r="L671" s="16"/>
      <c r="M671" s="16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3.5" customHeight="1">
      <c r="A672" s="14"/>
      <c r="B672" s="14"/>
      <c r="C672" s="14"/>
      <c r="D672" s="15"/>
      <c r="E672" s="16"/>
      <c r="F672" s="16"/>
      <c r="G672" s="16"/>
      <c r="H672" s="16"/>
      <c r="I672" s="16"/>
      <c r="J672" s="16"/>
      <c r="K672" s="16"/>
      <c r="L672" s="16"/>
      <c r="M672" s="16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3.5" customHeight="1">
      <c r="A673" s="14"/>
      <c r="B673" s="14"/>
      <c r="C673" s="14"/>
      <c r="D673" s="15"/>
      <c r="E673" s="16"/>
      <c r="F673" s="16"/>
      <c r="G673" s="16"/>
      <c r="H673" s="16"/>
      <c r="I673" s="16"/>
      <c r="J673" s="16"/>
      <c r="K673" s="16"/>
      <c r="L673" s="16"/>
      <c r="M673" s="16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3.5" customHeight="1">
      <c r="A674" s="14"/>
      <c r="B674" s="14"/>
      <c r="C674" s="14"/>
      <c r="D674" s="15"/>
      <c r="E674" s="16"/>
      <c r="F674" s="16"/>
      <c r="G674" s="16"/>
      <c r="H674" s="16"/>
      <c r="I674" s="16"/>
      <c r="J674" s="16"/>
      <c r="K674" s="16"/>
      <c r="L674" s="16"/>
      <c r="M674" s="16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3.5" customHeight="1">
      <c r="A675" s="14"/>
      <c r="B675" s="14"/>
      <c r="C675" s="14"/>
      <c r="D675" s="15"/>
      <c r="E675" s="16"/>
      <c r="F675" s="16"/>
      <c r="G675" s="16"/>
      <c r="H675" s="16"/>
      <c r="I675" s="16"/>
      <c r="J675" s="16"/>
      <c r="K675" s="16"/>
      <c r="L675" s="16"/>
      <c r="M675" s="16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3.5" customHeight="1">
      <c r="A676" s="14"/>
      <c r="B676" s="14"/>
      <c r="C676" s="14"/>
      <c r="D676" s="15"/>
      <c r="E676" s="16"/>
      <c r="F676" s="16"/>
      <c r="G676" s="16"/>
      <c r="H676" s="16"/>
      <c r="I676" s="16"/>
      <c r="J676" s="16"/>
      <c r="K676" s="16"/>
      <c r="L676" s="16"/>
      <c r="M676" s="16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3.5" customHeight="1">
      <c r="A677" s="14"/>
      <c r="B677" s="14"/>
      <c r="C677" s="14"/>
      <c r="D677" s="15"/>
      <c r="E677" s="16"/>
      <c r="F677" s="16"/>
      <c r="G677" s="16"/>
      <c r="H677" s="16"/>
      <c r="I677" s="16"/>
      <c r="J677" s="16"/>
      <c r="K677" s="16"/>
      <c r="L677" s="16"/>
      <c r="M677" s="16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3.5" customHeight="1">
      <c r="A678" s="14"/>
      <c r="B678" s="14"/>
      <c r="C678" s="14"/>
      <c r="D678" s="15"/>
      <c r="E678" s="16"/>
      <c r="F678" s="16"/>
      <c r="G678" s="16"/>
      <c r="H678" s="16"/>
      <c r="I678" s="16"/>
      <c r="J678" s="16"/>
      <c r="K678" s="16"/>
      <c r="L678" s="16"/>
      <c r="M678" s="16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3.5" customHeight="1">
      <c r="A679" s="14"/>
      <c r="B679" s="14"/>
      <c r="C679" s="14"/>
      <c r="D679" s="15"/>
      <c r="E679" s="16"/>
      <c r="F679" s="16"/>
      <c r="G679" s="16"/>
      <c r="H679" s="16"/>
      <c r="I679" s="16"/>
      <c r="J679" s="16"/>
      <c r="K679" s="16"/>
      <c r="L679" s="16"/>
      <c r="M679" s="16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3.5" customHeight="1">
      <c r="A680" s="14"/>
      <c r="B680" s="14"/>
      <c r="C680" s="14"/>
      <c r="D680" s="15"/>
      <c r="E680" s="16"/>
      <c r="F680" s="16"/>
      <c r="G680" s="16"/>
      <c r="H680" s="16"/>
      <c r="I680" s="16"/>
      <c r="J680" s="16"/>
      <c r="K680" s="16"/>
      <c r="L680" s="16"/>
      <c r="M680" s="16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3.5" customHeight="1">
      <c r="A681" s="14"/>
      <c r="B681" s="14"/>
      <c r="C681" s="14"/>
      <c r="D681" s="15"/>
      <c r="E681" s="16"/>
      <c r="F681" s="16"/>
      <c r="G681" s="16"/>
      <c r="H681" s="16"/>
      <c r="I681" s="16"/>
      <c r="J681" s="16"/>
      <c r="K681" s="16"/>
      <c r="L681" s="16"/>
      <c r="M681" s="16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3.5" customHeight="1">
      <c r="A682" s="14"/>
      <c r="B682" s="14"/>
      <c r="C682" s="14"/>
      <c r="D682" s="15"/>
      <c r="E682" s="16"/>
      <c r="F682" s="16"/>
      <c r="G682" s="16"/>
      <c r="H682" s="16"/>
      <c r="I682" s="16"/>
      <c r="J682" s="16"/>
      <c r="K682" s="16"/>
      <c r="L682" s="16"/>
      <c r="M682" s="16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3.5" customHeight="1">
      <c r="A683" s="14"/>
      <c r="B683" s="14"/>
      <c r="C683" s="14"/>
      <c r="D683" s="15"/>
      <c r="E683" s="16"/>
      <c r="F683" s="16"/>
      <c r="G683" s="16"/>
      <c r="H683" s="16"/>
      <c r="I683" s="16"/>
      <c r="J683" s="16"/>
      <c r="K683" s="16"/>
      <c r="L683" s="16"/>
      <c r="M683" s="16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3.5" customHeight="1">
      <c r="A684" s="14"/>
      <c r="B684" s="14"/>
      <c r="C684" s="14"/>
      <c r="D684" s="15"/>
      <c r="E684" s="16"/>
      <c r="F684" s="16"/>
      <c r="G684" s="16"/>
      <c r="H684" s="16"/>
      <c r="I684" s="16"/>
      <c r="J684" s="16"/>
      <c r="K684" s="16"/>
      <c r="L684" s="16"/>
      <c r="M684" s="16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3.5" customHeight="1">
      <c r="A685" s="14"/>
      <c r="B685" s="14"/>
      <c r="C685" s="14"/>
      <c r="D685" s="15"/>
      <c r="E685" s="16"/>
      <c r="F685" s="16"/>
      <c r="G685" s="16"/>
      <c r="H685" s="16"/>
      <c r="I685" s="16"/>
      <c r="J685" s="16"/>
      <c r="K685" s="16"/>
      <c r="L685" s="16"/>
      <c r="M685" s="16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3.5" customHeight="1">
      <c r="A686" s="14"/>
      <c r="B686" s="14"/>
      <c r="C686" s="14"/>
      <c r="D686" s="15"/>
      <c r="E686" s="16"/>
      <c r="F686" s="16"/>
      <c r="G686" s="16"/>
      <c r="H686" s="16"/>
      <c r="I686" s="16"/>
      <c r="J686" s="16"/>
      <c r="K686" s="16"/>
      <c r="L686" s="16"/>
      <c r="M686" s="16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3.5" customHeight="1">
      <c r="A687" s="14"/>
      <c r="B687" s="14"/>
      <c r="C687" s="14"/>
      <c r="D687" s="15"/>
      <c r="E687" s="16"/>
      <c r="F687" s="16"/>
      <c r="G687" s="16"/>
      <c r="H687" s="16"/>
      <c r="I687" s="16"/>
      <c r="J687" s="16"/>
      <c r="K687" s="16"/>
      <c r="L687" s="16"/>
      <c r="M687" s="16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3.5" customHeight="1">
      <c r="A688" s="14"/>
      <c r="B688" s="14"/>
      <c r="C688" s="14"/>
      <c r="D688" s="15"/>
      <c r="E688" s="16"/>
      <c r="F688" s="16"/>
      <c r="G688" s="16"/>
      <c r="H688" s="16"/>
      <c r="I688" s="16"/>
      <c r="J688" s="16"/>
      <c r="K688" s="16"/>
      <c r="L688" s="16"/>
      <c r="M688" s="16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3.5" customHeight="1">
      <c r="A689" s="14"/>
      <c r="B689" s="14"/>
      <c r="C689" s="14"/>
      <c r="D689" s="15"/>
      <c r="E689" s="16"/>
      <c r="F689" s="16"/>
      <c r="G689" s="16"/>
      <c r="H689" s="16"/>
      <c r="I689" s="16"/>
      <c r="J689" s="16"/>
      <c r="K689" s="16"/>
      <c r="L689" s="16"/>
      <c r="M689" s="16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3.5" customHeight="1">
      <c r="A690" s="14"/>
      <c r="B690" s="14"/>
      <c r="C690" s="14"/>
      <c r="D690" s="15"/>
      <c r="E690" s="16"/>
      <c r="F690" s="16"/>
      <c r="G690" s="16"/>
      <c r="H690" s="16"/>
      <c r="I690" s="16"/>
      <c r="J690" s="16"/>
      <c r="K690" s="16"/>
      <c r="L690" s="16"/>
      <c r="M690" s="16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3.5" customHeight="1">
      <c r="A691" s="14"/>
      <c r="B691" s="14"/>
      <c r="C691" s="14"/>
      <c r="D691" s="15"/>
      <c r="E691" s="16"/>
      <c r="F691" s="16"/>
      <c r="G691" s="16"/>
      <c r="H691" s="16"/>
      <c r="I691" s="16"/>
      <c r="J691" s="16"/>
      <c r="K691" s="16"/>
      <c r="L691" s="16"/>
      <c r="M691" s="16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3.5" customHeight="1">
      <c r="A692" s="14"/>
      <c r="B692" s="14"/>
      <c r="C692" s="14"/>
      <c r="D692" s="15"/>
      <c r="E692" s="16"/>
      <c r="F692" s="16"/>
      <c r="G692" s="16"/>
      <c r="H692" s="16"/>
      <c r="I692" s="16"/>
      <c r="J692" s="16"/>
      <c r="K692" s="16"/>
      <c r="L692" s="16"/>
      <c r="M692" s="16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3.5" customHeight="1">
      <c r="A693" s="14"/>
      <c r="B693" s="14"/>
      <c r="C693" s="14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3.5" customHeight="1">
      <c r="A694" s="14"/>
      <c r="B694" s="14"/>
      <c r="C694" s="14"/>
      <c r="D694" s="15"/>
      <c r="E694" s="16"/>
      <c r="F694" s="16"/>
      <c r="G694" s="16"/>
      <c r="H694" s="16"/>
      <c r="I694" s="16"/>
      <c r="J694" s="16"/>
      <c r="K694" s="16"/>
      <c r="L694" s="16"/>
      <c r="M694" s="16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3.5" customHeight="1">
      <c r="A695" s="14"/>
      <c r="B695" s="14"/>
      <c r="C695" s="14"/>
      <c r="D695" s="15"/>
      <c r="E695" s="16"/>
      <c r="F695" s="16"/>
      <c r="G695" s="16"/>
      <c r="H695" s="16"/>
      <c r="I695" s="16"/>
      <c r="J695" s="16"/>
      <c r="K695" s="16"/>
      <c r="L695" s="16"/>
      <c r="M695" s="16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3.5" customHeight="1">
      <c r="A696" s="14"/>
      <c r="B696" s="14"/>
      <c r="C696" s="14"/>
      <c r="D696" s="15"/>
      <c r="E696" s="16"/>
      <c r="F696" s="16"/>
      <c r="G696" s="16"/>
      <c r="H696" s="16"/>
      <c r="I696" s="16"/>
      <c r="J696" s="16"/>
      <c r="K696" s="16"/>
      <c r="L696" s="16"/>
      <c r="M696" s="16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3.5" customHeight="1">
      <c r="A697" s="14"/>
      <c r="B697" s="14"/>
      <c r="C697" s="14"/>
      <c r="D697" s="15"/>
      <c r="E697" s="16"/>
      <c r="F697" s="16"/>
      <c r="G697" s="16"/>
      <c r="H697" s="16"/>
      <c r="I697" s="16"/>
      <c r="J697" s="16"/>
      <c r="K697" s="16"/>
      <c r="L697" s="16"/>
      <c r="M697" s="16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3.5" customHeight="1">
      <c r="A698" s="14"/>
      <c r="B698" s="14"/>
      <c r="C698" s="14"/>
      <c r="D698" s="15"/>
      <c r="E698" s="16"/>
      <c r="F698" s="16"/>
      <c r="G698" s="16"/>
      <c r="H698" s="16"/>
      <c r="I698" s="16"/>
      <c r="J698" s="16"/>
      <c r="K698" s="16"/>
      <c r="L698" s="16"/>
      <c r="M698" s="16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3.5" customHeight="1">
      <c r="A699" s="14"/>
      <c r="B699" s="14"/>
      <c r="C699" s="14"/>
      <c r="D699" s="15"/>
      <c r="E699" s="16"/>
      <c r="F699" s="16"/>
      <c r="G699" s="16"/>
      <c r="H699" s="16"/>
      <c r="I699" s="16"/>
      <c r="J699" s="16"/>
      <c r="K699" s="16"/>
      <c r="L699" s="16"/>
      <c r="M699" s="16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3.5" customHeight="1">
      <c r="A700" s="14"/>
      <c r="B700" s="14"/>
      <c r="C700" s="14"/>
      <c r="D700" s="15"/>
      <c r="E700" s="16"/>
      <c r="F700" s="16"/>
      <c r="G700" s="16"/>
      <c r="H700" s="16"/>
      <c r="I700" s="16"/>
      <c r="J700" s="16"/>
      <c r="K700" s="16"/>
      <c r="L700" s="16"/>
      <c r="M700" s="16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3.5" customHeight="1">
      <c r="A701" s="14"/>
      <c r="B701" s="14"/>
      <c r="C701" s="14"/>
      <c r="D701" s="15"/>
      <c r="E701" s="16"/>
      <c r="F701" s="16"/>
      <c r="G701" s="16"/>
      <c r="H701" s="16"/>
      <c r="I701" s="16"/>
      <c r="J701" s="16"/>
      <c r="K701" s="16"/>
      <c r="L701" s="16"/>
      <c r="M701" s="16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3.5" customHeight="1">
      <c r="A702" s="14"/>
      <c r="B702" s="14"/>
      <c r="C702" s="14"/>
      <c r="D702" s="15"/>
      <c r="E702" s="16"/>
      <c r="F702" s="16"/>
      <c r="G702" s="16"/>
      <c r="H702" s="16"/>
      <c r="I702" s="16"/>
      <c r="J702" s="16"/>
      <c r="K702" s="16"/>
      <c r="L702" s="16"/>
      <c r="M702" s="16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3.5" customHeight="1">
      <c r="A703" s="14"/>
      <c r="B703" s="14"/>
      <c r="C703" s="14"/>
      <c r="D703" s="15"/>
      <c r="E703" s="16"/>
      <c r="F703" s="16"/>
      <c r="G703" s="16"/>
      <c r="H703" s="16"/>
      <c r="I703" s="16"/>
      <c r="J703" s="16"/>
      <c r="K703" s="16"/>
      <c r="L703" s="16"/>
      <c r="M703" s="16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3.5" customHeight="1">
      <c r="A704" s="14"/>
      <c r="B704" s="14"/>
      <c r="C704" s="14"/>
      <c r="D704" s="15"/>
      <c r="E704" s="16"/>
      <c r="F704" s="16"/>
      <c r="G704" s="16"/>
      <c r="H704" s="16"/>
      <c r="I704" s="16"/>
      <c r="J704" s="16"/>
      <c r="K704" s="16"/>
      <c r="L704" s="16"/>
      <c r="M704" s="16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3.5" customHeight="1">
      <c r="A705" s="14"/>
      <c r="B705" s="14"/>
      <c r="C705" s="14"/>
      <c r="D705" s="15"/>
      <c r="E705" s="16"/>
      <c r="F705" s="16"/>
      <c r="G705" s="16"/>
      <c r="H705" s="16"/>
      <c r="I705" s="16"/>
      <c r="J705" s="16"/>
      <c r="K705" s="16"/>
      <c r="L705" s="16"/>
      <c r="M705" s="16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3.5" customHeight="1">
      <c r="A706" s="14"/>
      <c r="B706" s="14"/>
      <c r="C706" s="14"/>
      <c r="D706" s="15"/>
      <c r="E706" s="16"/>
      <c r="F706" s="16"/>
      <c r="G706" s="16"/>
      <c r="H706" s="16"/>
      <c r="I706" s="16"/>
      <c r="J706" s="16"/>
      <c r="K706" s="16"/>
      <c r="L706" s="16"/>
      <c r="M706" s="16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3.5" customHeight="1">
      <c r="A707" s="14"/>
      <c r="B707" s="14"/>
      <c r="C707" s="14"/>
      <c r="D707" s="15"/>
      <c r="E707" s="16"/>
      <c r="F707" s="16"/>
      <c r="G707" s="16"/>
      <c r="H707" s="16"/>
      <c r="I707" s="16"/>
      <c r="J707" s="16"/>
      <c r="K707" s="16"/>
      <c r="L707" s="16"/>
      <c r="M707" s="16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3.5" customHeight="1">
      <c r="A708" s="14"/>
      <c r="B708" s="14"/>
      <c r="C708" s="14"/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3.5" customHeight="1">
      <c r="A709" s="14"/>
      <c r="B709" s="14"/>
      <c r="C709" s="14"/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3.5" customHeight="1">
      <c r="A710" s="14"/>
      <c r="B710" s="14"/>
      <c r="C710" s="14"/>
      <c r="D710" s="15"/>
      <c r="E710" s="16"/>
      <c r="F710" s="16"/>
      <c r="G710" s="16"/>
      <c r="H710" s="16"/>
      <c r="I710" s="16"/>
      <c r="J710" s="16"/>
      <c r="K710" s="16"/>
      <c r="L710" s="16"/>
      <c r="M710" s="16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3.5" customHeight="1">
      <c r="A711" s="14"/>
      <c r="B711" s="14"/>
      <c r="C711" s="14"/>
      <c r="D711" s="15"/>
      <c r="E711" s="16"/>
      <c r="F711" s="16"/>
      <c r="G711" s="16"/>
      <c r="H711" s="16"/>
      <c r="I711" s="16"/>
      <c r="J711" s="16"/>
      <c r="K711" s="16"/>
      <c r="L711" s="16"/>
      <c r="M711" s="16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3.5" customHeight="1">
      <c r="A712" s="14"/>
      <c r="B712" s="14"/>
      <c r="C712" s="14"/>
      <c r="D712" s="15"/>
      <c r="E712" s="16"/>
      <c r="F712" s="16"/>
      <c r="G712" s="16"/>
      <c r="H712" s="16"/>
      <c r="I712" s="16"/>
      <c r="J712" s="16"/>
      <c r="K712" s="16"/>
      <c r="L712" s="16"/>
      <c r="M712" s="16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3.5" customHeight="1">
      <c r="A713" s="14"/>
      <c r="B713" s="14"/>
      <c r="C713" s="14"/>
      <c r="D713" s="15"/>
      <c r="E713" s="16"/>
      <c r="F713" s="16"/>
      <c r="G713" s="16"/>
      <c r="H713" s="16"/>
      <c r="I713" s="16"/>
      <c r="J713" s="16"/>
      <c r="K713" s="16"/>
      <c r="L713" s="16"/>
      <c r="M713" s="16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3.5" customHeight="1">
      <c r="A714" s="14"/>
      <c r="B714" s="14"/>
      <c r="C714" s="14"/>
      <c r="D714" s="15"/>
      <c r="E714" s="16"/>
      <c r="F714" s="16"/>
      <c r="G714" s="16"/>
      <c r="H714" s="16"/>
      <c r="I714" s="16"/>
      <c r="J714" s="16"/>
      <c r="K714" s="16"/>
      <c r="L714" s="16"/>
      <c r="M714" s="16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3.5" customHeight="1">
      <c r="A715" s="14"/>
      <c r="B715" s="14"/>
      <c r="C715" s="14"/>
      <c r="D715" s="15"/>
      <c r="E715" s="16"/>
      <c r="F715" s="16"/>
      <c r="G715" s="16"/>
      <c r="H715" s="16"/>
      <c r="I715" s="16"/>
      <c r="J715" s="16"/>
      <c r="K715" s="16"/>
      <c r="L715" s="16"/>
      <c r="M715" s="16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3.5" customHeight="1">
      <c r="A716" s="14"/>
      <c r="B716" s="14"/>
      <c r="C716" s="14"/>
      <c r="D716" s="15"/>
      <c r="E716" s="16"/>
      <c r="F716" s="16"/>
      <c r="G716" s="16"/>
      <c r="H716" s="16"/>
      <c r="I716" s="16"/>
      <c r="J716" s="16"/>
      <c r="K716" s="16"/>
      <c r="L716" s="16"/>
      <c r="M716" s="16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3.5" customHeight="1">
      <c r="A717" s="14"/>
      <c r="B717" s="14"/>
      <c r="C717" s="14"/>
      <c r="D717" s="15"/>
      <c r="E717" s="16"/>
      <c r="F717" s="16"/>
      <c r="G717" s="16"/>
      <c r="H717" s="16"/>
      <c r="I717" s="16"/>
      <c r="J717" s="16"/>
      <c r="K717" s="16"/>
      <c r="L717" s="16"/>
      <c r="M717" s="16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3.5" customHeight="1">
      <c r="A718" s="14"/>
      <c r="B718" s="14"/>
      <c r="C718" s="14"/>
      <c r="D718" s="15"/>
      <c r="E718" s="16"/>
      <c r="F718" s="16"/>
      <c r="G718" s="16"/>
      <c r="H718" s="16"/>
      <c r="I718" s="16"/>
      <c r="J718" s="16"/>
      <c r="K718" s="16"/>
      <c r="L718" s="16"/>
      <c r="M718" s="16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3.5" customHeight="1">
      <c r="A719" s="14"/>
      <c r="B719" s="14"/>
      <c r="C719" s="14"/>
      <c r="D719" s="15"/>
      <c r="E719" s="16"/>
      <c r="F719" s="16"/>
      <c r="G719" s="16"/>
      <c r="H719" s="16"/>
      <c r="I719" s="16"/>
      <c r="J719" s="16"/>
      <c r="K719" s="16"/>
      <c r="L719" s="16"/>
      <c r="M719" s="16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3.5" customHeight="1">
      <c r="A720" s="14"/>
      <c r="B720" s="14"/>
      <c r="C720" s="14"/>
      <c r="D720" s="15"/>
      <c r="E720" s="16"/>
      <c r="F720" s="16"/>
      <c r="G720" s="16"/>
      <c r="H720" s="16"/>
      <c r="I720" s="16"/>
      <c r="J720" s="16"/>
      <c r="K720" s="16"/>
      <c r="L720" s="16"/>
      <c r="M720" s="16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3.5" customHeight="1">
      <c r="A721" s="14"/>
      <c r="B721" s="14"/>
      <c r="C721" s="14"/>
      <c r="D721" s="15"/>
      <c r="E721" s="16"/>
      <c r="F721" s="16"/>
      <c r="G721" s="16"/>
      <c r="H721" s="16"/>
      <c r="I721" s="16"/>
      <c r="J721" s="16"/>
      <c r="K721" s="16"/>
      <c r="L721" s="16"/>
      <c r="M721" s="16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3.5" customHeight="1">
      <c r="A722" s="14"/>
      <c r="B722" s="14"/>
      <c r="C722" s="14"/>
      <c r="D722" s="15"/>
      <c r="E722" s="16"/>
      <c r="F722" s="16"/>
      <c r="G722" s="16"/>
      <c r="H722" s="16"/>
      <c r="I722" s="16"/>
      <c r="J722" s="16"/>
      <c r="K722" s="16"/>
      <c r="L722" s="16"/>
      <c r="M722" s="16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3.5" customHeight="1">
      <c r="A723" s="14"/>
      <c r="B723" s="14"/>
      <c r="C723" s="14"/>
      <c r="D723" s="15"/>
      <c r="E723" s="16"/>
      <c r="F723" s="16"/>
      <c r="G723" s="16"/>
      <c r="H723" s="16"/>
      <c r="I723" s="16"/>
      <c r="J723" s="16"/>
      <c r="K723" s="16"/>
      <c r="L723" s="16"/>
      <c r="M723" s="16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3.5" customHeight="1">
      <c r="A724" s="14"/>
      <c r="B724" s="14"/>
      <c r="C724" s="14"/>
      <c r="D724" s="15"/>
      <c r="E724" s="16"/>
      <c r="F724" s="16"/>
      <c r="G724" s="16"/>
      <c r="H724" s="16"/>
      <c r="I724" s="16"/>
      <c r="J724" s="16"/>
      <c r="K724" s="16"/>
      <c r="L724" s="16"/>
      <c r="M724" s="16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3.5" customHeight="1">
      <c r="A725" s="14"/>
      <c r="B725" s="14"/>
      <c r="C725" s="14"/>
      <c r="D725" s="15"/>
      <c r="E725" s="16"/>
      <c r="F725" s="16"/>
      <c r="G725" s="16"/>
      <c r="H725" s="16"/>
      <c r="I725" s="16"/>
      <c r="J725" s="16"/>
      <c r="K725" s="16"/>
      <c r="L725" s="16"/>
      <c r="M725" s="16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3.5" customHeight="1">
      <c r="A726" s="14"/>
      <c r="B726" s="14"/>
      <c r="C726" s="14"/>
      <c r="D726" s="15"/>
      <c r="E726" s="16"/>
      <c r="F726" s="16"/>
      <c r="G726" s="16"/>
      <c r="H726" s="16"/>
      <c r="I726" s="16"/>
      <c r="J726" s="16"/>
      <c r="K726" s="16"/>
      <c r="L726" s="16"/>
      <c r="M726" s="16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3.5" customHeight="1">
      <c r="A727" s="14"/>
      <c r="B727" s="14"/>
      <c r="C727" s="14"/>
      <c r="D727" s="15"/>
      <c r="E727" s="16"/>
      <c r="F727" s="16"/>
      <c r="G727" s="16"/>
      <c r="H727" s="16"/>
      <c r="I727" s="16"/>
      <c r="J727" s="16"/>
      <c r="K727" s="16"/>
      <c r="L727" s="16"/>
      <c r="M727" s="16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3.5" customHeight="1">
      <c r="A728" s="14"/>
      <c r="B728" s="14"/>
      <c r="C728" s="14"/>
      <c r="D728" s="15"/>
      <c r="E728" s="16"/>
      <c r="F728" s="16"/>
      <c r="G728" s="16"/>
      <c r="H728" s="16"/>
      <c r="I728" s="16"/>
      <c r="J728" s="16"/>
      <c r="K728" s="16"/>
      <c r="L728" s="16"/>
      <c r="M728" s="16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3.5" customHeight="1">
      <c r="A729" s="14"/>
      <c r="B729" s="14"/>
      <c r="C729" s="14"/>
      <c r="D729" s="15"/>
      <c r="E729" s="16"/>
      <c r="F729" s="16"/>
      <c r="G729" s="16"/>
      <c r="H729" s="16"/>
      <c r="I729" s="16"/>
      <c r="J729" s="16"/>
      <c r="K729" s="16"/>
      <c r="L729" s="16"/>
      <c r="M729" s="16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3.5" customHeight="1">
      <c r="A730" s="14"/>
      <c r="B730" s="14"/>
      <c r="C730" s="14"/>
      <c r="D730" s="15"/>
      <c r="E730" s="16"/>
      <c r="F730" s="16"/>
      <c r="G730" s="16"/>
      <c r="H730" s="16"/>
      <c r="I730" s="16"/>
      <c r="J730" s="16"/>
      <c r="K730" s="16"/>
      <c r="L730" s="16"/>
      <c r="M730" s="16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3.5" customHeight="1">
      <c r="A731" s="14"/>
      <c r="B731" s="14"/>
      <c r="C731" s="14"/>
      <c r="D731" s="15"/>
      <c r="E731" s="16"/>
      <c r="F731" s="16"/>
      <c r="G731" s="16"/>
      <c r="H731" s="16"/>
      <c r="I731" s="16"/>
      <c r="J731" s="16"/>
      <c r="K731" s="16"/>
      <c r="L731" s="16"/>
      <c r="M731" s="16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3.5" customHeight="1">
      <c r="A732" s="14"/>
      <c r="B732" s="14"/>
      <c r="C732" s="14"/>
      <c r="D732" s="15"/>
      <c r="E732" s="16"/>
      <c r="F732" s="16"/>
      <c r="G732" s="16"/>
      <c r="H732" s="16"/>
      <c r="I732" s="16"/>
      <c r="J732" s="16"/>
      <c r="K732" s="16"/>
      <c r="L732" s="16"/>
      <c r="M732" s="16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3.5" customHeight="1">
      <c r="A733" s="14"/>
      <c r="B733" s="14"/>
      <c r="C733" s="14"/>
      <c r="D733" s="15"/>
      <c r="E733" s="16"/>
      <c r="F733" s="16"/>
      <c r="G733" s="16"/>
      <c r="H733" s="16"/>
      <c r="I733" s="16"/>
      <c r="J733" s="16"/>
      <c r="K733" s="16"/>
      <c r="L733" s="16"/>
      <c r="M733" s="16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3.5" customHeight="1">
      <c r="A734" s="14"/>
      <c r="B734" s="14"/>
      <c r="C734" s="14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3.5" customHeight="1">
      <c r="A735" s="14"/>
      <c r="B735" s="14"/>
      <c r="C735" s="14"/>
      <c r="D735" s="15"/>
      <c r="E735" s="16"/>
      <c r="F735" s="16"/>
      <c r="G735" s="16"/>
      <c r="H735" s="16"/>
      <c r="I735" s="16"/>
      <c r="J735" s="16"/>
      <c r="K735" s="16"/>
      <c r="L735" s="16"/>
      <c r="M735" s="16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3.5" customHeight="1">
      <c r="A736" s="14"/>
      <c r="B736" s="14"/>
      <c r="C736" s="14"/>
      <c r="D736" s="15"/>
      <c r="E736" s="16"/>
      <c r="F736" s="16"/>
      <c r="G736" s="16"/>
      <c r="H736" s="16"/>
      <c r="I736" s="16"/>
      <c r="J736" s="16"/>
      <c r="K736" s="16"/>
      <c r="L736" s="16"/>
      <c r="M736" s="16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3.5" customHeight="1">
      <c r="A737" s="14"/>
      <c r="B737" s="14"/>
      <c r="C737" s="14"/>
      <c r="D737" s="15"/>
      <c r="E737" s="16"/>
      <c r="F737" s="16"/>
      <c r="G737" s="16"/>
      <c r="H737" s="16"/>
      <c r="I737" s="16"/>
      <c r="J737" s="16"/>
      <c r="K737" s="16"/>
      <c r="L737" s="16"/>
      <c r="M737" s="16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3.5" customHeight="1">
      <c r="A738" s="14"/>
      <c r="B738" s="14"/>
      <c r="C738" s="14"/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3.5" customHeight="1">
      <c r="A739" s="14"/>
      <c r="B739" s="14"/>
      <c r="C739" s="14"/>
      <c r="D739" s="15"/>
      <c r="E739" s="16"/>
      <c r="F739" s="16"/>
      <c r="G739" s="16"/>
      <c r="H739" s="16"/>
      <c r="I739" s="16"/>
      <c r="J739" s="16"/>
      <c r="K739" s="16"/>
      <c r="L739" s="16"/>
      <c r="M739" s="16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3.5" customHeight="1">
      <c r="A740" s="14"/>
      <c r="B740" s="14"/>
      <c r="C740" s="14"/>
      <c r="D740" s="15"/>
      <c r="E740" s="16"/>
      <c r="F740" s="16"/>
      <c r="G740" s="16"/>
      <c r="H740" s="16"/>
      <c r="I740" s="16"/>
      <c r="J740" s="16"/>
      <c r="K740" s="16"/>
      <c r="L740" s="16"/>
      <c r="M740" s="16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3.5" customHeight="1">
      <c r="A741" s="14"/>
      <c r="B741" s="14"/>
      <c r="C741" s="14"/>
      <c r="D741" s="15"/>
      <c r="E741" s="16"/>
      <c r="F741" s="16"/>
      <c r="G741" s="16"/>
      <c r="H741" s="16"/>
      <c r="I741" s="16"/>
      <c r="J741" s="16"/>
      <c r="K741" s="16"/>
      <c r="L741" s="16"/>
      <c r="M741" s="16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3.5" customHeight="1">
      <c r="A742" s="14"/>
      <c r="B742" s="14"/>
      <c r="C742" s="14"/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3.5" customHeight="1">
      <c r="A743" s="14"/>
      <c r="B743" s="14"/>
      <c r="C743" s="14"/>
      <c r="D743" s="15"/>
      <c r="E743" s="16"/>
      <c r="F743" s="16"/>
      <c r="G743" s="16"/>
      <c r="H743" s="16"/>
      <c r="I743" s="16"/>
      <c r="J743" s="16"/>
      <c r="K743" s="16"/>
      <c r="L743" s="16"/>
      <c r="M743" s="16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3.5" customHeight="1">
      <c r="A744" s="14"/>
      <c r="B744" s="14"/>
      <c r="C744" s="14"/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3.5" customHeight="1">
      <c r="A745" s="14"/>
      <c r="B745" s="14"/>
      <c r="C745" s="14"/>
      <c r="D745" s="15"/>
      <c r="E745" s="16"/>
      <c r="F745" s="16"/>
      <c r="G745" s="16"/>
      <c r="H745" s="16"/>
      <c r="I745" s="16"/>
      <c r="J745" s="16"/>
      <c r="K745" s="16"/>
      <c r="L745" s="16"/>
      <c r="M745" s="16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3.5" customHeight="1">
      <c r="A746" s="14"/>
      <c r="B746" s="14"/>
      <c r="C746" s="14"/>
      <c r="D746" s="15"/>
      <c r="E746" s="16"/>
      <c r="F746" s="16"/>
      <c r="G746" s="16"/>
      <c r="H746" s="16"/>
      <c r="I746" s="16"/>
      <c r="J746" s="16"/>
      <c r="K746" s="16"/>
      <c r="L746" s="16"/>
      <c r="M746" s="16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3.5" customHeight="1">
      <c r="A747" s="14"/>
      <c r="B747" s="14"/>
      <c r="C747" s="14"/>
      <c r="D747" s="15"/>
      <c r="E747" s="16"/>
      <c r="F747" s="16"/>
      <c r="G747" s="16"/>
      <c r="H747" s="16"/>
      <c r="I747" s="16"/>
      <c r="J747" s="16"/>
      <c r="K747" s="16"/>
      <c r="L747" s="16"/>
      <c r="M747" s="16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3.5" customHeight="1">
      <c r="A748" s="14"/>
      <c r="B748" s="14"/>
      <c r="C748" s="14"/>
      <c r="D748" s="15"/>
      <c r="E748" s="16"/>
      <c r="F748" s="16"/>
      <c r="G748" s="16"/>
      <c r="H748" s="16"/>
      <c r="I748" s="16"/>
      <c r="J748" s="16"/>
      <c r="K748" s="16"/>
      <c r="L748" s="16"/>
      <c r="M748" s="16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3.5" customHeight="1">
      <c r="A749" s="14"/>
      <c r="B749" s="14"/>
      <c r="C749" s="14"/>
      <c r="D749" s="15"/>
      <c r="E749" s="16"/>
      <c r="F749" s="16"/>
      <c r="G749" s="16"/>
      <c r="H749" s="16"/>
      <c r="I749" s="16"/>
      <c r="J749" s="16"/>
      <c r="K749" s="16"/>
      <c r="L749" s="16"/>
      <c r="M749" s="16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3.5" customHeight="1">
      <c r="A750" s="14"/>
      <c r="B750" s="14"/>
      <c r="C750" s="14"/>
      <c r="D750" s="15"/>
      <c r="E750" s="16"/>
      <c r="F750" s="16"/>
      <c r="G750" s="16"/>
      <c r="H750" s="16"/>
      <c r="I750" s="16"/>
      <c r="J750" s="16"/>
      <c r="K750" s="16"/>
      <c r="L750" s="16"/>
      <c r="M750" s="16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3.5" customHeight="1">
      <c r="A751" s="14"/>
      <c r="B751" s="14"/>
      <c r="C751" s="14"/>
      <c r="D751" s="15"/>
      <c r="E751" s="16"/>
      <c r="F751" s="16"/>
      <c r="G751" s="16"/>
      <c r="H751" s="16"/>
      <c r="I751" s="16"/>
      <c r="J751" s="16"/>
      <c r="K751" s="16"/>
      <c r="L751" s="16"/>
      <c r="M751" s="16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3.5" customHeight="1">
      <c r="A752" s="14"/>
      <c r="B752" s="14"/>
      <c r="C752" s="14"/>
      <c r="D752" s="15"/>
      <c r="E752" s="16"/>
      <c r="F752" s="16"/>
      <c r="G752" s="16"/>
      <c r="H752" s="16"/>
      <c r="I752" s="16"/>
      <c r="J752" s="16"/>
      <c r="K752" s="16"/>
      <c r="L752" s="16"/>
      <c r="M752" s="16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3.5" customHeight="1">
      <c r="A753" s="14"/>
      <c r="B753" s="14"/>
      <c r="C753" s="14"/>
      <c r="D753" s="15"/>
      <c r="E753" s="16"/>
      <c r="F753" s="16"/>
      <c r="G753" s="16"/>
      <c r="H753" s="16"/>
      <c r="I753" s="16"/>
      <c r="J753" s="16"/>
      <c r="K753" s="16"/>
      <c r="L753" s="16"/>
      <c r="M753" s="16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3.5" customHeight="1">
      <c r="A754" s="14"/>
      <c r="B754" s="14"/>
      <c r="C754" s="14"/>
      <c r="D754" s="15"/>
      <c r="E754" s="16"/>
      <c r="F754" s="16"/>
      <c r="G754" s="16"/>
      <c r="H754" s="16"/>
      <c r="I754" s="16"/>
      <c r="J754" s="16"/>
      <c r="K754" s="16"/>
      <c r="L754" s="16"/>
      <c r="M754" s="16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3.5" customHeight="1">
      <c r="A755" s="14"/>
      <c r="B755" s="14"/>
      <c r="C755" s="14"/>
      <c r="D755" s="15"/>
      <c r="E755" s="16"/>
      <c r="F755" s="16"/>
      <c r="G755" s="16"/>
      <c r="H755" s="16"/>
      <c r="I755" s="16"/>
      <c r="J755" s="16"/>
      <c r="K755" s="16"/>
      <c r="L755" s="16"/>
      <c r="M755" s="16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3.5" customHeight="1">
      <c r="A756" s="14"/>
      <c r="B756" s="14"/>
      <c r="C756" s="14"/>
      <c r="D756" s="15"/>
      <c r="E756" s="16"/>
      <c r="F756" s="16"/>
      <c r="G756" s="16"/>
      <c r="H756" s="16"/>
      <c r="I756" s="16"/>
      <c r="J756" s="16"/>
      <c r="K756" s="16"/>
      <c r="L756" s="16"/>
      <c r="M756" s="16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3.5" customHeight="1">
      <c r="A757" s="14"/>
      <c r="B757" s="14"/>
      <c r="C757" s="14"/>
      <c r="D757" s="15"/>
      <c r="E757" s="16"/>
      <c r="F757" s="16"/>
      <c r="G757" s="16"/>
      <c r="H757" s="16"/>
      <c r="I757" s="16"/>
      <c r="J757" s="16"/>
      <c r="K757" s="16"/>
      <c r="L757" s="16"/>
      <c r="M757" s="16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3.5" customHeight="1">
      <c r="A758" s="14"/>
      <c r="B758" s="14"/>
      <c r="C758" s="14"/>
      <c r="D758" s="15"/>
      <c r="E758" s="16"/>
      <c r="F758" s="16"/>
      <c r="G758" s="16"/>
      <c r="H758" s="16"/>
      <c r="I758" s="16"/>
      <c r="J758" s="16"/>
      <c r="K758" s="16"/>
      <c r="L758" s="16"/>
      <c r="M758" s="16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3.5" customHeight="1">
      <c r="A759" s="14"/>
      <c r="B759" s="14"/>
      <c r="C759" s="14"/>
      <c r="D759" s="15"/>
      <c r="E759" s="16"/>
      <c r="F759" s="16"/>
      <c r="G759" s="16"/>
      <c r="H759" s="16"/>
      <c r="I759" s="16"/>
      <c r="J759" s="16"/>
      <c r="K759" s="16"/>
      <c r="L759" s="16"/>
      <c r="M759" s="16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3.5" customHeight="1">
      <c r="A760" s="14"/>
      <c r="B760" s="14"/>
      <c r="C760" s="14"/>
      <c r="D760" s="15"/>
      <c r="E760" s="16"/>
      <c r="F760" s="16"/>
      <c r="G760" s="16"/>
      <c r="H760" s="16"/>
      <c r="I760" s="16"/>
      <c r="J760" s="16"/>
      <c r="K760" s="16"/>
      <c r="L760" s="16"/>
      <c r="M760" s="16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3.5" customHeight="1">
      <c r="A761" s="14"/>
      <c r="B761" s="14"/>
      <c r="C761" s="14"/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3.5" customHeight="1">
      <c r="A762" s="14"/>
      <c r="B762" s="14"/>
      <c r="C762" s="14"/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3.5" customHeight="1">
      <c r="A763" s="14"/>
      <c r="B763" s="14"/>
      <c r="C763" s="14"/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3.5" customHeight="1">
      <c r="A764" s="14"/>
      <c r="B764" s="14"/>
      <c r="C764" s="14"/>
      <c r="D764" s="15"/>
      <c r="E764" s="16"/>
      <c r="F764" s="16"/>
      <c r="G764" s="16"/>
      <c r="H764" s="16"/>
      <c r="I764" s="16"/>
      <c r="J764" s="16"/>
      <c r="K764" s="16"/>
      <c r="L764" s="16"/>
      <c r="M764" s="16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3.5" customHeight="1">
      <c r="A765" s="14"/>
      <c r="B765" s="14"/>
      <c r="C765" s="14"/>
      <c r="D765" s="15"/>
      <c r="E765" s="16"/>
      <c r="F765" s="16"/>
      <c r="G765" s="16"/>
      <c r="H765" s="16"/>
      <c r="I765" s="16"/>
      <c r="J765" s="16"/>
      <c r="K765" s="16"/>
      <c r="L765" s="16"/>
      <c r="M765" s="16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3.5" customHeight="1">
      <c r="A766" s="14"/>
      <c r="B766" s="14"/>
      <c r="C766" s="14"/>
      <c r="D766" s="15"/>
      <c r="E766" s="16"/>
      <c r="F766" s="16"/>
      <c r="G766" s="16"/>
      <c r="H766" s="16"/>
      <c r="I766" s="16"/>
      <c r="J766" s="16"/>
      <c r="K766" s="16"/>
      <c r="L766" s="16"/>
      <c r="M766" s="16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3.5" customHeight="1">
      <c r="A767" s="14"/>
      <c r="B767" s="14"/>
      <c r="C767" s="14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3.5" customHeight="1">
      <c r="A768" s="14"/>
      <c r="B768" s="14"/>
      <c r="C768" s="14"/>
      <c r="D768" s="15"/>
      <c r="E768" s="16"/>
      <c r="F768" s="16"/>
      <c r="G768" s="16"/>
      <c r="H768" s="16"/>
      <c r="I768" s="16"/>
      <c r="J768" s="16"/>
      <c r="K768" s="16"/>
      <c r="L768" s="16"/>
      <c r="M768" s="16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3.5" customHeight="1">
      <c r="A769" s="14"/>
      <c r="B769" s="14"/>
      <c r="C769" s="14"/>
      <c r="D769" s="15"/>
      <c r="E769" s="16"/>
      <c r="F769" s="16"/>
      <c r="G769" s="16"/>
      <c r="H769" s="16"/>
      <c r="I769" s="16"/>
      <c r="J769" s="16"/>
      <c r="K769" s="16"/>
      <c r="L769" s="16"/>
      <c r="M769" s="16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3.5" customHeight="1">
      <c r="A770" s="14"/>
      <c r="B770" s="14"/>
      <c r="C770" s="14"/>
      <c r="D770" s="15"/>
      <c r="E770" s="16"/>
      <c r="F770" s="16"/>
      <c r="G770" s="16"/>
      <c r="H770" s="16"/>
      <c r="I770" s="16"/>
      <c r="J770" s="16"/>
      <c r="K770" s="16"/>
      <c r="L770" s="16"/>
      <c r="M770" s="16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3.5" customHeight="1">
      <c r="A771" s="14"/>
      <c r="B771" s="14"/>
      <c r="C771" s="14"/>
      <c r="D771" s="15"/>
      <c r="E771" s="16"/>
      <c r="F771" s="16"/>
      <c r="G771" s="16"/>
      <c r="H771" s="16"/>
      <c r="I771" s="16"/>
      <c r="J771" s="16"/>
      <c r="K771" s="16"/>
      <c r="L771" s="16"/>
      <c r="M771" s="16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3.5" customHeight="1">
      <c r="A772" s="14"/>
      <c r="B772" s="14"/>
      <c r="C772" s="14"/>
      <c r="D772" s="15"/>
      <c r="E772" s="16"/>
      <c r="F772" s="16"/>
      <c r="G772" s="16"/>
      <c r="H772" s="16"/>
      <c r="I772" s="16"/>
      <c r="J772" s="16"/>
      <c r="K772" s="16"/>
      <c r="L772" s="16"/>
      <c r="M772" s="16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3.5" customHeight="1">
      <c r="A773" s="14"/>
      <c r="B773" s="14"/>
      <c r="C773" s="14"/>
      <c r="D773" s="15"/>
      <c r="E773" s="16"/>
      <c r="F773" s="16"/>
      <c r="G773" s="16"/>
      <c r="H773" s="16"/>
      <c r="I773" s="16"/>
      <c r="J773" s="16"/>
      <c r="K773" s="16"/>
      <c r="L773" s="16"/>
      <c r="M773" s="16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3.5" customHeight="1">
      <c r="A774" s="14"/>
      <c r="B774" s="14"/>
      <c r="C774" s="14"/>
      <c r="D774" s="15"/>
      <c r="E774" s="16"/>
      <c r="F774" s="16"/>
      <c r="G774" s="16"/>
      <c r="H774" s="16"/>
      <c r="I774" s="16"/>
      <c r="J774" s="16"/>
      <c r="K774" s="16"/>
      <c r="L774" s="16"/>
      <c r="M774" s="16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3.5" customHeight="1">
      <c r="A775" s="14"/>
      <c r="B775" s="14"/>
      <c r="C775" s="14"/>
      <c r="D775" s="15"/>
      <c r="E775" s="16"/>
      <c r="F775" s="16"/>
      <c r="G775" s="16"/>
      <c r="H775" s="16"/>
      <c r="I775" s="16"/>
      <c r="J775" s="16"/>
      <c r="K775" s="16"/>
      <c r="L775" s="16"/>
      <c r="M775" s="16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3.5" customHeight="1">
      <c r="A776" s="14"/>
      <c r="B776" s="14"/>
      <c r="C776" s="14"/>
      <c r="D776" s="15"/>
      <c r="E776" s="16"/>
      <c r="F776" s="16"/>
      <c r="G776" s="16"/>
      <c r="H776" s="16"/>
      <c r="I776" s="16"/>
      <c r="J776" s="16"/>
      <c r="K776" s="16"/>
      <c r="L776" s="16"/>
      <c r="M776" s="16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3.5" customHeight="1">
      <c r="A777" s="14"/>
      <c r="B777" s="14"/>
      <c r="C777" s="14"/>
      <c r="D777" s="15"/>
      <c r="E777" s="16"/>
      <c r="F777" s="16"/>
      <c r="G777" s="16"/>
      <c r="H777" s="16"/>
      <c r="I777" s="16"/>
      <c r="J777" s="16"/>
      <c r="K777" s="16"/>
      <c r="L777" s="16"/>
      <c r="M777" s="16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3.5" customHeight="1">
      <c r="A778" s="14"/>
      <c r="B778" s="14"/>
      <c r="C778" s="14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3.5" customHeight="1">
      <c r="A779" s="14"/>
      <c r="B779" s="14"/>
      <c r="C779" s="14"/>
      <c r="D779" s="15"/>
      <c r="E779" s="16"/>
      <c r="F779" s="16"/>
      <c r="G779" s="16"/>
      <c r="H779" s="16"/>
      <c r="I779" s="16"/>
      <c r="J779" s="16"/>
      <c r="K779" s="16"/>
      <c r="L779" s="16"/>
      <c r="M779" s="16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3.5" customHeight="1">
      <c r="A780" s="14"/>
      <c r="B780" s="14"/>
      <c r="C780" s="14"/>
      <c r="D780" s="15"/>
      <c r="E780" s="16"/>
      <c r="F780" s="16"/>
      <c r="G780" s="16"/>
      <c r="H780" s="16"/>
      <c r="I780" s="16"/>
      <c r="J780" s="16"/>
      <c r="K780" s="16"/>
      <c r="L780" s="16"/>
      <c r="M780" s="16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3.5" customHeight="1">
      <c r="A781" s="14"/>
      <c r="B781" s="14"/>
      <c r="C781" s="14"/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3.5" customHeight="1">
      <c r="A782" s="14"/>
      <c r="B782" s="14"/>
      <c r="C782" s="14"/>
      <c r="D782" s="15"/>
      <c r="E782" s="16"/>
      <c r="F782" s="16"/>
      <c r="G782" s="16"/>
      <c r="H782" s="16"/>
      <c r="I782" s="16"/>
      <c r="J782" s="16"/>
      <c r="K782" s="16"/>
      <c r="L782" s="16"/>
      <c r="M782" s="16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3.5" customHeight="1">
      <c r="A783" s="14"/>
      <c r="B783" s="14"/>
      <c r="C783" s="14"/>
      <c r="D783" s="15"/>
      <c r="E783" s="16"/>
      <c r="F783" s="16"/>
      <c r="G783" s="16"/>
      <c r="H783" s="16"/>
      <c r="I783" s="16"/>
      <c r="J783" s="16"/>
      <c r="K783" s="16"/>
      <c r="L783" s="16"/>
      <c r="M783" s="16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3.5" customHeight="1">
      <c r="A784" s="14"/>
      <c r="B784" s="14"/>
      <c r="C784" s="14"/>
      <c r="D784" s="15"/>
      <c r="E784" s="16"/>
      <c r="F784" s="16"/>
      <c r="G784" s="16"/>
      <c r="H784" s="16"/>
      <c r="I784" s="16"/>
      <c r="J784" s="16"/>
      <c r="K784" s="16"/>
      <c r="L784" s="16"/>
      <c r="M784" s="16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3.5" customHeight="1">
      <c r="A785" s="14"/>
      <c r="B785" s="14"/>
      <c r="C785" s="14"/>
      <c r="D785" s="15"/>
      <c r="E785" s="16"/>
      <c r="F785" s="16"/>
      <c r="G785" s="16"/>
      <c r="H785" s="16"/>
      <c r="I785" s="16"/>
      <c r="J785" s="16"/>
      <c r="K785" s="16"/>
      <c r="L785" s="16"/>
      <c r="M785" s="16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3.5" customHeight="1">
      <c r="A786" s="14"/>
      <c r="B786" s="14"/>
      <c r="C786" s="14"/>
      <c r="D786" s="15"/>
      <c r="E786" s="16"/>
      <c r="F786" s="16"/>
      <c r="G786" s="16"/>
      <c r="H786" s="16"/>
      <c r="I786" s="16"/>
      <c r="J786" s="16"/>
      <c r="K786" s="16"/>
      <c r="L786" s="16"/>
      <c r="M786" s="16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3.5" customHeight="1">
      <c r="A787" s="14"/>
      <c r="B787" s="14"/>
      <c r="C787" s="14"/>
      <c r="D787" s="15"/>
      <c r="E787" s="16"/>
      <c r="F787" s="16"/>
      <c r="G787" s="16"/>
      <c r="H787" s="16"/>
      <c r="I787" s="16"/>
      <c r="J787" s="16"/>
      <c r="K787" s="16"/>
      <c r="L787" s="16"/>
      <c r="M787" s="16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3.5" customHeight="1">
      <c r="A788" s="14"/>
      <c r="B788" s="14"/>
      <c r="C788" s="14"/>
      <c r="D788" s="15"/>
      <c r="E788" s="16"/>
      <c r="F788" s="16"/>
      <c r="G788" s="16"/>
      <c r="H788" s="16"/>
      <c r="I788" s="16"/>
      <c r="J788" s="16"/>
      <c r="K788" s="16"/>
      <c r="L788" s="16"/>
      <c r="M788" s="16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3.5" customHeight="1">
      <c r="A789" s="14"/>
      <c r="B789" s="14"/>
      <c r="C789" s="14"/>
      <c r="D789" s="15"/>
      <c r="E789" s="16"/>
      <c r="F789" s="16"/>
      <c r="G789" s="16"/>
      <c r="H789" s="16"/>
      <c r="I789" s="16"/>
      <c r="J789" s="16"/>
      <c r="K789" s="16"/>
      <c r="L789" s="16"/>
      <c r="M789" s="16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3.5" customHeight="1">
      <c r="A790" s="14"/>
      <c r="B790" s="14"/>
      <c r="C790" s="14"/>
      <c r="D790" s="15"/>
      <c r="E790" s="16"/>
      <c r="F790" s="16"/>
      <c r="G790" s="16"/>
      <c r="H790" s="16"/>
      <c r="I790" s="16"/>
      <c r="J790" s="16"/>
      <c r="K790" s="16"/>
      <c r="L790" s="16"/>
      <c r="M790" s="16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3.5" customHeight="1">
      <c r="A791" s="14"/>
      <c r="B791" s="14"/>
      <c r="C791" s="14"/>
      <c r="D791" s="15"/>
      <c r="E791" s="16"/>
      <c r="F791" s="16"/>
      <c r="G791" s="16"/>
      <c r="H791" s="16"/>
      <c r="I791" s="16"/>
      <c r="J791" s="16"/>
      <c r="K791" s="16"/>
      <c r="L791" s="16"/>
      <c r="M791" s="16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3.5" customHeight="1">
      <c r="A792" s="14"/>
      <c r="B792" s="14"/>
      <c r="C792" s="14"/>
      <c r="D792" s="15"/>
      <c r="E792" s="16"/>
      <c r="F792" s="16"/>
      <c r="G792" s="16"/>
      <c r="H792" s="16"/>
      <c r="I792" s="16"/>
      <c r="J792" s="16"/>
      <c r="K792" s="16"/>
      <c r="L792" s="16"/>
      <c r="M792" s="16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3.5" customHeight="1">
      <c r="A793" s="14"/>
      <c r="B793" s="14"/>
      <c r="C793" s="14"/>
      <c r="D793" s="15"/>
      <c r="E793" s="16"/>
      <c r="F793" s="16"/>
      <c r="G793" s="16"/>
      <c r="H793" s="16"/>
      <c r="I793" s="16"/>
      <c r="J793" s="16"/>
      <c r="K793" s="16"/>
      <c r="L793" s="16"/>
      <c r="M793" s="16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3.5" customHeight="1">
      <c r="A794" s="14"/>
      <c r="B794" s="14"/>
      <c r="C794" s="14"/>
      <c r="D794" s="15"/>
      <c r="E794" s="16"/>
      <c r="F794" s="16"/>
      <c r="G794" s="16"/>
      <c r="H794" s="16"/>
      <c r="I794" s="16"/>
      <c r="J794" s="16"/>
      <c r="K794" s="16"/>
      <c r="L794" s="16"/>
      <c r="M794" s="16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3.5" customHeight="1">
      <c r="A795" s="14"/>
      <c r="B795" s="14"/>
      <c r="C795" s="14"/>
      <c r="D795" s="15"/>
      <c r="E795" s="16"/>
      <c r="F795" s="16"/>
      <c r="G795" s="16"/>
      <c r="H795" s="16"/>
      <c r="I795" s="16"/>
      <c r="J795" s="16"/>
      <c r="K795" s="16"/>
      <c r="L795" s="16"/>
      <c r="M795" s="16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3.5" customHeight="1">
      <c r="A796" s="14"/>
      <c r="B796" s="14"/>
      <c r="C796" s="14"/>
      <c r="D796" s="15"/>
      <c r="E796" s="16"/>
      <c r="F796" s="16"/>
      <c r="G796" s="16"/>
      <c r="H796" s="16"/>
      <c r="I796" s="16"/>
      <c r="J796" s="16"/>
      <c r="K796" s="16"/>
      <c r="L796" s="16"/>
      <c r="M796" s="16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3.5" customHeight="1">
      <c r="A797" s="14"/>
      <c r="B797" s="14"/>
      <c r="C797" s="14"/>
      <c r="D797" s="15"/>
      <c r="E797" s="16"/>
      <c r="F797" s="16"/>
      <c r="G797" s="16"/>
      <c r="H797" s="16"/>
      <c r="I797" s="16"/>
      <c r="J797" s="16"/>
      <c r="K797" s="16"/>
      <c r="L797" s="16"/>
      <c r="M797" s="16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3.5" customHeight="1">
      <c r="A798" s="14"/>
      <c r="B798" s="14"/>
      <c r="C798" s="14"/>
      <c r="D798" s="15"/>
      <c r="E798" s="16"/>
      <c r="F798" s="16"/>
      <c r="G798" s="16"/>
      <c r="H798" s="16"/>
      <c r="I798" s="16"/>
      <c r="J798" s="16"/>
      <c r="K798" s="16"/>
      <c r="L798" s="16"/>
      <c r="M798" s="16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3.5" customHeight="1">
      <c r="A799" s="14"/>
      <c r="B799" s="14"/>
      <c r="C799" s="14"/>
      <c r="D799" s="15"/>
      <c r="E799" s="16"/>
      <c r="F799" s="16"/>
      <c r="G799" s="16"/>
      <c r="H799" s="16"/>
      <c r="I799" s="16"/>
      <c r="J799" s="16"/>
      <c r="K799" s="16"/>
      <c r="L799" s="16"/>
      <c r="M799" s="16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3.5" customHeight="1">
      <c r="A800" s="14"/>
      <c r="B800" s="14"/>
      <c r="C800" s="14"/>
      <c r="D800" s="15"/>
      <c r="E800" s="16"/>
      <c r="F800" s="16"/>
      <c r="G800" s="16"/>
      <c r="H800" s="16"/>
      <c r="I800" s="16"/>
      <c r="J800" s="16"/>
      <c r="K800" s="16"/>
      <c r="L800" s="16"/>
      <c r="M800" s="16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3.5" customHeight="1">
      <c r="A801" s="14"/>
      <c r="B801" s="14"/>
      <c r="C801" s="14"/>
      <c r="D801" s="15"/>
      <c r="E801" s="16"/>
      <c r="F801" s="16"/>
      <c r="G801" s="16"/>
      <c r="H801" s="16"/>
      <c r="I801" s="16"/>
      <c r="J801" s="16"/>
      <c r="K801" s="16"/>
      <c r="L801" s="16"/>
      <c r="M801" s="16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3.5" customHeight="1">
      <c r="A802" s="14"/>
      <c r="B802" s="14"/>
      <c r="C802" s="14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3.5" customHeight="1">
      <c r="A803" s="14"/>
      <c r="B803" s="14"/>
      <c r="C803" s="14"/>
      <c r="D803" s="15"/>
      <c r="E803" s="16"/>
      <c r="F803" s="16"/>
      <c r="G803" s="16"/>
      <c r="H803" s="16"/>
      <c r="I803" s="16"/>
      <c r="J803" s="16"/>
      <c r="K803" s="16"/>
      <c r="L803" s="16"/>
      <c r="M803" s="16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3.5" customHeight="1">
      <c r="A804" s="14"/>
      <c r="B804" s="14"/>
      <c r="C804" s="14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3.5" customHeight="1">
      <c r="A805" s="14"/>
      <c r="B805" s="14"/>
      <c r="C805" s="14"/>
      <c r="D805" s="15"/>
      <c r="E805" s="16"/>
      <c r="F805" s="16"/>
      <c r="G805" s="16"/>
      <c r="H805" s="16"/>
      <c r="I805" s="16"/>
      <c r="J805" s="16"/>
      <c r="K805" s="16"/>
      <c r="L805" s="16"/>
      <c r="M805" s="16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3.5" customHeight="1">
      <c r="A806" s="14"/>
      <c r="B806" s="14"/>
      <c r="C806" s="14"/>
      <c r="D806" s="15"/>
      <c r="E806" s="16"/>
      <c r="F806" s="16"/>
      <c r="G806" s="16"/>
      <c r="H806" s="16"/>
      <c r="I806" s="16"/>
      <c r="J806" s="16"/>
      <c r="K806" s="16"/>
      <c r="L806" s="16"/>
      <c r="M806" s="16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3.5" customHeight="1">
      <c r="A807" s="14"/>
      <c r="B807" s="14"/>
      <c r="C807" s="14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3.5" customHeight="1">
      <c r="A808" s="14"/>
      <c r="B808" s="14"/>
      <c r="C808" s="14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3.5" customHeight="1">
      <c r="A809" s="14"/>
      <c r="B809" s="14"/>
      <c r="C809" s="14"/>
      <c r="D809" s="15"/>
      <c r="E809" s="16"/>
      <c r="F809" s="16"/>
      <c r="G809" s="16"/>
      <c r="H809" s="16"/>
      <c r="I809" s="16"/>
      <c r="J809" s="16"/>
      <c r="K809" s="16"/>
      <c r="L809" s="16"/>
      <c r="M809" s="16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3.5" customHeight="1">
      <c r="A810" s="14"/>
      <c r="B810" s="14"/>
      <c r="C810" s="14"/>
      <c r="D810" s="15"/>
      <c r="E810" s="16"/>
      <c r="F810" s="16"/>
      <c r="G810" s="16"/>
      <c r="H810" s="16"/>
      <c r="I810" s="16"/>
      <c r="J810" s="16"/>
      <c r="K810" s="16"/>
      <c r="L810" s="16"/>
      <c r="M810" s="16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3.5" customHeight="1">
      <c r="A811" s="14"/>
      <c r="B811" s="14"/>
      <c r="C811" s="14"/>
      <c r="D811" s="15"/>
      <c r="E811" s="16"/>
      <c r="F811" s="16"/>
      <c r="G811" s="16"/>
      <c r="H811" s="16"/>
      <c r="I811" s="16"/>
      <c r="J811" s="16"/>
      <c r="K811" s="16"/>
      <c r="L811" s="16"/>
      <c r="M811" s="16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3.5" customHeight="1">
      <c r="A812" s="14"/>
      <c r="B812" s="14"/>
      <c r="C812" s="14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3.5" customHeight="1">
      <c r="A813" s="14"/>
      <c r="B813" s="14"/>
      <c r="C813" s="14"/>
      <c r="D813" s="15"/>
      <c r="E813" s="16"/>
      <c r="F813" s="16"/>
      <c r="G813" s="16"/>
      <c r="H813" s="16"/>
      <c r="I813" s="16"/>
      <c r="J813" s="16"/>
      <c r="K813" s="16"/>
      <c r="L813" s="16"/>
      <c r="M813" s="16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3.5" customHeight="1">
      <c r="A814" s="14"/>
      <c r="B814" s="14"/>
      <c r="C814" s="14"/>
      <c r="D814" s="15"/>
      <c r="E814" s="16"/>
      <c r="F814" s="16"/>
      <c r="G814" s="16"/>
      <c r="H814" s="16"/>
      <c r="I814" s="16"/>
      <c r="J814" s="16"/>
      <c r="K814" s="16"/>
      <c r="L814" s="16"/>
      <c r="M814" s="16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3.5" customHeight="1">
      <c r="A815" s="14"/>
      <c r="B815" s="14"/>
      <c r="C815" s="14"/>
      <c r="D815" s="15"/>
      <c r="E815" s="16"/>
      <c r="F815" s="16"/>
      <c r="G815" s="16"/>
      <c r="H815" s="16"/>
      <c r="I815" s="16"/>
      <c r="J815" s="16"/>
      <c r="K815" s="16"/>
      <c r="L815" s="16"/>
      <c r="M815" s="16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3.5" customHeight="1">
      <c r="A816" s="14"/>
      <c r="B816" s="14"/>
      <c r="C816" s="14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3.5" customHeight="1">
      <c r="A817" s="14"/>
      <c r="B817" s="14"/>
      <c r="C817" s="14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3.5" customHeight="1">
      <c r="A818" s="14"/>
      <c r="B818" s="14"/>
      <c r="C818" s="14"/>
      <c r="D818" s="15"/>
      <c r="E818" s="16"/>
      <c r="F818" s="16"/>
      <c r="G818" s="16"/>
      <c r="H818" s="16"/>
      <c r="I818" s="16"/>
      <c r="J818" s="16"/>
      <c r="K818" s="16"/>
      <c r="L818" s="16"/>
      <c r="M818" s="16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3.5" customHeight="1">
      <c r="A819" s="14"/>
      <c r="B819" s="14"/>
      <c r="C819" s="14"/>
      <c r="D819" s="15"/>
      <c r="E819" s="16"/>
      <c r="F819" s="16"/>
      <c r="G819" s="16"/>
      <c r="H819" s="16"/>
      <c r="I819" s="16"/>
      <c r="J819" s="16"/>
      <c r="K819" s="16"/>
      <c r="L819" s="16"/>
      <c r="M819" s="16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3.5" customHeight="1">
      <c r="A820" s="14"/>
      <c r="B820" s="14"/>
      <c r="C820" s="14"/>
      <c r="D820" s="15"/>
      <c r="E820" s="16"/>
      <c r="F820" s="16"/>
      <c r="G820" s="16"/>
      <c r="H820" s="16"/>
      <c r="I820" s="16"/>
      <c r="J820" s="16"/>
      <c r="K820" s="16"/>
      <c r="L820" s="16"/>
      <c r="M820" s="16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3.5" customHeight="1">
      <c r="A821" s="14"/>
      <c r="B821" s="14"/>
      <c r="C821" s="14"/>
      <c r="D821" s="15"/>
      <c r="E821" s="16"/>
      <c r="F821" s="16"/>
      <c r="G821" s="16"/>
      <c r="H821" s="16"/>
      <c r="I821" s="16"/>
      <c r="J821" s="16"/>
      <c r="K821" s="16"/>
      <c r="L821" s="16"/>
      <c r="M821" s="16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3.5" customHeight="1">
      <c r="A822" s="14"/>
      <c r="B822" s="14"/>
      <c r="C822" s="14"/>
      <c r="D822" s="15"/>
      <c r="E822" s="16"/>
      <c r="F822" s="16"/>
      <c r="G822" s="16"/>
      <c r="H822" s="16"/>
      <c r="I822" s="16"/>
      <c r="J822" s="16"/>
      <c r="K822" s="16"/>
      <c r="L822" s="16"/>
      <c r="M822" s="16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3.5" customHeight="1">
      <c r="A823" s="14"/>
      <c r="B823" s="14"/>
      <c r="C823" s="14"/>
      <c r="D823" s="15"/>
      <c r="E823" s="16"/>
      <c r="F823" s="16"/>
      <c r="G823" s="16"/>
      <c r="H823" s="16"/>
      <c r="I823" s="16"/>
      <c r="J823" s="16"/>
      <c r="K823" s="16"/>
      <c r="L823" s="16"/>
      <c r="M823" s="16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3.5" customHeight="1">
      <c r="A824" s="14"/>
      <c r="B824" s="14"/>
      <c r="C824" s="14"/>
      <c r="D824" s="15"/>
      <c r="E824" s="16"/>
      <c r="F824" s="16"/>
      <c r="G824" s="16"/>
      <c r="H824" s="16"/>
      <c r="I824" s="16"/>
      <c r="J824" s="16"/>
      <c r="K824" s="16"/>
      <c r="L824" s="16"/>
      <c r="M824" s="16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3.5" customHeight="1">
      <c r="A825" s="14"/>
      <c r="B825" s="14"/>
      <c r="C825" s="14"/>
      <c r="D825" s="15"/>
      <c r="E825" s="16"/>
      <c r="F825" s="16"/>
      <c r="G825" s="16"/>
      <c r="H825" s="16"/>
      <c r="I825" s="16"/>
      <c r="J825" s="16"/>
      <c r="K825" s="16"/>
      <c r="L825" s="16"/>
      <c r="M825" s="16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3.5" customHeight="1">
      <c r="A826" s="14"/>
      <c r="B826" s="14"/>
      <c r="C826" s="14"/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3.5" customHeight="1">
      <c r="A827" s="14"/>
      <c r="B827" s="14"/>
      <c r="C827" s="14"/>
      <c r="D827" s="15"/>
      <c r="E827" s="16"/>
      <c r="F827" s="16"/>
      <c r="G827" s="16"/>
      <c r="H827" s="16"/>
      <c r="I827" s="16"/>
      <c r="J827" s="16"/>
      <c r="K827" s="16"/>
      <c r="L827" s="16"/>
      <c r="M827" s="16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3.5" customHeight="1">
      <c r="A828" s="14"/>
      <c r="B828" s="14"/>
      <c r="C828" s="14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3.5" customHeight="1">
      <c r="A829" s="14"/>
      <c r="B829" s="14"/>
      <c r="C829" s="14"/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3.5" customHeight="1">
      <c r="A830" s="14"/>
      <c r="B830" s="14"/>
      <c r="C830" s="14"/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3.5" customHeight="1">
      <c r="A831" s="14"/>
      <c r="B831" s="14"/>
      <c r="C831" s="14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3.5" customHeight="1">
      <c r="A832" s="14"/>
      <c r="B832" s="14"/>
      <c r="C832" s="14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3.5" customHeight="1">
      <c r="A833" s="14"/>
      <c r="B833" s="14"/>
      <c r="C833" s="14"/>
      <c r="D833" s="15"/>
      <c r="E833" s="16"/>
      <c r="F833" s="16"/>
      <c r="G833" s="16"/>
      <c r="H833" s="16"/>
      <c r="I833" s="16"/>
      <c r="J833" s="16"/>
      <c r="K833" s="16"/>
      <c r="L833" s="16"/>
      <c r="M833" s="16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3.5" customHeight="1">
      <c r="A834" s="14"/>
      <c r="B834" s="14"/>
      <c r="C834" s="14"/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3.5" customHeight="1">
      <c r="A835" s="14"/>
      <c r="B835" s="14"/>
      <c r="C835" s="14"/>
      <c r="D835" s="15"/>
      <c r="E835" s="16"/>
      <c r="F835" s="16"/>
      <c r="G835" s="16"/>
      <c r="H835" s="16"/>
      <c r="I835" s="16"/>
      <c r="J835" s="16"/>
      <c r="K835" s="16"/>
      <c r="L835" s="16"/>
      <c r="M835" s="16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3.5" customHeight="1">
      <c r="A836" s="14"/>
      <c r="B836" s="14"/>
      <c r="C836" s="14"/>
      <c r="D836" s="15"/>
      <c r="E836" s="16"/>
      <c r="F836" s="16"/>
      <c r="G836" s="16"/>
      <c r="H836" s="16"/>
      <c r="I836" s="16"/>
      <c r="J836" s="16"/>
      <c r="K836" s="16"/>
      <c r="L836" s="16"/>
      <c r="M836" s="16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3.5" customHeight="1">
      <c r="A837" s="14"/>
      <c r="B837" s="14"/>
      <c r="C837" s="14"/>
      <c r="D837" s="15"/>
      <c r="E837" s="16"/>
      <c r="F837" s="16"/>
      <c r="G837" s="16"/>
      <c r="H837" s="16"/>
      <c r="I837" s="16"/>
      <c r="J837" s="16"/>
      <c r="K837" s="16"/>
      <c r="L837" s="16"/>
      <c r="M837" s="16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3.5" customHeight="1">
      <c r="A838" s="14"/>
      <c r="B838" s="14"/>
      <c r="C838" s="14"/>
      <c r="D838" s="15"/>
      <c r="E838" s="16"/>
      <c r="F838" s="16"/>
      <c r="G838" s="16"/>
      <c r="H838" s="16"/>
      <c r="I838" s="16"/>
      <c r="J838" s="16"/>
      <c r="K838" s="16"/>
      <c r="L838" s="16"/>
      <c r="M838" s="16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3.5" customHeight="1">
      <c r="A839" s="14"/>
      <c r="B839" s="14"/>
      <c r="C839" s="14"/>
      <c r="D839" s="15"/>
      <c r="E839" s="16"/>
      <c r="F839" s="16"/>
      <c r="G839" s="16"/>
      <c r="H839" s="16"/>
      <c r="I839" s="16"/>
      <c r="J839" s="16"/>
      <c r="K839" s="16"/>
      <c r="L839" s="16"/>
      <c r="M839" s="16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3.5" customHeight="1">
      <c r="A840" s="14"/>
      <c r="B840" s="14"/>
      <c r="C840" s="14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3.5" customHeight="1">
      <c r="A841" s="14"/>
      <c r="B841" s="14"/>
      <c r="C841" s="14"/>
      <c r="D841" s="15"/>
      <c r="E841" s="16"/>
      <c r="F841" s="16"/>
      <c r="G841" s="16"/>
      <c r="H841" s="16"/>
      <c r="I841" s="16"/>
      <c r="J841" s="16"/>
      <c r="K841" s="16"/>
      <c r="L841" s="16"/>
      <c r="M841" s="16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3.5" customHeight="1">
      <c r="A842" s="14"/>
      <c r="B842" s="14"/>
      <c r="C842" s="14"/>
      <c r="D842" s="15"/>
      <c r="E842" s="16"/>
      <c r="F842" s="16"/>
      <c r="G842" s="16"/>
      <c r="H842" s="16"/>
      <c r="I842" s="16"/>
      <c r="J842" s="16"/>
      <c r="K842" s="16"/>
      <c r="L842" s="16"/>
      <c r="M842" s="16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3.5" customHeight="1">
      <c r="A843" s="14"/>
      <c r="B843" s="14"/>
      <c r="C843" s="14"/>
      <c r="D843" s="15"/>
      <c r="E843" s="16"/>
      <c r="F843" s="16"/>
      <c r="G843" s="16"/>
      <c r="H843" s="16"/>
      <c r="I843" s="16"/>
      <c r="J843" s="16"/>
      <c r="K843" s="16"/>
      <c r="L843" s="16"/>
      <c r="M843" s="16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3.5" customHeight="1">
      <c r="A844" s="14"/>
      <c r="B844" s="14"/>
      <c r="C844" s="14"/>
      <c r="D844" s="15"/>
      <c r="E844" s="16"/>
      <c r="F844" s="16"/>
      <c r="G844" s="16"/>
      <c r="H844" s="16"/>
      <c r="I844" s="16"/>
      <c r="J844" s="16"/>
      <c r="K844" s="16"/>
      <c r="L844" s="16"/>
      <c r="M844" s="16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3.5" customHeight="1">
      <c r="A845" s="14"/>
      <c r="B845" s="14"/>
      <c r="C845" s="14"/>
      <c r="D845" s="15"/>
      <c r="E845" s="16"/>
      <c r="F845" s="16"/>
      <c r="G845" s="16"/>
      <c r="H845" s="16"/>
      <c r="I845" s="16"/>
      <c r="J845" s="16"/>
      <c r="K845" s="16"/>
      <c r="L845" s="16"/>
      <c r="M845" s="16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3.5" customHeight="1">
      <c r="A846" s="14"/>
      <c r="B846" s="14"/>
      <c r="C846" s="14"/>
      <c r="D846" s="15"/>
      <c r="E846" s="16"/>
      <c r="F846" s="16"/>
      <c r="G846" s="16"/>
      <c r="H846" s="16"/>
      <c r="I846" s="16"/>
      <c r="J846" s="16"/>
      <c r="K846" s="16"/>
      <c r="L846" s="16"/>
      <c r="M846" s="16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3.5" customHeight="1">
      <c r="A847" s="14"/>
      <c r="B847" s="14"/>
      <c r="C847" s="14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3.5" customHeight="1">
      <c r="A848" s="14"/>
      <c r="B848" s="14"/>
      <c r="C848" s="14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3.5" customHeight="1">
      <c r="A849" s="14"/>
      <c r="B849" s="14"/>
      <c r="C849" s="14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3.5" customHeight="1">
      <c r="A850" s="14"/>
      <c r="B850" s="14"/>
      <c r="C850" s="14"/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3.5" customHeight="1">
      <c r="A851" s="14"/>
      <c r="B851" s="14"/>
      <c r="C851" s="14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3.5" customHeight="1">
      <c r="A852" s="14"/>
      <c r="B852" s="14"/>
      <c r="C852" s="14"/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3.5" customHeight="1">
      <c r="A853" s="14"/>
      <c r="B853" s="14"/>
      <c r="C853" s="14"/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3.5" customHeight="1">
      <c r="A854" s="14"/>
      <c r="B854" s="14"/>
      <c r="C854" s="14"/>
      <c r="D854" s="15"/>
      <c r="E854" s="16"/>
      <c r="F854" s="16"/>
      <c r="G854" s="16"/>
      <c r="H854" s="16"/>
      <c r="I854" s="16"/>
      <c r="J854" s="16"/>
      <c r="K854" s="16"/>
      <c r="L854" s="16"/>
      <c r="M854" s="16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3.5" customHeight="1">
      <c r="A855" s="14"/>
      <c r="B855" s="14"/>
      <c r="C855" s="14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3.5" customHeight="1">
      <c r="A856" s="14"/>
      <c r="B856" s="14"/>
      <c r="C856" s="14"/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3.5" customHeight="1">
      <c r="A857" s="14"/>
      <c r="B857" s="14"/>
      <c r="C857" s="14"/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3.5" customHeight="1">
      <c r="A858" s="14"/>
      <c r="B858" s="14"/>
      <c r="C858" s="14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3.5" customHeight="1">
      <c r="A859" s="14"/>
      <c r="B859" s="14"/>
      <c r="C859" s="14"/>
      <c r="D859" s="15"/>
      <c r="E859" s="16"/>
      <c r="F859" s="16"/>
      <c r="G859" s="16"/>
      <c r="H859" s="16"/>
      <c r="I859" s="16"/>
      <c r="J859" s="16"/>
      <c r="K859" s="16"/>
      <c r="L859" s="16"/>
      <c r="M859" s="16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3.5" customHeight="1">
      <c r="A860" s="14"/>
      <c r="B860" s="14"/>
      <c r="C860" s="14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3.5" customHeight="1">
      <c r="A861" s="14"/>
      <c r="B861" s="14"/>
      <c r="C861" s="14"/>
      <c r="D861" s="15"/>
      <c r="E861" s="16"/>
      <c r="F861" s="16"/>
      <c r="G861" s="16"/>
      <c r="H861" s="16"/>
      <c r="I861" s="16"/>
      <c r="J861" s="16"/>
      <c r="K861" s="16"/>
      <c r="L861" s="16"/>
      <c r="M861" s="16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3.5" customHeight="1">
      <c r="A862" s="14"/>
      <c r="B862" s="14"/>
      <c r="C862" s="14"/>
      <c r="D862" s="15"/>
      <c r="E862" s="16"/>
      <c r="F862" s="16"/>
      <c r="G862" s="16"/>
      <c r="H862" s="16"/>
      <c r="I862" s="16"/>
      <c r="J862" s="16"/>
      <c r="K862" s="16"/>
      <c r="L862" s="16"/>
      <c r="M862" s="16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3.5" customHeight="1">
      <c r="A863" s="14"/>
      <c r="B863" s="14"/>
      <c r="C863" s="14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3.5" customHeight="1">
      <c r="A864" s="14"/>
      <c r="B864" s="14"/>
      <c r="C864" s="14"/>
      <c r="D864" s="15"/>
      <c r="E864" s="16"/>
      <c r="F864" s="16"/>
      <c r="G864" s="16"/>
      <c r="H864" s="16"/>
      <c r="I864" s="16"/>
      <c r="J864" s="16"/>
      <c r="K864" s="16"/>
      <c r="L864" s="16"/>
      <c r="M864" s="16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3.5" customHeight="1">
      <c r="A865" s="14"/>
      <c r="B865" s="14"/>
      <c r="C865" s="14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3.5" customHeight="1">
      <c r="A866" s="14"/>
      <c r="B866" s="14"/>
      <c r="C866" s="14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3.5" customHeight="1">
      <c r="A867" s="14"/>
      <c r="B867" s="14"/>
      <c r="C867" s="14"/>
      <c r="D867" s="15"/>
      <c r="E867" s="16"/>
      <c r="F867" s="16"/>
      <c r="G867" s="16"/>
      <c r="H867" s="16"/>
      <c r="I867" s="16"/>
      <c r="J867" s="16"/>
      <c r="K867" s="16"/>
      <c r="L867" s="16"/>
      <c r="M867" s="16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3.5" customHeight="1">
      <c r="A868" s="14"/>
      <c r="B868" s="14"/>
      <c r="C868" s="14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3.5" customHeight="1">
      <c r="A869" s="14"/>
      <c r="B869" s="14"/>
      <c r="C869" s="14"/>
      <c r="D869" s="15"/>
      <c r="E869" s="16"/>
      <c r="F869" s="16"/>
      <c r="G869" s="16"/>
      <c r="H869" s="16"/>
      <c r="I869" s="16"/>
      <c r="J869" s="16"/>
      <c r="K869" s="16"/>
      <c r="L869" s="16"/>
      <c r="M869" s="16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3.5" customHeight="1">
      <c r="A870" s="14"/>
      <c r="B870" s="14"/>
      <c r="C870" s="14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3.5" customHeight="1">
      <c r="A871" s="14"/>
      <c r="B871" s="14"/>
      <c r="C871" s="14"/>
      <c r="D871" s="15"/>
      <c r="E871" s="16"/>
      <c r="F871" s="16"/>
      <c r="G871" s="16"/>
      <c r="H871" s="16"/>
      <c r="I871" s="16"/>
      <c r="J871" s="16"/>
      <c r="K871" s="16"/>
      <c r="L871" s="16"/>
      <c r="M871" s="16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3.5" customHeight="1">
      <c r="A872" s="14"/>
      <c r="B872" s="14"/>
      <c r="C872" s="14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3.5" customHeight="1">
      <c r="A873" s="14"/>
      <c r="B873" s="14"/>
      <c r="C873" s="14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3.5" customHeight="1">
      <c r="A874" s="14"/>
      <c r="B874" s="14"/>
      <c r="C874" s="14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3.5" customHeight="1">
      <c r="A875" s="14"/>
      <c r="B875" s="14"/>
      <c r="C875" s="14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3.5" customHeight="1">
      <c r="A876" s="14"/>
      <c r="B876" s="14"/>
      <c r="C876" s="14"/>
      <c r="D876" s="15"/>
      <c r="E876" s="16"/>
      <c r="F876" s="16"/>
      <c r="G876" s="16"/>
      <c r="H876" s="16"/>
      <c r="I876" s="16"/>
      <c r="J876" s="16"/>
      <c r="K876" s="16"/>
      <c r="L876" s="16"/>
      <c r="M876" s="16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3.5" customHeight="1">
      <c r="A877" s="14"/>
      <c r="B877" s="14"/>
      <c r="C877" s="14"/>
      <c r="D877" s="15"/>
      <c r="E877" s="16"/>
      <c r="F877" s="16"/>
      <c r="G877" s="16"/>
      <c r="H877" s="16"/>
      <c r="I877" s="16"/>
      <c r="J877" s="16"/>
      <c r="K877" s="16"/>
      <c r="L877" s="16"/>
      <c r="M877" s="16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3.5" customHeight="1">
      <c r="A878" s="14"/>
      <c r="B878" s="14"/>
      <c r="C878" s="14"/>
      <c r="D878" s="15"/>
      <c r="E878" s="16"/>
      <c r="F878" s="16"/>
      <c r="G878" s="16"/>
      <c r="H878" s="16"/>
      <c r="I878" s="16"/>
      <c r="J878" s="16"/>
      <c r="K878" s="16"/>
      <c r="L878" s="16"/>
      <c r="M878" s="16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3.5" customHeight="1">
      <c r="A879" s="14"/>
      <c r="B879" s="14"/>
      <c r="C879" s="14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3.5" customHeight="1">
      <c r="A880" s="14"/>
      <c r="B880" s="14"/>
      <c r="C880" s="14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3.5" customHeight="1">
      <c r="A881" s="14"/>
      <c r="B881" s="14"/>
      <c r="C881" s="14"/>
      <c r="D881" s="15"/>
      <c r="E881" s="16"/>
      <c r="F881" s="16"/>
      <c r="G881" s="16"/>
      <c r="H881" s="16"/>
      <c r="I881" s="16"/>
      <c r="J881" s="16"/>
      <c r="K881" s="16"/>
      <c r="L881" s="16"/>
      <c r="M881" s="16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3.5" customHeight="1">
      <c r="A882" s="14"/>
      <c r="B882" s="14"/>
      <c r="C882" s="14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3.5" customHeight="1">
      <c r="A883" s="14"/>
      <c r="B883" s="14"/>
      <c r="C883" s="14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3.5" customHeight="1">
      <c r="A884" s="14"/>
      <c r="B884" s="14"/>
      <c r="C884" s="14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3.5" customHeight="1">
      <c r="A885" s="14"/>
      <c r="B885" s="14"/>
      <c r="C885" s="14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3.5" customHeight="1">
      <c r="A886" s="14"/>
      <c r="B886" s="14"/>
      <c r="C886" s="14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3.5" customHeight="1">
      <c r="A887" s="14"/>
      <c r="B887" s="14"/>
      <c r="C887" s="14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3.5" customHeight="1">
      <c r="A888" s="14"/>
      <c r="B888" s="14"/>
      <c r="C888" s="14"/>
      <c r="D888" s="15"/>
      <c r="E888" s="16"/>
      <c r="F888" s="16"/>
      <c r="G888" s="16"/>
      <c r="H888" s="16"/>
      <c r="I888" s="16"/>
      <c r="J888" s="16"/>
      <c r="K888" s="16"/>
      <c r="L888" s="16"/>
      <c r="M888" s="16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3.5" customHeight="1">
      <c r="A889" s="14"/>
      <c r="B889" s="14"/>
      <c r="C889" s="14"/>
      <c r="D889" s="15"/>
      <c r="E889" s="16"/>
      <c r="F889" s="16"/>
      <c r="G889" s="16"/>
      <c r="H889" s="16"/>
      <c r="I889" s="16"/>
      <c r="J889" s="16"/>
      <c r="K889" s="16"/>
      <c r="L889" s="16"/>
      <c r="M889" s="16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3.5" customHeight="1">
      <c r="A890" s="14"/>
      <c r="B890" s="14"/>
      <c r="C890" s="14"/>
      <c r="D890" s="15"/>
      <c r="E890" s="16"/>
      <c r="F890" s="16"/>
      <c r="G890" s="16"/>
      <c r="H890" s="16"/>
      <c r="I890" s="16"/>
      <c r="J890" s="16"/>
      <c r="K890" s="16"/>
      <c r="L890" s="16"/>
      <c r="M890" s="16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3.5" customHeight="1">
      <c r="A891" s="14"/>
      <c r="B891" s="14"/>
      <c r="C891" s="14"/>
      <c r="D891" s="15"/>
      <c r="E891" s="16"/>
      <c r="F891" s="16"/>
      <c r="G891" s="16"/>
      <c r="H891" s="16"/>
      <c r="I891" s="16"/>
      <c r="J891" s="16"/>
      <c r="K891" s="16"/>
      <c r="L891" s="16"/>
      <c r="M891" s="16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3.5" customHeight="1">
      <c r="A892" s="14"/>
      <c r="B892" s="14"/>
      <c r="C892" s="14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3.5" customHeight="1">
      <c r="A893" s="14"/>
      <c r="B893" s="14"/>
      <c r="C893" s="14"/>
      <c r="D893" s="15"/>
      <c r="E893" s="16"/>
      <c r="F893" s="16"/>
      <c r="G893" s="16"/>
      <c r="H893" s="16"/>
      <c r="I893" s="16"/>
      <c r="J893" s="16"/>
      <c r="K893" s="16"/>
      <c r="L893" s="16"/>
      <c r="M893" s="16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3.5" customHeight="1">
      <c r="A894" s="14"/>
      <c r="B894" s="14"/>
      <c r="C894" s="14"/>
      <c r="D894" s="15"/>
      <c r="E894" s="16"/>
      <c r="F894" s="16"/>
      <c r="G894" s="16"/>
      <c r="H894" s="16"/>
      <c r="I894" s="16"/>
      <c r="J894" s="16"/>
      <c r="K894" s="16"/>
      <c r="L894" s="16"/>
      <c r="M894" s="16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3.5" customHeight="1">
      <c r="A895" s="14"/>
      <c r="B895" s="14"/>
      <c r="C895" s="14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3.5" customHeight="1">
      <c r="A896" s="14"/>
      <c r="B896" s="14"/>
      <c r="C896" s="14"/>
      <c r="D896" s="15"/>
      <c r="E896" s="16"/>
      <c r="F896" s="16"/>
      <c r="G896" s="16"/>
      <c r="H896" s="16"/>
      <c r="I896" s="16"/>
      <c r="J896" s="16"/>
      <c r="K896" s="16"/>
      <c r="L896" s="16"/>
      <c r="M896" s="16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3.5" customHeight="1">
      <c r="A897" s="14"/>
      <c r="B897" s="14"/>
      <c r="C897" s="14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3.5" customHeight="1">
      <c r="A898" s="14"/>
      <c r="B898" s="14"/>
      <c r="C898" s="14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3.5" customHeight="1">
      <c r="A899" s="14"/>
      <c r="B899" s="14"/>
      <c r="C899" s="14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3.5" customHeight="1">
      <c r="A900" s="14"/>
      <c r="B900" s="14"/>
      <c r="C900" s="14"/>
      <c r="D900" s="15"/>
      <c r="E900" s="16"/>
      <c r="F900" s="16"/>
      <c r="G900" s="16"/>
      <c r="H900" s="16"/>
      <c r="I900" s="16"/>
      <c r="J900" s="16"/>
      <c r="K900" s="16"/>
      <c r="L900" s="16"/>
      <c r="M900" s="16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3.5" customHeight="1">
      <c r="A901" s="14"/>
      <c r="B901" s="14"/>
      <c r="C901" s="14"/>
      <c r="D901" s="15"/>
      <c r="E901" s="16"/>
      <c r="F901" s="16"/>
      <c r="G901" s="16"/>
      <c r="H901" s="16"/>
      <c r="I901" s="16"/>
      <c r="J901" s="16"/>
      <c r="K901" s="16"/>
      <c r="L901" s="16"/>
      <c r="M901" s="16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3.5" customHeight="1">
      <c r="A902" s="14"/>
      <c r="B902" s="14"/>
      <c r="C902" s="14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3.5" customHeight="1">
      <c r="A903" s="14"/>
      <c r="B903" s="14"/>
      <c r="C903" s="14"/>
      <c r="D903" s="15"/>
      <c r="E903" s="16"/>
      <c r="F903" s="16"/>
      <c r="G903" s="16"/>
      <c r="H903" s="16"/>
      <c r="I903" s="16"/>
      <c r="J903" s="16"/>
      <c r="K903" s="16"/>
      <c r="L903" s="16"/>
      <c r="M903" s="16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3.5" customHeight="1">
      <c r="A904" s="14"/>
      <c r="B904" s="14"/>
      <c r="C904" s="14"/>
      <c r="D904" s="15"/>
      <c r="E904" s="16"/>
      <c r="F904" s="16"/>
      <c r="G904" s="16"/>
      <c r="H904" s="16"/>
      <c r="I904" s="16"/>
      <c r="J904" s="16"/>
      <c r="K904" s="16"/>
      <c r="L904" s="16"/>
      <c r="M904" s="16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3.5" customHeight="1">
      <c r="A905" s="14"/>
      <c r="B905" s="14"/>
      <c r="C905" s="14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3.5" customHeight="1">
      <c r="A906" s="14"/>
      <c r="B906" s="14"/>
      <c r="C906" s="14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3.5" customHeight="1">
      <c r="A907" s="14"/>
      <c r="B907" s="14"/>
      <c r="C907" s="14"/>
      <c r="D907" s="15"/>
      <c r="E907" s="16"/>
      <c r="F907" s="16"/>
      <c r="G907" s="16"/>
      <c r="H907" s="16"/>
      <c r="I907" s="16"/>
      <c r="J907" s="16"/>
      <c r="K907" s="16"/>
      <c r="L907" s="16"/>
      <c r="M907" s="16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3.5" customHeight="1">
      <c r="A908" s="14"/>
      <c r="B908" s="14"/>
      <c r="C908" s="14"/>
      <c r="D908" s="15"/>
      <c r="E908" s="16"/>
      <c r="F908" s="16"/>
      <c r="G908" s="16"/>
      <c r="H908" s="16"/>
      <c r="I908" s="16"/>
      <c r="J908" s="16"/>
      <c r="K908" s="16"/>
      <c r="L908" s="16"/>
      <c r="M908" s="16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3.5" customHeight="1">
      <c r="A909" s="14"/>
      <c r="B909" s="14"/>
      <c r="C909" s="14"/>
      <c r="D909" s="15"/>
      <c r="E909" s="16"/>
      <c r="F909" s="16"/>
      <c r="G909" s="16"/>
      <c r="H909" s="16"/>
      <c r="I909" s="16"/>
      <c r="J909" s="16"/>
      <c r="K909" s="16"/>
      <c r="L909" s="16"/>
      <c r="M909" s="16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3.5" customHeight="1">
      <c r="A910" s="14"/>
      <c r="B910" s="14"/>
      <c r="C910" s="14"/>
      <c r="D910" s="15"/>
      <c r="E910" s="16"/>
      <c r="F910" s="16"/>
      <c r="G910" s="16"/>
      <c r="H910" s="16"/>
      <c r="I910" s="16"/>
      <c r="J910" s="16"/>
      <c r="K910" s="16"/>
      <c r="L910" s="16"/>
      <c r="M910" s="16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3.5" customHeight="1">
      <c r="A911" s="14"/>
      <c r="B911" s="14"/>
      <c r="C911" s="14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3.5" customHeight="1">
      <c r="A912" s="14"/>
      <c r="B912" s="14"/>
      <c r="C912" s="14"/>
      <c r="D912" s="15"/>
      <c r="E912" s="16"/>
      <c r="F912" s="16"/>
      <c r="G912" s="16"/>
      <c r="H912" s="16"/>
      <c r="I912" s="16"/>
      <c r="J912" s="16"/>
      <c r="K912" s="16"/>
      <c r="L912" s="16"/>
      <c r="M912" s="16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3.5" customHeight="1">
      <c r="A913" s="14"/>
      <c r="B913" s="14"/>
      <c r="C913" s="14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3.5" customHeight="1">
      <c r="A914" s="14"/>
      <c r="B914" s="14"/>
      <c r="C914" s="14"/>
      <c r="D914" s="15"/>
      <c r="E914" s="16"/>
      <c r="F914" s="16"/>
      <c r="G914" s="16"/>
      <c r="H914" s="16"/>
      <c r="I914" s="16"/>
      <c r="J914" s="16"/>
      <c r="K914" s="16"/>
      <c r="L914" s="16"/>
      <c r="M914" s="16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3.5" customHeight="1">
      <c r="A915" s="14"/>
      <c r="B915" s="14"/>
      <c r="C915" s="14"/>
      <c r="D915" s="15"/>
      <c r="E915" s="16"/>
      <c r="F915" s="16"/>
      <c r="G915" s="16"/>
      <c r="H915" s="16"/>
      <c r="I915" s="16"/>
      <c r="J915" s="16"/>
      <c r="K915" s="16"/>
      <c r="L915" s="16"/>
      <c r="M915" s="16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3.5" customHeight="1">
      <c r="A916" s="14"/>
      <c r="B916" s="14"/>
      <c r="C916" s="14"/>
      <c r="D916" s="15"/>
      <c r="E916" s="16"/>
      <c r="F916" s="16"/>
      <c r="G916" s="16"/>
      <c r="H916" s="16"/>
      <c r="I916" s="16"/>
      <c r="J916" s="16"/>
      <c r="K916" s="16"/>
      <c r="L916" s="16"/>
      <c r="M916" s="16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3.5" customHeight="1">
      <c r="A917" s="14"/>
      <c r="B917" s="14"/>
      <c r="C917" s="14"/>
      <c r="D917" s="15"/>
      <c r="E917" s="16"/>
      <c r="F917" s="16"/>
      <c r="G917" s="16"/>
      <c r="H917" s="16"/>
      <c r="I917" s="16"/>
      <c r="J917" s="16"/>
      <c r="K917" s="16"/>
      <c r="L917" s="16"/>
      <c r="M917" s="16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3.5" customHeight="1">
      <c r="A918" s="14"/>
      <c r="B918" s="14"/>
      <c r="C918" s="14"/>
      <c r="D918" s="15"/>
      <c r="E918" s="16"/>
      <c r="F918" s="16"/>
      <c r="G918" s="16"/>
      <c r="H918" s="16"/>
      <c r="I918" s="16"/>
      <c r="J918" s="16"/>
      <c r="K918" s="16"/>
      <c r="L918" s="16"/>
      <c r="M918" s="16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3.5" customHeight="1">
      <c r="A919" s="14"/>
      <c r="B919" s="14"/>
      <c r="C919" s="14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3.5" customHeight="1">
      <c r="A920" s="14"/>
      <c r="B920" s="14"/>
      <c r="C920" s="14"/>
      <c r="D920" s="15"/>
      <c r="E920" s="16"/>
      <c r="F920" s="16"/>
      <c r="G920" s="16"/>
      <c r="H920" s="16"/>
      <c r="I920" s="16"/>
      <c r="J920" s="16"/>
      <c r="K920" s="16"/>
      <c r="L920" s="16"/>
      <c r="M920" s="16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3.5" customHeight="1">
      <c r="A921" s="14"/>
      <c r="B921" s="14"/>
      <c r="C921" s="14"/>
      <c r="D921" s="15"/>
      <c r="E921" s="16"/>
      <c r="F921" s="16"/>
      <c r="G921" s="16"/>
      <c r="H921" s="16"/>
      <c r="I921" s="16"/>
      <c r="J921" s="16"/>
      <c r="K921" s="16"/>
      <c r="L921" s="16"/>
      <c r="M921" s="16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3.5" customHeight="1">
      <c r="A922" s="14"/>
      <c r="B922" s="14"/>
      <c r="C922" s="14"/>
      <c r="D922" s="15"/>
      <c r="E922" s="16"/>
      <c r="F922" s="16"/>
      <c r="G922" s="16"/>
      <c r="H922" s="16"/>
      <c r="I922" s="16"/>
      <c r="J922" s="16"/>
      <c r="K922" s="16"/>
      <c r="L922" s="16"/>
      <c r="M922" s="16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3.5" customHeight="1">
      <c r="A923" s="14"/>
      <c r="B923" s="14"/>
      <c r="C923" s="14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3.5" customHeight="1">
      <c r="A924" s="14"/>
      <c r="B924" s="14"/>
      <c r="C924" s="14"/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3.5" customHeight="1">
      <c r="A925" s="14"/>
      <c r="B925" s="14"/>
      <c r="C925" s="14"/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3.5" customHeight="1">
      <c r="A926" s="14"/>
      <c r="B926" s="14"/>
      <c r="C926" s="14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3.5" customHeight="1">
      <c r="A927" s="14"/>
      <c r="B927" s="14"/>
      <c r="C927" s="14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3.5" customHeight="1">
      <c r="A928" s="14"/>
      <c r="B928" s="14"/>
      <c r="C928" s="14"/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3.5" customHeight="1">
      <c r="A929" s="14"/>
      <c r="B929" s="14"/>
      <c r="C929" s="14"/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3.5" customHeight="1">
      <c r="A930" s="14"/>
      <c r="B930" s="14"/>
      <c r="C930" s="14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3.5" customHeight="1">
      <c r="A931" s="14"/>
      <c r="B931" s="14"/>
      <c r="C931" s="14"/>
      <c r="D931" s="15"/>
      <c r="E931" s="16"/>
      <c r="F931" s="16"/>
      <c r="G931" s="16"/>
      <c r="H931" s="16"/>
      <c r="I931" s="16"/>
      <c r="J931" s="16"/>
      <c r="K931" s="16"/>
      <c r="L931" s="16"/>
      <c r="M931" s="16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3.5" customHeight="1">
      <c r="A932" s="14"/>
      <c r="B932" s="14"/>
      <c r="C932" s="14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3.5" customHeight="1">
      <c r="A933" s="14"/>
      <c r="B933" s="14"/>
      <c r="C933" s="14"/>
      <c r="D933" s="15"/>
      <c r="E933" s="16"/>
      <c r="F933" s="16"/>
      <c r="G933" s="16"/>
      <c r="H933" s="16"/>
      <c r="I933" s="16"/>
      <c r="J933" s="16"/>
      <c r="K933" s="16"/>
      <c r="L933" s="16"/>
      <c r="M933" s="16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3.5" customHeight="1">
      <c r="A934" s="14"/>
      <c r="B934" s="14"/>
      <c r="C934" s="14"/>
      <c r="D934" s="15"/>
      <c r="E934" s="16"/>
      <c r="F934" s="16"/>
      <c r="G934" s="16"/>
      <c r="H934" s="16"/>
      <c r="I934" s="16"/>
      <c r="J934" s="16"/>
      <c r="K934" s="16"/>
      <c r="L934" s="16"/>
      <c r="M934" s="16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3.5" customHeight="1">
      <c r="A935" s="14"/>
      <c r="B935" s="14"/>
      <c r="C935" s="14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3.5" customHeight="1">
      <c r="A936" s="14"/>
      <c r="B936" s="14"/>
      <c r="C936" s="14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3.5" customHeight="1">
      <c r="A937" s="14"/>
      <c r="B937" s="14"/>
      <c r="C937" s="14"/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3.5" customHeight="1">
      <c r="A938" s="14"/>
      <c r="B938" s="14"/>
      <c r="C938" s="14"/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3.5" customHeight="1">
      <c r="A939" s="14"/>
      <c r="B939" s="14"/>
      <c r="C939" s="14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3.5" customHeight="1">
      <c r="A940" s="14"/>
      <c r="B940" s="14"/>
      <c r="C940" s="14"/>
      <c r="D940" s="15"/>
      <c r="E940" s="16"/>
      <c r="F940" s="16"/>
      <c r="G940" s="16"/>
      <c r="H940" s="16"/>
      <c r="I940" s="16"/>
      <c r="J940" s="16"/>
      <c r="K940" s="16"/>
      <c r="L940" s="16"/>
      <c r="M940" s="16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3.5" customHeight="1">
      <c r="A941" s="14"/>
      <c r="B941" s="14"/>
      <c r="C941" s="14"/>
      <c r="D941" s="15"/>
      <c r="E941" s="16"/>
      <c r="F941" s="16"/>
      <c r="G941" s="16"/>
      <c r="H941" s="16"/>
      <c r="I941" s="16"/>
      <c r="J941" s="16"/>
      <c r="K941" s="16"/>
      <c r="L941" s="16"/>
      <c r="M941" s="16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3.5" customHeight="1">
      <c r="A942" s="14"/>
      <c r="B942" s="14"/>
      <c r="C942" s="14"/>
      <c r="D942" s="15"/>
      <c r="E942" s="16"/>
      <c r="F942" s="16"/>
      <c r="G942" s="16"/>
      <c r="H942" s="16"/>
      <c r="I942" s="16"/>
      <c r="J942" s="16"/>
      <c r="K942" s="16"/>
      <c r="L942" s="16"/>
      <c r="M942" s="16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3.5" customHeight="1">
      <c r="A943" s="14"/>
      <c r="B943" s="14"/>
      <c r="C943" s="14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3.5" customHeight="1">
      <c r="A944" s="14"/>
      <c r="B944" s="14"/>
      <c r="C944" s="14"/>
      <c r="D944" s="15"/>
      <c r="E944" s="16"/>
      <c r="F944" s="16"/>
      <c r="G944" s="16"/>
      <c r="H944" s="16"/>
      <c r="I944" s="16"/>
      <c r="J944" s="16"/>
      <c r="K944" s="16"/>
      <c r="L944" s="16"/>
      <c r="M944" s="16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3.5" customHeight="1">
      <c r="A945" s="14"/>
      <c r="B945" s="14"/>
      <c r="C945" s="14"/>
      <c r="D945" s="15"/>
      <c r="E945" s="16"/>
      <c r="F945" s="16"/>
      <c r="G945" s="16"/>
      <c r="H945" s="16"/>
      <c r="I945" s="16"/>
      <c r="J945" s="16"/>
      <c r="K945" s="16"/>
      <c r="L945" s="16"/>
      <c r="M945" s="16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3.5" customHeight="1">
      <c r="A946" s="14"/>
      <c r="B946" s="14"/>
      <c r="C946" s="14"/>
      <c r="D946" s="15"/>
      <c r="E946" s="16"/>
      <c r="F946" s="16"/>
      <c r="G946" s="16"/>
      <c r="H946" s="16"/>
      <c r="I946" s="16"/>
      <c r="J946" s="16"/>
      <c r="K946" s="16"/>
      <c r="L946" s="16"/>
      <c r="M946" s="16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3.5" customHeight="1">
      <c r="A947" s="14"/>
      <c r="B947" s="14"/>
      <c r="C947" s="14"/>
      <c r="D947" s="15"/>
      <c r="E947" s="16"/>
      <c r="F947" s="16"/>
      <c r="G947" s="16"/>
      <c r="H947" s="16"/>
      <c r="I947" s="16"/>
      <c r="J947" s="16"/>
      <c r="K947" s="16"/>
      <c r="L947" s="16"/>
      <c r="M947" s="16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3.5" customHeight="1">
      <c r="A948" s="14"/>
      <c r="B948" s="14"/>
      <c r="C948" s="14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3.5" customHeight="1">
      <c r="A949" s="14"/>
      <c r="B949" s="14"/>
      <c r="C949" s="14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3.5" customHeight="1">
      <c r="A950" s="14"/>
      <c r="B950" s="14"/>
      <c r="C950" s="14"/>
      <c r="D950" s="15"/>
      <c r="E950" s="16"/>
      <c r="F950" s="16"/>
      <c r="G950" s="16"/>
      <c r="H950" s="16"/>
      <c r="I950" s="16"/>
      <c r="J950" s="16"/>
      <c r="K950" s="16"/>
      <c r="L950" s="16"/>
      <c r="M950" s="16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3.5" customHeight="1">
      <c r="A951" s="14"/>
      <c r="B951" s="14"/>
      <c r="C951" s="14"/>
      <c r="D951" s="15"/>
      <c r="E951" s="16"/>
      <c r="F951" s="16"/>
      <c r="G951" s="16"/>
      <c r="H951" s="16"/>
      <c r="I951" s="16"/>
      <c r="J951" s="16"/>
      <c r="K951" s="16"/>
      <c r="L951" s="16"/>
      <c r="M951" s="16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3.5" customHeight="1">
      <c r="A952" s="14"/>
      <c r="B952" s="14"/>
      <c r="C952" s="14"/>
      <c r="D952" s="15"/>
      <c r="E952" s="16"/>
      <c r="F952" s="16"/>
      <c r="G952" s="16"/>
      <c r="H952" s="16"/>
      <c r="I952" s="16"/>
      <c r="J952" s="16"/>
      <c r="K952" s="16"/>
      <c r="L952" s="16"/>
      <c r="M952" s="16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3.5" customHeight="1">
      <c r="A953" s="14"/>
      <c r="B953" s="14"/>
      <c r="C953" s="14"/>
      <c r="D953" s="15"/>
      <c r="E953" s="16"/>
      <c r="F953" s="16"/>
      <c r="G953" s="16"/>
      <c r="H953" s="16"/>
      <c r="I953" s="16"/>
      <c r="J953" s="16"/>
      <c r="K953" s="16"/>
      <c r="L953" s="16"/>
      <c r="M953" s="16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3.5" customHeight="1">
      <c r="A954" s="14"/>
      <c r="B954" s="14"/>
      <c r="C954" s="14"/>
      <c r="D954" s="15"/>
      <c r="E954" s="16"/>
      <c r="F954" s="16"/>
      <c r="G954" s="16"/>
      <c r="H954" s="16"/>
      <c r="I954" s="16"/>
      <c r="J954" s="16"/>
      <c r="K954" s="16"/>
      <c r="L954" s="16"/>
      <c r="M954" s="16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3.5" customHeight="1">
      <c r="A955" s="14"/>
      <c r="B955" s="14"/>
      <c r="C955" s="14"/>
      <c r="D955" s="15"/>
      <c r="E955" s="16"/>
      <c r="F955" s="16"/>
      <c r="G955" s="16"/>
      <c r="H955" s="16"/>
      <c r="I955" s="16"/>
      <c r="J955" s="16"/>
      <c r="K955" s="16"/>
      <c r="L955" s="16"/>
      <c r="M955" s="16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3.5" customHeight="1">
      <c r="A956" s="14"/>
      <c r="B956" s="14"/>
      <c r="C956" s="14"/>
      <c r="D956" s="15"/>
      <c r="E956" s="16"/>
      <c r="F956" s="16"/>
      <c r="G956" s="16"/>
      <c r="H956" s="16"/>
      <c r="I956" s="16"/>
      <c r="J956" s="16"/>
      <c r="K956" s="16"/>
      <c r="L956" s="16"/>
      <c r="M956" s="16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3.5" customHeight="1">
      <c r="A957" s="14"/>
      <c r="B957" s="14"/>
      <c r="C957" s="14"/>
      <c r="D957" s="15"/>
      <c r="E957" s="16"/>
      <c r="F957" s="16"/>
      <c r="G957" s="16"/>
      <c r="H957" s="16"/>
      <c r="I957" s="16"/>
      <c r="J957" s="16"/>
      <c r="K957" s="16"/>
      <c r="L957" s="16"/>
      <c r="M957" s="16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3.5" customHeight="1">
      <c r="A958" s="14"/>
      <c r="B958" s="14"/>
      <c r="C958" s="14"/>
      <c r="D958" s="15"/>
      <c r="E958" s="16"/>
      <c r="F958" s="16"/>
      <c r="G958" s="16"/>
      <c r="H958" s="16"/>
      <c r="I958" s="16"/>
      <c r="J958" s="16"/>
      <c r="K958" s="16"/>
      <c r="L958" s="16"/>
      <c r="M958" s="16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3.5" customHeight="1">
      <c r="A959" s="14"/>
      <c r="B959" s="14"/>
      <c r="C959" s="14"/>
      <c r="D959" s="15"/>
      <c r="E959" s="16"/>
      <c r="F959" s="16"/>
      <c r="G959" s="16"/>
      <c r="H959" s="16"/>
      <c r="I959" s="16"/>
      <c r="J959" s="16"/>
      <c r="K959" s="16"/>
      <c r="L959" s="16"/>
      <c r="M959" s="16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3.5" customHeight="1">
      <c r="A960" s="14"/>
      <c r="B960" s="14"/>
      <c r="C960" s="14"/>
      <c r="D960" s="15"/>
      <c r="E960" s="16"/>
      <c r="F960" s="16"/>
      <c r="G960" s="16"/>
      <c r="H960" s="16"/>
      <c r="I960" s="16"/>
      <c r="J960" s="16"/>
      <c r="K960" s="16"/>
      <c r="L960" s="16"/>
      <c r="M960" s="16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3.5" customHeight="1">
      <c r="A961" s="14"/>
      <c r="B961" s="14"/>
      <c r="C961" s="14"/>
      <c r="D961" s="15"/>
      <c r="E961" s="16"/>
      <c r="F961" s="16"/>
      <c r="G961" s="16"/>
      <c r="H961" s="16"/>
      <c r="I961" s="16"/>
      <c r="J961" s="16"/>
      <c r="K961" s="16"/>
      <c r="L961" s="16"/>
      <c r="M961" s="16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3.5" customHeight="1">
      <c r="A962" s="14"/>
      <c r="B962" s="14"/>
      <c r="C962" s="14"/>
      <c r="D962" s="15"/>
      <c r="E962" s="16"/>
      <c r="F962" s="16"/>
      <c r="G962" s="16"/>
      <c r="H962" s="16"/>
      <c r="I962" s="16"/>
      <c r="J962" s="16"/>
      <c r="K962" s="16"/>
      <c r="L962" s="16"/>
      <c r="M962" s="16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3.5" customHeight="1">
      <c r="A963" s="14"/>
      <c r="B963" s="14"/>
      <c r="C963" s="14"/>
      <c r="D963" s="15"/>
      <c r="E963" s="16"/>
      <c r="F963" s="16"/>
      <c r="G963" s="16"/>
      <c r="H963" s="16"/>
      <c r="I963" s="16"/>
      <c r="J963" s="16"/>
      <c r="K963" s="16"/>
      <c r="L963" s="16"/>
      <c r="M963" s="16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3.5" customHeight="1">
      <c r="A964" s="14"/>
      <c r="B964" s="14"/>
      <c r="C964" s="14"/>
      <c r="D964" s="15"/>
      <c r="E964" s="16"/>
      <c r="F964" s="16"/>
      <c r="G964" s="16"/>
      <c r="H964" s="16"/>
      <c r="I964" s="16"/>
      <c r="J964" s="16"/>
      <c r="K964" s="16"/>
      <c r="L964" s="16"/>
      <c r="M964" s="16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3.5" customHeight="1">
      <c r="A965" s="14"/>
      <c r="B965" s="14"/>
      <c r="C965" s="14"/>
      <c r="D965" s="15"/>
      <c r="E965" s="16"/>
      <c r="F965" s="16"/>
      <c r="G965" s="16"/>
      <c r="H965" s="16"/>
      <c r="I965" s="16"/>
      <c r="J965" s="16"/>
      <c r="K965" s="16"/>
      <c r="L965" s="16"/>
      <c r="M965" s="16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3.5" customHeight="1">
      <c r="A966" s="14"/>
      <c r="B966" s="14"/>
      <c r="C966" s="14"/>
      <c r="D966" s="15"/>
      <c r="E966" s="16"/>
      <c r="F966" s="16"/>
      <c r="G966" s="16"/>
      <c r="H966" s="16"/>
      <c r="I966" s="16"/>
      <c r="J966" s="16"/>
      <c r="K966" s="16"/>
      <c r="L966" s="16"/>
      <c r="M966" s="16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3.5" customHeight="1">
      <c r="A967" s="14"/>
      <c r="B967" s="14"/>
      <c r="C967" s="14"/>
      <c r="D967" s="15"/>
      <c r="E967" s="16"/>
      <c r="F967" s="16"/>
      <c r="G967" s="16"/>
      <c r="H967" s="16"/>
      <c r="I967" s="16"/>
      <c r="J967" s="16"/>
      <c r="K967" s="16"/>
      <c r="L967" s="16"/>
      <c r="M967" s="16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3.5" customHeight="1">
      <c r="A968" s="14"/>
      <c r="B968" s="14"/>
      <c r="C968" s="14"/>
      <c r="D968" s="15"/>
      <c r="E968" s="16"/>
      <c r="F968" s="16"/>
      <c r="G968" s="16"/>
      <c r="H968" s="16"/>
      <c r="I968" s="16"/>
      <c r="J968" s="16"/>
      <c r="K968" s="16"/>
      <c r="L968" s="16"/>
      <c r="M968" s="16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3.5" customHeight="1">
      <c r="A969" s="14"/>
      <c r="B969" s="14"/>
      <c r="C969" s="14"/>
      <c r="D969" s="15"/>
      <c r="E969" s="16"/>
      <c r="F969" s="16"/>
      <c r="G969" s="16"/>
      <c r="H969" s="16"/>
      <c r="I969" s="16"/>
      <c r="J969" s="16"/>
      <c r="K969" s="16"/>
      <c r="L969" s="16"/>
      <c r="M969" s="16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3.5" customHeight="1">
      <c r="A970" s="14"/>
      <c r="B970" s="14"/>
      <c r="C970" s="14"/>
      <c r="D970" s="15"/>
      <c r="E970" s="16"/>
      <c r="F970" s="16"/>
      <c r="G970" s="16"/>
      <c r="H970" s="16"/>
      <c r="I970" s="16"/>
      <c r="J970" s="16"/>
      <c r="K970" s="16"/>
      <c r="L970" s="16"/>
      <c r="M970" s="16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3.5" customHeight="1">
      <c r="A971" s="14"/>
      <c r="B971" s="14"/>
      <c r="C971" s="14"/>
      <c r="D971" s="15"/>
      <c r="E971" s="16"/>
      <c r="F971" s="16"/>
      <c r="G971" s="16"/>
      <c r="H971" s="16"/>
      <c r="I971" s="16"/>
      <c r="J971" s="16"/>
      <c r="K971" s="16"/>
      <c r="L971" s="16"/>
      <c r="M971" s="16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3.5" customHeight="1">
      <c r="A972" s="14"/>
      <c r="B972" s="14"/>
      <c r="C972" s="14"/>
      <c r="D972" s="15"/>
      <c r="E972" s="16"/>
      <c r="F972" s="16"/>
      <c r="G972" s="16"/>
      <c r="H972" s="16"/>
      <c r="I972" s="16"/>
      <c r="J972" s="16"/>
      <c r="K972" s="16"/>
      <c r="L972" s="16"/>
      <c r="M972" s="16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3.5" customHeight="1">
      <c r="A973" s="14"/>
      <c r="B973" s="14"/>
      <c r="C973" s="14"/>
      <c r="D973" s="15"/>
      <c r="E973" s="16"/>
      <c r="F973" s="16"/>
      <c r="G973" s="16"/>
      <c r="H973" s="16"/>
      <c r="I973" s="16"/>
      <c r="J973" s="16"/>
      <c r="K973" s="16"/>
      <c r="L973" s="16"/>
      <c r="M973" s="16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3.5" customHeight="1">
      <c r="A974" s="14"/>
      <c r="B974" s="14"/>
      <c r="C974" s="14"/>
      <c r="D974" s="15"/>
      <c r="E974" s="16"/>
      <c r="F974" s="16"/>
      <c r="G974" s="16"/>
      <c r="H974" s="16"/>
      <c r="I974" s="16"/>
      <c r="J974" s="16"/>
      <c r="K974" s="16"/>
      <c r="L974" s="16"/>
      <c r="M974" s="16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3.5" customHeight="1">
      <c r="A975" s="14"/>
      <c r="B975" s="14"/>
      <c r="C975" s="14"/>
      <c r="D975" s="15"/>
      <c r="E975" s="16"/>
      <c r="F975" s="16"/>
      <c r="G975" s="16"/>
      <c r="H975" s="16"/>
      <c r="I975" s="16"/>
      <c r="J975" s="16"/>
      <c r="K975" s="16"/>
      <c r="L975" s="16"/>
      <c r="M975" s="16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3.5" customHeight="1">
      <c r="A976" s="14"/>
      <c r="B976" s="14"/>
      <c r="C976" s="14"/>
      <c r="D976" s="15"/>
      <c r="E976" s="16"/>
      <c r="F976" s="16"/>
      <c r="G976" s="16"/>
      <c r="H976" s="16"/>
      <c r="I976" s="16"/>
      <c r="J976" s="16"/>
      <c r="K976" s="16"/>
      <c r="L976" s="16"/>
      <c r="M976" s="16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3.5" customHeight="1">
      <c r="A977" s="14"/>
      <c r="B977" s="14"/>
      <c r="C977" s="14"/>
      <c r="D977" s="15"/>
      <c r="E977" s="16"/>
      <c r="F977" s="16"/>
      <c r="G977" s="16"/>
      <c r="H977" s="16"/>
      <c r="I977" s="16"/>
      <c r="J977" s="16"/>
      <c r="K977" s="16"/>
      <c r="L977" s="16"/>
      <c r="M977" s="16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3.5" customHeight="1">
      <c r="A978" s="14"/>
      <c r="B978" s="14"/>
      <c r="C978" s="14"/>
      <c r="D978" s="15"/>
      <c r="E978" s="16"/>
      <c r="F978" s="16"/>
      <c r="G978" s="16"/>
      <c r="H978" s="16"/>
      <c r="I978" s="16"/>
      <c r="J978" s="16"/>
      <c r="K978" s="16"/>
      <c r="L978" s="16"/>
      <c r="M978" s="16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3.5" customHeight="1">
      <c r="A979" s="14"/>
      <c r="B979" s="14"/>
      <c r="C979" s="14"/>
      <c r="D979" s="15"/>
      <c r="E979" s="16"/>
      <c r="F979" s="16"/>
      <c r="G979" s="16"/>
      <c r="H979" s="16"/>
      <c r="I979" s="16"/>
      <c r="J979" s="16"/>
      <c r="K979" s="16"/>
      <c r="L979" s="16"/>
      <c r="M979" s="16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3.5" customHeight="1">
      <c r="A980" s="14"/>
      <c r="B980" s="14"/>
      <c r="C980" s="14"/>
      <c r="D980" s="15"/>
      <c r="E980" s="16"/>
      <c r="F980" s="16"/>
      <c r="G980" s="16"/>
      <c r="H980" s="16"/>
      <c r="I980" s="16"/>
      <c r="J980" s="16"/>
      <c r="K980" s="16"/>
      <c r="L980" s="16"/>
      <c r="M980" s="16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3.5" customHeight="1">
      <c r="A981" s="14"/>
      <c r="B981" s="14"/>
      <c r="C981" s="14"/>
      <c r="D981" s="15"/>
      <c r="E981" s="16"/>
      <c r="F981" s="16"/>
      <c r="G981" s="16"/>
      <c r="H981" s="16"/>
      <c r="I981" s="16"/>
      <c r="J981" s="16"/>
      <c r="K981" s="16"/>
      <c r="L981" s="16"/>
      <c r="M981" s="16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3.5" customHeight="1">
      <c r="A982" s="14"/>
      <c r="B982" s="14"/>
      <c r="C982" s="14"/>
      <c r="D982" s="15"/>
      <c r="E982" s="16"/>
      <c r="F982" s="16"/>
      <c r="G982" s="16"/>
      <c r="H982" s="16"/>
      <c r="I982" s="16"/>
      <c r="J982" s="16"/>
      <c r="K982" s="16"/>
      <c r="L982" s="16"/>
      <c r="M982" s="16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3.5" customHeight="1">
      <c r="A983" s="14"/>
      <c r="B983" s="14"/>
      <c r="C983" s="14"/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3.5" customHeight="1">
      <c r="A984" s="14"/>
      <c r="B984" s="14"/>
      <c r="C984" s="14"/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3.5" customHeight="1">
      <c r="A985" s="14"/>
      <c r="B985" s="14"/>
      <c r="C985" s="14"/>
      <c r="D985" s="15"/>
      <c r="E985" s="16"/>
      <c r="F985" s="16"/>
      <c r="G985" s="16"/>
      <c r="H985" s="16"/>
      <c r="I985" s="16"/>
      <c r="J985" s="16"/>
      <c r="K985" s="16"/>
      <c r="L985" s="16"/>
      <c r="M985" s="16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3.5" customHeight="1">
      <c r="A986" s="14"/>
      <c r="B986" s="14"/>
      <c r="C986" s="14"/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3.5" customHeight="1">
      <c r="A987" s="14"/>
      <c r="B987" s="14"/>
      <c r="C987" s="14"/>
      <c r="D987" s="15"/>
      <c r="E987" s="16"/>
      <c r="F987" s="16"/>
      <c r="G987" s="16"/>
      <c r="H987" s="16"/>
      <c r="I987" s="16"/>
      <c r="J987" s="16"/>
      <c r="K987" s="16"/>
      <c r="L987" s="16"/>
      <c r="M987" s="16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3.5" customHeight="1">
      <c r="A988" s="14"/>
      <c r="B988" s="14"/>
      <c r="C988" s="14"/>
      <c r="D988" s="15"/>
      <c r="E988" s="16"/>
      <c r="F988" s="16"/>
      <c r="G988" s="16"/>
      <c r="H988" s="16"/>
      <c r="I988" s="16"/>
      <c r="J988" s="16"/>
      <c r="K988" s="16"/>
      <c r="L988" s="16"/>
      <c r="M988" s="16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3.5" customHeight="1">
      <c r="A989" s="14"/>
      <c r="B989" s="14"/>
      <c r="C989" s="14"/>
      <c r="D989" s="15"/>
      <c r="E989" s="16"/>
      <c r="F989" s="16"/>
      <c r="G989" s="16"/>
      <c r="H989" s="16"/>
      <c r="I989" s="16"/>
      <c r="J989" s="16"/>
      <c r="K989" s="16"/>
      <c r="L989" s="16"/>
      <c r="M989" s="16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3.5" customHeight="1">
      <c r="A990" s="14"/>
      <c r="B990" s="14"/>
      <c r="C990" s="14"/>
      <c r="D990" s="15"/>
      <c r="E990" s="16"/>
      <c r="F990" s="16"/>
      <c r="G990" s="16"/>
      <c r="H990" s="16"/>
      <c r="I990" s="16"/>
      <c r="J990" s="16"/>
      <c r="K990" s="16"/>
      <c r="L990" s="16"/>
      <c r="M990" s="16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3.5" customHeight="1">
      <c r="A991" s="14"/>
      <c r="B991" s="14"/>
      <c r="C991" s="14"/>
      <c r="D991" s="15"/>
      <c r="E991" s="16"/>
      <c r="F991" s="16"/>
      <c r="G991" s="16"/>
      <c r="H991" s="16"/>
      <c r="I991" s="16"/>
      <c r="J991" s="16"/>
      <c r="K991" s="16"/>
      <c r="L991" s="16"/>
      <c r="M991" s="16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3.5" customHeight="1">
      <c r="A992" s="14"/>
      <c r="B992" s="14"/>
      <c r="C992" s="14"/>
      <c r="D992" s="15"/>
      <c r="E992" s="16"/>
      <c r="F992" s="16"/>
      <c r="G992" s="16"/>
      <c r="H992" s="16"/>
      <c r="I992" s="16"/>
      <c r="J992" s="16"/>
      <c r="K992" s="16"/>
      <c r="L992" s="16"/>
      <c r="M992" s="16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3.5" customHeight="1">
      <c r="A993" s="14"/>
      <c r="B993" s="14"/>
      <c r="C993" s="14"/>
      <c r="D993" s="15"/>
      <c r="E993" s="16"/>
      <c r="F993" s="16"/>
      <c r="G993" s="16"/>
      <c r="H993" s="16"/>
      <c r="I993" s="16"/>
      <c r="J993" s="16"/>
      <c r="K993" s="16"/>
      <c r="L993" s="16"/>
      <c r="M993" s="16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3.5" customHeight="1">
      <c r="A994" s="14"/>
      <c r="B994" s="14"/>
      <c r="C994" s="14"/>
      <c r="D994" s="15"/>
      <c r="E994" s="16"/>
      <c r="F994" s="16"/>
      <c r="G994" s="16"/>
      <c r="H994" s="16"/>
      <c r="I994" s="16"/>
      <c r="J994" s="16"/>
      <c r="K994" s="16"/>
      <c r="L994" s="16"/>
      <c r="M994" s="16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3.5" customHeight="1">
      <c r="A995" s="14"/>
      <c r="B995" s="14"/>
      <c r="C995" s="14"/>
      <c r="D995" s="15"/>
      <c r="E995" s="16"/>
      <c r="F995" s="16"/>
      <c r="G995" s="16"/>
      <c r="H995" s="16"/>
      <c r="I995" s="16"/>
      <c r="J995" s="16"/>
      <c r="K995" s="16"/>
      <c r="L995" s="16"/>
      <c r="M995" s="16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3.5" customHeight="1">
      <c r="A996" s="14"/>
      <c r="B996" s="14"/>
      <c r="C996" s="14"/>
      <c r="D996" s="15"/>
      <c r="E996" s="16"/>
      <c r="F996" s="16"/>
      <c r="G996" s="16"/>
      <c r="H996" s="16"/>
      <c r="I996" s="16"/>
      <c r="J996" s="16"/>
      <c r="K996" s="16"/>
      <c r="L996" s="16"/>
      <c r="M996" s="16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3.5" customHeight="1">
      <c r="A997" s="14"/>
      <c r="B997" s="14"/>
      <c r="C997" s="14"/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3.5" customHeight="1">
      <c r="A998" s="14"/>
      <c r="B998" s="14"/>
      <c r="C998" s="14"/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3.5" customHeight="1">
      <c r="A999" s="14"/>
      <c r="B999" s="14"/>
      <c r="C999" s="14"/>
      <c r="D999" s="15"/>
      <c r="E999" s="16"/>
      <c r="F999" s="16"/>
      <c r="G999" s="16"/>
      <c r="H999" s="16"/>
      <c r="I999" s="16"/>
      <c r="J999" s="16"/>
      <c r="K999" s="16"/>
      <c r="L999" s="16"/>
      <c r="M999" s="16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3.5" customHeight="1">
      <c r="A1000" s="14"/>
      <c r="B1000" s="14"/>
      <c r="C1000" s="14"/>
      <c r="D1000" s="1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3.5" customHeight="1">
      <c r="A1001" s="14"/>
      <c r="B1001" s="14"/>
      <c r="C1001" s="14"/>
      <c r="D1001" s="15"/>
      <c r="E1001" s="16"/>
      <c r="F1001" s="16"/>
      <c r="G1001" s="16"/>
      <c r="H1001" s="16"/>
      <c r="I1001" s="16"/>
      <c r="J1001" s="16"/>
      <c r="K1001" s="16"/>
      <c r="L1001" s="16"/>
      <c r="M1001" s="16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3.5" customHeight="1">
      <c r="A1002" s="14"/>
      <c r="B1002" s="14"/>
      <c r="C1002" s="14"/>
      <c r="D1002" s="15"/>
      <c r="E1002" s="16"/>
      <c r="F1002" s="16"/>
      <c r="G1002" s="16"/>
      <c r="H1002" s="16"/>
      <c r="I1002" s="16"/>
      <c r="J1002" s="16"/>
      <c r="K1002" s="16"/>
      <c r="L1002" s="16"/>
      <c r="M1002" s="16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3.5" customHeight="1">
      <c r="A1003" s="14"/>
      <c r="B1003" s="14"/>
      <c r="C1003" s="14"/>
      <c r="D1003" s="15"/>
      <c r="E1003" s="16"/>
      <c r="F1003" s="16"/>
      <c r="G1003" s="16"/>
      <c r="H1003" s="16"/>
      <c r="I1003" s="16"/>
      <c r="J1003" s="16"/>
      <c r="K1003" s="16"/>
      <c r="L1003" s="16"/>
      <c r="M1003" s="16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3.5" customHeight="1">
      <c r="A1004" s="14"/>
      <c r="B1004" s="14"/>
      <c r="C1004" s="14"/>
      <c r="D1004" s="15"/>
      <c r="E1004" s="16"/>
      <c r="F1004" s="16"/>
      <c r="G1004" s="16"/>
      <c r="H1004" s="16"/>
      <c r="I1004" s="16"/>
      <c r="J1004" s="16"/>
      <c r="K1004" s="16"/>
      <c r="L1004" s="16"/>
      <c r="M1004" s="16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13.5" customHeight="1">
      <c r="A1005" s="14"/>
      <c r="B1005" s="14"/>
      <c r="C1005" s="14"/>
      <c r="D1005" s="15"/>
      <c r="E1005" s="16"/>
      <c r="F1005" s="16"/>
      <c r="G1005" s="16"/>
      <c r="H1005" s="16"/>
      <c r="I1005" s="16"/>
      <c r="J1005" s="16"/>
      <c r="K1005" s="16"/>
      <c r="L1005" s="16"/>
      <c r="M1005" s="16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</sheetData>
  <mergeCells count="92"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46:C46"/>
    <mergeCell ref="K38:M38"/>
    <mergeCell ref="K39:M39"/>
    <mergeCell ref="K40:M40"/>
    <mergeCell ref="K41:M41"/>
    <mergeCell ref="K42:M42"/>
    <mergeCell ref="K43:M43"/>
    <mergeCell ref="K44:M44"/>
    <mergeCell ref="K54:M54"/>
    <mergeCell ref="K55:M55"/>
    <mergeCell ref="K60:M60"/>
    <mergeCell ref="K45:M45"/>
    <mergeCell ref="K46:M46"/>
    <mergeCell ref="K47:M47"/>
    <mergeCell ref="K48:M48"/>
    <mergeCell ref="K49:M49"/>
    <mergeCell ref="K50:M50"/>
    <mergeCell ref="K51:M51"/>
    <mergeCell ref="A2:B4"/>
    <mergeCell ref="C2:L2"/>
    <mergeCell ref="C3:L3"/>
    <mergeCell ref="C4:L4"/>
    <mergeCell ref="A10:A11"/>
    <mergeCell ref="B10:C11"/>
    <mergeCell ref="D10:D11"/>
    <mergeCell ref="E10:J10"/>
    <mergeCell ref="K10:M11"/>
    <mergeCell ref="K12:M12"/>
    <mergeCell ref="K13:M13"/>
    <mergeCell ref="K14:M14"/>
    <mergeCell ref="K15:M15"/>
    <mergeCell ref="K16:M16"/>
    <mergeCell ref="B12:C12"/>
    <mergeCell ref="B13:C13"/>
    <mergeCell ref="B14:C14"/>
    <mergeCell ref="B15:C15"/>
    <mergeCell ref="B16:C16"/>
    <mergeCell ref="B17:C17"/>
    <mergeCell ref="B18:C18"/>
    <mergeCell ref="K17:M17"/>
    <mergeCell ref="K18:M18"/>
    <mergeCell ref="K19:M19"/>
    <mergeCell ref="K20:M20"/>
    <mergeCell ref="K21:M21"/>
    <mergeCell ref="K22:M22"/>
    <mergeCell ref="K23:M23"/>
    <mergeCell ref="B19:C19"/>
    <mergeCell ref="B20:C20"/>
    <mergeCell ref="B21:C21"/>
    <mergeCell ref="B22:C22"/>
    <mergeCell ref="B23:C23"/>
    <mergeCell ref="B24:C24"/>
    <mergeCell ref="B25:C2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</mergeCells>
  <conditionalFormatting sqref="H12:H51">
    <cfRule type="cellIs" dxfId="0" priority="1" operator="lessThan">
      <formula>80</formula>
    </cfRule>
  </conditionalFormatting>
  <printOptions horizontalCentered="1"/>
  <pageMargins bottom="0.4724409448818898" footer="0.0" header="0.0" left="0.4724409448818898" right="0.4724409448818898" top="0.4724409448818898"/>
  <pageSetup paperSize="9" scale="60" orientation="portrait"/>
  <headerFooter>
    <oddHeader>&amp;RConfidential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6.5"/>
    <col customWidth="1" min="3" max="3" width="10.5"/>
    <col customWidth="1" min="4" max="4" width="28.13"/>
    <col customWidth="1" min="5" max="10" width="5.5"/>
    <col customWidth="1" min="11" max="11" width="24.25"/>
    <col customWidth="1" min="12" max="12" width="15.5"/>
    <col customWidth="1" min="13" max="13" width="24.25"/>
    <col customWidth="1" min="14" max="26" width="8.0"/>
  </cols>
  <sheetData>
    <row r="1" ht="19.5" customHeight="1">
      <c r="A1" s="14"/>
      <c r="B1" s="14"/>
      <c r="C1" s="14"/>
      <c r="D1" s="15"/>
      <c r="E1" s="16"/>
      <c r="F1" s="16"/>
      <c r="G1" s="16"/>
      <c r="H1" s="16"/>
      <c r="I1" s="16"/>
      <c r="J1" s="16"/>
      <c r="K1" s="16"/>
      <c r="L1" s="16"/>
      <c r="M1" s="17" t="s">
        <v>7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9.5" customHeight="1">
      <c r="A2" s="20"/>
      <c r="B2" s="21"/>
      <c r="C2" s="169" t="str">
        <f>CONCATENATE("DAFTAR NILAI PENGETAHUAN PESERTA DIDIK KELAS ",RIGHT('Pengetahuan (rincian)'!C2,7))</f>
        <v>DAFTAR NILAI PENGETAHUAN PESERTA DIDIK KELAS XIE RPL</v>
      </c>
      <c r="D2" s="21"/>
      <c r="E2" s="21"/>
      <c r="F2" s="21"/>
      <c r="G2" s="21"/>
      <c r="H2" s="21"/>
      <c r="I2" s="21"/>
      <c r="J2" s="21"/>
      <c r="K2" s="21"/>
      <c r="L2" s="178"/>
      <c r="M2" s="28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25"/>
      <c r="C3" s="170" t="str">
        <f>'Pengetahuan (rincian)'!C3:U3</f>
        <v>SMK TELKOM BANJARBARU</v>
      </c>
      <c r="L3" s="56"/>
      <c r="M3" s="28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29"/>
      <c r="B4" s="30"/>
      <c r="C4" s="171" t="str">
        <f>'Pengetahuan (rincian)'!C4:U4</f>
        <v>TAHUN PELAJARAN 2025-2026</v>
      </c>
      <c r="D4" s="30"/>
      <c r="E4" s="30"/>
      <c r="F4" s="30"/>
      <c r="G4" s="30"/>
      <c r="H4" s="30"/>
      <c r="I4" s="30"/>
      <c r="J4" s="30"/>
      <c r="K4" s="30"/>
      <c r="L4" s="190"/>
      <c r="M4" s="28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.75" customHeight="1">
      <c r="A5" s="16"/>
      <c r="B5" s="16"/>
      <c r="C5" s="34"/>
      <c r="D5" s="35"/>
      <c r="E5" s="34"/>
      <c r="F5" s="34"/>
      <c r="G5" s="34"/>
      <c r="H5" s="34"/>
      <c r="I5" s="34"/>
      <c r="J5" s="34"/>
      <c r="K5" s="34"/>
      <c r="L5" s="34"/>
      <c r="M5" s="3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.75" customHeight="1">
      <c r="A6" s="16"/>
      <c r="B6" s="16"/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9.5" customHeight="1">
      <c r="A7" s="42" t="str">
        <f>'Pengetahuan (rincian)'!A6</f>
        <v>MATA PELAJARAN : </v>
      </c>
      <c r="B7" s="37"/>
      <c r="C7" s="38"/>
      <c r="D7" s="172" t="str">
        <f>'Pengetahuan (rincian)'!D6</f>
        <v>BASIS DATA</v>
      </c>
      <c r="E7" s="40"/>
      <c r="F7" s="40"/>
      <c r="G7" s="40"/>
      <c r="H7" s="40"/>
      <c r="I7" s="40"/>
      <c r="J7" s="40"/>
      <c r="K7" s="34"/>
      <c r="L7" s="34"/>
      <c r="M7" s="44" t="str">
        <f>'Pengetahuan (rincian)'!AV6</f>
        <v>SEMESTER : GANJIL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.75" customHeight="1">
      <c r="A8" s="42"/>
      <c r="B8" s="37"/>
      <c r="C8" s="38"/>
      <c r="D8" s="43"/>
      <c r="E8" s="40"/>
      <c r="F8" s="40"/>
      <c r="G8" s="40"/>
      <c r="H8" s="40"/>
      <c r="I8" s="40"/>
      <c r="J8" s="40"/>
      <c r="K8" s="34"/>
      <c r="L8" s="34"/>
      <c r="M8" s="4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.75" customHeight="1">
      <c r="A9" s="173"/>
      <c r="B9" s="173"/>
      <c r="C9" s="174"/>
      <c r="D9" s="175"/>
      <c r="E9" s="174"/>
      <c r="F9" s="174"/>
      <c r="G9" s="174"/>
      <c r="H9" s="174"/>
      <c r="I9" s="174"/>
      <c r="J9" s="174"/>
      <c r="K9" s="174"/>
      <c r="L9" s="174"/>
      <c r="M9" s="17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234" t="s">
        <v>13</v>
      </c>
      <c r="B10" s="235" t="s">
        <v>14</v>
      </c>
      <c r="C10" s="178"/>
      <c r="D10" s="236" t="s">
        <v>15</v>
      </c>
      <c r="E10" s="332" t="s">
        <v>143</v>
      </c>
      <c r="F10" s="181"/>
      <c r="G10" s="181"/>
      <c r="H10" s="181"/>
      <c r="I10" s="181"/>
      <c r="J10" s="182"/>
      <c r="K10" s="237" t="s">
        <v>79</v>
      </c>
      <c r="L10" s="21"/>
      <c r="M10" s="2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14"/>
      <c r="Y10" s="14"/>
      <c r="Z10" s="14"/>
    </row>
    <row r="11" ht="60.0" customHeight="1">
      <c r="A11" s="188"/>
      <c r="B11" s="189"/>
      <c r="C11" s="190"/>
      <c r="D11" s="191"/>
      <c r="E11" s="285" t="s">
        <v>18</v>
      </c>
      <c r="F11" s="285" t="s">
        <v>80</v>
      </c>
      <c r="G11" s="285" t="s">
        <v>81</v>
      </c>
      <c r="H11" s="288" t="s">
        <v>23</v>
      </c>
      <c r="I11" s="289" t="s">
        <v>75</v>
      </c>
      <c r="J11" s="289" t="s">
        <v>134</v>
      </c>
      <c r="K11" s="189"/>
      <c r="L11" s="30"/>
      <c r="M11" s="3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14"/>
      <c r="Y11" s="14"/>
      <c r="Z11" s="14"/>
    </row>
    <row r="12">
      <c r="A12" s="291">
        <f>IF('Pengetahuan (rincian)'!A12="","",'Pengetahuan (rincian)'!A12)</f>
        <v>1</v>
      </c>
      <c r="B12" s="242">
        <f>'Pengetahuan (rincian)'!B12</f>
        <v>543241108</v>
      </c>
      <c r="C12" s="2"/>
      <c r="D12" s="220" t="str">
        <f>'Pengetahuan (rincian)'!D12</f>
        <v>AHMAD FAIZH GIFFARY SYA'BANA</v>
      </c>
      <c r="E12" s="243">
        <f>'Rekap Pengetahuan'!P11</f>
        <v>87</v>
      </c>
      <c r="F12" s="243">
        <f>'Rekap Pengetahuan'!Q11</f>
        <v>80</v>
      </c>
      <c r="G12" s="243">
        <f>'Rekap Pengetahuan'!R11</f>
        <v>90</v>
      </c>
      <c r="H12" s="292">
        <f t="shared" ref="H12:H51" si="1">IF(OR(E12="",F12=""),"",ROUND((E12+F12)/2,0))</f>
        <v>84</v>
      </c>
      <c r="I12" s="293">
        <f t="shared" ref="I12:I51" si="2">IF(H12="","",IF(H12&gt;=96,4,IF(H12&gt;=91,3.66,IF(H12&gt;=86,3.33,IF(H12&gt;=81,3,IF(H12&gt;=75,2.66,IF(H12&gt;=70,2.33,IF(H12&gt;=65,2,IF(H12&gt;=60,1.66,IF(H12&gt;=55,1.33,1))))))))))</f>
        <v>3</v>
      </c>
      <c r="J12" s="294" t="str">
        <f t="shared" ref="J12:J51" si="3">IF(I12="","",IF(I12=4,"A",IF(I12=3.66,"A-",IF(I12=3.33,"B+",IF(I12=3,"B",IF(I12=2.66,"B-",IF(I12=2.33,"C+",IF(I12=2,"C",IF(I12=1.66,"C-",IF(I12=1.33,"D+","D"))))))))))</f>
        <v>B</v>
      </c>
      <c r="K12" s="302" t="str">
        <f>'Rekap Pengetahuan UTS'!Z11</f>
        <v>Sudah memahami seluruh kompetensi, terutama dalam Memahami konsep dasar basis data, namun dalam Mendeskripsikan Model Data dan Hubungan Antar Entitas perlu ditingkatkan</v>
      </c>
      <c r="L12" s="50"/>
      <c r="M12" s="187"/>
      <c r="N12" s="80"/>
      <c r="O12" s="52"/>
      <c r="P12" s="52"/>
      <c r="Q12" s="52"/>
      <c r="R12" s="52"/>
      <c r="S12" s="52"/>
      <c r="T12" s="52"/>
      <c r="U12" s="52"/>
      <c r="V12" s="52"/>
      <c r="W12" s="52"/>
      <c r="X12" s="14"/>
      <c r="Y12" s="14"/>
      <c r="Z12" s="14"/>
    </row>
    <row r="13" ht="31.5" customHeight="1">
      <c r="A13" s="298">
        <f>IF('Pengetahuan (rincian)'!A13="","",'Pengetahuan (rincian)'!A13)</f>
        <v>2</v>
      </c>
      <c r="B13" s="242">
        <f>'Pengetahuan (rincian)'!B13</f>
        <v>543241071</v>
      </c>
      <c r="C13" s="2"/>
      <c r="D13" s="220" t="str">
        <f>'Pengetahuan (rincian)'!D13</f>
        <v>AHMAD SAJIDAN ATHAILLAH</v>
      </c>
      <c r="E13" s="162">
        <f>'Rekap Pengetahuan'!P12</f>
        <v>87</v>
      </c>
      <c r="F13" s="162">
        <f>'Rekap Pengetahuan'!Q12</f>
        <v>80</v>
      </c>
      <c r="G13" s="162">
        <f>'Rekap Pengetahuan'!R12</f>
        <v>90</v>
      </c>
      <c r="H13" s="292">
        <f t="shared" si="1"/>
        <v>84</v>
      </c>
      <c r="I13" s="300">
        <f t="shared" si="2"/>
        <v>3</v>
      </c>
      <c r="J13" s="301" t="str">
        <f t="shared" si="3"/>
        <v>B</v>
      </c>
      <c r="K13" s="302" t="str">
        <f>'Rekap Pengetahuan'!Z12</f>
        <v>Sudah memahami seluruh kompetensi, terutama dalam Memahami konsep dasar basis data</v>
      </c>
      <c r="L13" s="50"/>
      <c r="M13" s="187"/>
      <c r="N13" s="80"/>
      <c r="O13" s="52"/>
      <c r="P13" s="52"/>
      <c r="Q13" s="52"/>
      <c r="R13" s="52"/>
      <c r="S13" s="52"/>
      <c r="T13" s="52"/>
      <c r="U13" s="52"/>
      <c r="V13" s="52"/>
      <c r="W13" s="52"/>
      <c r="X13" s="14"/>
      <c r="Y13" s="14"/>
      <c r="Z13" s="14"/>
    </row>
    <row r="14" ht="31.5" customHeight="1">
      <c r="A14" s="298">
        <f>IF('Pengetahuan (rincian)'!A14="","",'Pengetahuan (rincian)'!A14)</f>
        <v>3</v>
      </c>
      <c r="B14" s="242">
        <f>'Pengetahuan (rincian)'!B14</f>
        <v>543241110</v>
      </c>
      <c r="C14" s="2"/>
      <c r="D14" s="220" t="str">
        <f>'Pengetahuan (rincian)'!D14</f>
        <v>AKHMAD SUPRIYADI</v>
      </c>
      <c r="E14" s="162">
        <f>'Rekap Pengetahuan'!P13</f>
        <v>93</v>
      </c>
      <c r="F14" s="162">
        <f>'Rekap Pengetahuan'!Q13</f>
        <v>95</v>
      </c>
      <c r="G14" s="162">
        <f>'Rekap Pengetahuan'!R13</f>
        <v>92</v>
      </c>
      <c r="H14" s="292">
        <f t="shared" si="1"/>
        <v>94</v>
      </c>
      <c r="I14" s="300">
        <f t="shared" si="2"/>
        <v>3.66</v>
      </c>
      <c r="J14" s="301" t="str">
        <f t="shared" si="3"/>
        <v>A-</v>
      </c>
      <c r="K14" s="302" t="str">
        <f>'Rekap Pengetahuan'!Z13</f>
        <v>Sudah memahami seluruh kompetensi, terutama sangat baik dalam Mendeskripsikan Model Data dan Hubungan Antar Entitas</v>
      </c>
      <c r="L14" s="50"/>
      <c r="M14" s="187"/>
      <c r="N14" s="80"/>
      <c r="O14" s="52"/>
      <c r="P14" s="52"/>
      <c r="Q14" s="52"/>
      <c r="R14" s="52"/>
      <c r="S14" s="52"/>
      <c r="T14" s="52"/>
      <c r="U14" s="52"/>
      <c r="V14" s="52"/>
      <c r="W14" s="52"/>
      <c r="X14" s="14"/>
      <c r="Y14" s="14"/>
      <c r="Z14" s="14"/>
    </row>
    <row r="15" ht="31.5" customHeight="1">
      <c r="A15" s="298">
        <f>IF('Pengetahuan (rincian)'!A15="","",'Pengetahuan (rincian)'!A15)</f>
        <v>4</v>
      </c>
      <c r="B15" s="242">
        <f>'Pengetahuan (rincian)'!B15</f>
        <v>543241112</v>
      </c>
      <c r="C15" s="2"/>
      <c r="D15" s="220" t="str">
        <f>'Pengetahuan (rincian)'!D15</f>
        <v>ALFIAH RAHMAWATI PUTRI</v>
      </c>
      <c r="E15" s="162">
        <f>'Rekap Pengetahuan'!P14</f>
        <v>94</v>
      </c>
      <c r="F15" s="162">
        <f>'Rekap Pengetahuan'!Q14</f>
        <v>93</v>
      </c>
      <c r="G15" s="162">
        <f>'Rekap Pengetahuan'!R14</f>
        <v>95</v>
      </c>
      <c r="H15" s="292">
        <f t="shared" si="1"/>
        <v>94</v>
      </c>
      <c r="I15" s="300">
        <f t="shared" si="2"/>
        <v>3.66</v>
      </c>
      <c r="J15" s="301" t="str">
        <f t="shared" si="3"/>
        <v>A-</v>
      </c>
      <c r="K15" s="302" t="str">
        <f>'Rekap Pengetahuan'!Z14</f>
        <v>Sudah memahami seluruh kompetensi, terutama sangat baik dalam Memahami konsep dasar basis data</v>
      </c>
      <c r="L15" s="50"/>
      <c r="M15" s="187"/>
      <c r="N15" s="80"/>
      <c r="O15" s="52"/>
      <c r="P15" s="52"/>
      <c r="Q15" s="52"/>
      <c r="R15" s="52"/>
      <c r="S15" s="52"/>
      <c r="T15" s="52"/>
      <c r="U15" s="52"/>
      <c r="V15" s="52"/>
      <c r="W15" s="52"/>
      <c r="X15" s="14"/>
      <c r="Y15" s="14"/>
      <c r="Z15" s="14"/>
    </row>
    <row r="16" ht="31.5" customHeight="1">
      <c r="A16" s="298">
        <f>IF('Pengetahuan (rincian)'!A16="","",'Pengetahuan (rincian)'!A16)</f>
        <v>5</v>
      </c>
      <c r="B16" s="242">
        <f>'Pengetahuan (rincian)'!B16</f>
        <v>543241113</v>
      </c>
      <c r="C16" s="2"/>
      <c r="D16" s="220" t="str">
        <f>'Pengetahuan (rincian)'!D16</f>
        <v>ARMAN DUARTE</v>
      </c>
      <c r="E16" s="162">
        <f>'Rekap Pengetahuan'!P15</f>
        <v>93</v>
      </c>
      <c r="F16" s="162">
        <f>'Rekap Pengetahuan'!Q15</f>
        <v>95</v>
      </c>
      <c r="G16" s="162">
        <f>'Rekap Pengetahuan'!R15</f>
        <v>92</v>
      </c>
      <c r="H16" s="292">
        <f t="shared" si="1"/>
        <v>94</v>
      </c>
      <c r="I16" s="300">
        <f t="shared" si="2"/>
        <v>3.66</v>
      </c>
      <c r="J16" s="301" t="str">
        <f t="shared" si="3"/>
        <v>A-</v>
      </c>
      <c r="K16" s="302" t="str">
        <f>'Rekap Pengetahuan'!Z15</f>
        <v>Sudah memahami seluruh kompetensi, terutama sangat baik dalam Mendeskripsikan Model Data dan Hubungan Antar Entitas</v>
      </c>
      <c r="L16" s="50"/>
      <c r="M16" s="187"/>
      <c r="N16" s="80"/>
      <c r="O16" s="52"/>
      <c r="P16" s="52"/>
      <c r="Q16" s="52"/>
      <c r="R16" s="52"/>
      <c r="S16" s="52"/>
      <c r="T16" s="52"/>
      <c r="U16" s="52"/>
      <c r="V16" s="52"/>
      <c r="W16" s="52"/>
      <c r="X16" s="14"/>
      <c r="Y16" s="14"/>
      <c r="Z16" s="14"/>
    </row>
    <row r="17" ht="31.5" customHeight="1">
      <c r="A17" s="298">
        <f>IF('Pengetahuan (rincian)'!A17="","",'Pengetahuan (rincian)'!A17)</f>
        <v>6</v>
      </c>
      <c r="B17" s="242">
        <f>'Pengetahuan (rincian)'!B17</f>
        <v>543241114</v>
      </c>
      <c r="C17" s="2"/>
      <c r="D17" s="220" t="str">
        <f>'Pengetahuan (rincian)'!D17</f>
        <v>AULIA AGUSTIANTI RAMADHANI</v>
      </c>
      <c r="E17" s="162">
        <f>'Rekap Pengetahuan'!P16</f>
        <v>94</v>
      </c>
      <c r="F17" s="162">
        <f>'Rekap Pengetahuan'!Q16</f>
        <v>93</v>
      </c>
      <c r="G17" s="162">
        <f>'Rekap Pengetahuan'!R16</f>
        <v>95</v>
      </c>
      <c r="H17" s="292">
        <f t="shared" si="1"/>
        <v>94</v>
      </c>
      <c r="I17" s="300">
        <f t="shared" si="2"/>
        <v>3.66</v>
      </c>
      <c r="J17" s="301" t="str">
        <f t="shared" si="3"/>
        <v>A-</v>
      </c>
      <c r="K17" s="302" t="str">
        <f>'Rekap Pengetahuan'!Z16</f>
        <v>Sudah memahami seluruh kompetensi, terutama sangat baik dalam Memahami konsep dasar basis data</v>
      </c>
      <c r="L17" s="50"/>
      <c r="M17" s="187"/>
      <c r="N17" s="80"/>
      <c r="O17" s="52"/>
      <c r="P17" s="52"/>
      <c r="Q17" s="52"/>
      <c r="R17" s="52"/>
      <c r="S17" s="52"/>
      <c r="T17" s="52"/>
      <c r="U17" s="52"/>
      <c r="V17" s="52"/>
      <c r="W17" s="52"/>
      <c r="X17" s="14"/>
      <c r="Y17" s="14"/>
      <c r="Z17" s="14"/>
    </row>
    <row r="18" ht="31.5" customHeight="1">
      <c r="A18" s="298">
        <f>IF('Pengetahuan (rincian)'!A18="","",'Pengetahuan (rincian)'!A18)</f>
        <v>7</v>
      </c>
      <c r="B18" s="242">
        <f>'Pengetahuan (rincian)'!B18</f>
        <v>543241025</v>
      </c>
      <c r="C18" s="2"/>
      <c r="D18" s="220" t="str">
        <f>'Pengetahuan (rincian)'!D18</f>
        <v>BETARUS MARCHIANO BOANERGES</v>
      </c>
      <c r="E18" s="162">
        <f>'Rekap Pengetahuan'!P17</f>
        <v>92</v>
      </c>
      <c r="F18" s="162">
        <f>'Rekap Pengetahuan'!Q17</f>
        <v>95</v>
      </c>
      <c r="G18" s="162">
        <f>'Rekap Pengetahuan'!R17</f>
        <v>90</v>
      </c>
      <c r="H18" s="292">
        <f t="shared" si="1"/>
        <v>94</v>
      </c>
      <c r="I18" s="300">
        <f t="shared" si="2"/>
        <v>3.66</v>
      </c>
      <c r="J18" s="301" t="str">
        <f t="shared" si="3"/>
        <v>A-</v>
      </c>
      <c r="K18" s="302" t="str">
        <f>'Rekap Pengetahuan'!Z17</f>
        <v>Sudah memahami seluruh kompetensi, terutama sangat baik dalam Mendeskripsikan Model Data dan Hubungan Antar Entitas</v>
      </c>
      <c r="L18" s="50"/>
      <c r="M18" s="187"/>
      <c r="N18" s="80"/>
      <c r="O18" s="52"/>
      <c r="P18" s="52"/>
      <c r="Q18" s="52"/>
      <c r="R18" s="52"/>
      <c r="S18" s="52"/>
      <c r="T18" s="52"/>
      <c r="U18" s="52"/>
      <c r="V18" s="52"/>
      <c r="W18" s="52"/>
      <c r="X18" s="14"/>
      <c r="Y18" s="14"/>
      <c r="Z18" s="14"/>
    </row>
    <row r="19" ht="31.5" customHeight="1">
      <c r="A19" s="298">
        <f>IF('Pengetahuan (rincian)'!A19="","",'Pengetahuan (rincian)'!A19)</f>
        <v>8</v>
      </c>
      <c r="B19" s="242">
        <f>'Pengetahuan (rincian)'!B19</f>
        <v>543241078</v>
      </c>
      <c r="C19" s="2"/>
      <c r="D19" s="220" t="str">
        <f>'Pengetahuan (rincian)'!D19</f>
        <v>DANIEL DIMAS NUGROHO</v>
      </c>
      <c r="E19" s="162">
        <f>'Rekap Pengetahuan'!P18</f>
        <v>90</v>
      </c>
      <c r="F19" s="162">
        <f>'Rekap Pengetahuan'!Q18</f>
        <v>95</v>
      </c>
      <c r="G19" s="162">
        <f>'Rekap Pengetahuan'!R18</f>
        <v>88</v>
      </c>
      <c r="H19" s="292">
        <f t="shared" si="1"/>
        <v>93</v>
      </c>
      <c r="I19" s="300">
        <f t="shared" si="2"/>
        <v>3.66</v>
      </c>
      <c r="J19" s="301" t="str">
        <f t="shared" si="3"/>
        <v>A-</v>
      </c>
      <c r="K19" s="302" t="str">
        <f>'Rekap Pengetahuan'!Z18</f>
        <v>Sudah memahami seluruh kompetensi, terutama sangat baik dalam Mendeskripsikan Model Data dan Hubungan Antar Entitas</v>
      </c>
      <c r="L19" s="50"/>
      <c r="M19" s="187"/>
      <c r="N19" s="80"/>
      <c r="O19" s="52"/>
      <c r="P19" s="52"/>
      <c r="Q19" s="52"/>
      <c r="R19" s="52"/>
      <c r="S19" s="52"/>
      <c r="T19" s="52"/>
      <c r="U19" s="52"/>
      <c r="V19" s="52"/>
      <c r="W19" s="52"/>
      <c r="X19" s="14"/>
      <c r="Y19" s="14"/>
      <c r="Z19" s="14"/>
    </row>
    <row r="20" ht="31.5" customHeight="1">
      <c r="A20" s="298">
        <f>IF('Pengetahuan (rincian)'!A20="","",'Pengetahuan (rincian)'!A20)</f>
        <v>9</v>
      </c>
      <c r="B20" s="242">
        <f>'Pengetahuan (rincian)'!B20</f>
        <v>543241080</v>
      </c>
      <c r="C20" s="2"/>
      <c r="D20" s="220" t="str">
        <f>'Pengetahuan (rincian)'!D20</f>
        <v>DEDE FEBRYLIANTONI</v>
      </c>
      <c r="E20" s="162">
        <f>'Rekap Pengetahuan'!P19</f>
        <v>90</v>
      </c>
      <c r="F20" s="162">
        <f>'Rekap Pengetahuan'!Q19</f>
        <v>95</v>
      </c>
      <c r="G20" s="162">
        <f>'Rekap Pengetahuan'!R19</f>
        <v>88</v>
      </c>
      <c r="H20" s="292">
        <f t="shared" si="1"/>
        <v>93</v>
      </c>
      <c r="I20" s="300">
        <f t="shared" si="2"/>
        <v>3.66</v>
      </c>
      <c r="J20" s="301" t="str">
        <f t="shared" si="3"/>
        <v>A-</v>
      </c>
      <c r="K20" s="302" t="str">
        <f>'Rekap Pengetahuan'!Z19</f>
        <v>Sudah memahami seluruh kompetensi, terutama sangat baik dalam Mendeskripsikan Model Data dan Hubungan Antar Entitas</v>
      </c>
      <c r="L20" s="50"/>
      <c r="M20" s="187"/>
      <c r="N20" s="80"/>
      <c r="O20" s="52"/>
      <c r="P20" s="52"/>
      <c r="Q20" s="52"/>
      <c r="R20" s="52"/>
      <c r="S20" s="52"/>
      <c r="T20" s="52"/>
      <c r="U20" s="52"/>
      <c r="V20" s="52"/>
      <c r="W20" s="52"/>
      <c r="X20" s="14"/>
      <c r="Y20" s="14"/>
      <c r="Z20" s="14"/>
    </row>
    <row r="21" ht="31.5" customHeight="1">
      <c r="A21" s="298">
        <f>IF('Pengetahuan (rincian)'!A21="","",'Pengetahuan (rincian)'!A21)</f>
        <v>10</v>
      </c>
      <c r="B21" s="242">
        <f>'Pengetahuan (rincian)'!B21</f>
        <v>543241081</v>
      </c>
      <c r="C21" s="2"/>
      <c r="D21" s="220" t="str">
        <f>'Pengetahuan (rincian)'!D21</f>
        <v>GHANIY PUTRI AR RAZZAQ</v>
      </c>
      <c r="E21" s="162">
        <f>'Rekap Pengetahuan'!P20</f>
        <v>93</v>
      </c>
      <c r="F21" s="162">
        <f>'Rekap Pengetahuan'!Q20</f>
        <v>90</v>
      </c>
      <c r="G21" s="162">
        <f>'Rekap Pengetahuan'!R20</f>
        <v>95</v>
      </c>
      <c r="H21" s="292">
        <f t="shared" si="1"/>
        <v>92</v>
      </c>
      <c r="I21" s="300">
        <f t="shared" si="2"/>
        <v>3.66</v>
      </c>
      <c r="J21" s="301" t="str">
        <f t="shared" si="3"/>
        <v>A-</v>
      </c>
      <c r="K21" s="302" t="str">
        <f>'Rekap Pengetahuan'!Z20</f>
        <v>Sudah memahami seluruh kompetensi, terutama sangat baik dalam Memahami konsep dasar basis data</v>
      </c>
      <c r="L21" s="50"/>
      <c r="M21" s="187"/>
      <c r="N21" s="80"/>
      <c r="O21" s="52"/>
      <c r="P21" s="52"/>
      <c r="Q21" s="52"/>
      <c r="R21" s="52"/>
      <c r="S21" s="52"/>
      <c r="T21" s="52"/>
      <c r="U21" s="52"/>
      <c r="V21" s="52"/>
      <c r="W21" s="52"/>
      <c r="X21" s="14"/>
      <c r="Y21" s="14"/>
      <c r="Z21" s="14"/>
    </row>
    <row r="22" ht="31.5" customHeight="1">
      <c r="A22" s="298">
        <f>IF('Pengetahuan (rincian)'!A22="","",'Pengetahuan (rincian)'!A22)</f>
        <v>11</v>
      </c>
      <c r="B22" s="242">
        <f>'Pengetahuan (rincian)'!B22</f>
        <v>543241119</v>
      </c>
      <c r="C22" s="2"/>
      <c r="D22" s="220" t="str">
        <f>'Pengetahuan (rincian)'!D22</f>
        <v>HAIKA MEZZIA AVEIRA</v>
      </c>
      <c r="E22" s="162">
        <f>'Rekap Pengetahuan'!P21</f>
        <v>95</v>
      </c>
      <c r="F22" s="162">
        <f>'Rekap Pengetahuan'!Q21</f>
        <v>95</v>
      </c>
      <c r="G22" s="162">
        <f>'Rekap Pengetahuan'!R21</f>
        <v>95</v>
      </c>
      <c r="H22" s="292">
        <f t="shared" si="1"/>
        <v>95</v>
      </c>
      <c r="I22" s="300">
        <f t="shared" si="2"/>
        <v>3.66</v>
      </c>
      <c r="J22" s="301" t="str">
        <f t="shared" si="3"/>
        <v>A-</v>
      </c>
      <c r="K22" s="302" t="str">
        <f>'Rekap Pengetahuan'!Z21</f>
        <v>Sudah memahami seluruh kompetensi, terutama sangat baik dalam Memahami konsep dasar basis data</v>
      </c>
      <c r="L22" s="50"/>
      <c r="M22" s="187"/>
      <c r="N22" s="80"/>
      <c r="O22" s="52"/>
      <c r="P22" s="52"/>
      <c r="Q22" s="52"/>
      <c r="R22" s="52"/>
      <c r="S22" s="52"/>
      <c r="T22" s="52"/>
      <c r="U22" s="52"/>
      <c r="V22" s="52"/>
      <c r="W22" s="52"/>
      <c r="X22" s="14"/>
      <c r="Y22" s="14"/>
      <c r="Z22" s="14"/>
    </row>
    <row r="23" ht="31.5" customHeight="1">
      <c r="A23" s="298">
        <f>IF('Pengetahuan (rincian)'!A23="","",'Pengetahuan (rincian)'!A23)</f>
        <v>12</v>
      </c>
      <c r="B23" s="242">
        <f>'Pengetahuan (rincian)'!B23</f>
        <v>543241009</v>
      </c>
      <c r="C23" s="2"/>
      <c r="D23" s="220" t="str">
        <f>'Pengetahuan (rincian)'!D23</f>
        <v>KEVIN APTA</v>
      </c>
      <c r="E23" s="162">
        <f>'Rekap Pengetahuan'!P22</f>
        <v>93</v>
      </c>
      <c r="F23" s="162">
        <f>'Rekap Pengetahuan'!Q22</f>
        <v>90</v>
      </c>
      <c r="G23" s="162">
        <f>'Rekap Pengetahuan'!R22</f>
        <v>95</v>
      </c>
      <c r="H23" s="292">
        <f t="shared" si="1"/>
        <v>92</v>
      </c>
      <c r="I23" s="300">
        <f t="shared" si="2"/>
        <v>3.66</v>
      </c>
      <c r="J23" s="301" t="str">
        <f t="shared" si="3"/>
        <v>A-</v>
      </c>
      <c r="K23" s="302" t="str">
        <f>'Rekap Pengetahuan'!Z22</f>
        <v>Sudah memahami seluruh kompetensi, terutama sangat baik dalam Memahami konsep dasar basis data</v>
      </c>
      <c r="L23" s="50"/>
      <c r="M23" s="187"/>
      <c r="N23" s="80"/>
      <c r="O23" s="52"/>
      <c r="P23" s="52"/>
      <c r="Q23" s="52"/>
      <c r="R23" s="52"/>
      <c r="S23" s="52"/>
      <c r="T23" s="52"/>
      <c r="U23" s="52"/>
      <c r="V23" s="52"/>
      <c r="W23" s="52"/>
      <c r="X23" s="14"/>
      <c r="Y23" s="14"/>
      <c r="Z23" s="14"/>
    </row>
    <row r="24" ht="31.5" customHeight="1">
      <c r="A24" s="298">
        <f>IF('Pengetahuan (rincian)'!A24="","",'Pengetahuan (rincian)'!A24)</f>
        <v>13</v>
      </c>
      <c r="B24" s="242">
        <f>'Pengetahuan (rincian)'!B24</f>
        <v>543241121</v>
      </c>
      <c r="C24" s="2"/>
      <c r="D24" s="220" t="str">
        <f>'Pengetahuan (rincian)'!D24</f>
        <v>LUTHVERA DWI AULIA</v>
      </c>
      <c r="E24" s="162">
        <f>'Rekap Pengetahuan'!P23</f>
        <v>92</v>
      </c>
      <c r="F24" s="162">
        <f>'Rekap Pengetahuan'!Q23</f>
        <v>95</v>
      </c>
      <c r="G24" s="162">
        <f>'Rekap Pengetahuan'!R23</f>
        <v>90</v>
      </c>
      <c r="H24" s="292">
        <f t="shared" si="1"/>
        <v>94</v>
      </c>
      <c r="I24" s="300">
        <f t="shared" si="2"/>
        <v>3.66</v>
      </c>
      <c r="J24" s="301" t="str">
        <f t="shared" si="3"/>
        <v>A-</v>
      </c>
      <c r="K24" s="302" t="str">
        <f>'Rekap Pengetahuan'!Z23</f>
        <v>Sudah memahami seluruh kompetensi, terutama sangat baik dalam Mendeskripsikan Model Data dan Hubungan Antar Entitas</v>
      </c>
      <c r="L24" s="50"/>
      <c r="M24" s="187"/>
      <c r="N24" s="80"/>
      <c r="O24" s="52"/>
      <c r="P24" s="52"/>
      <c r="Q24" s="52"/>
      <c r="R24" s="52"/>
      <c r="S24" s="52"/>
      <c r="T24" s="52"/>
      <c r="U24" s="52"/>
      <c r="V24" s="52"/>
      <c r="W24" s="52"/>
      <c r="X24" s="14"/>
      <c r="Y24" s="14"/>
      <c r="Z24" s="14"/>
    </row>
    <row r="25" ht="31.5" customHeight="1">
      <c r="A25" s="298">
        <f>IF('Pengetahuan (rincian)'!A25="","",'Pengetahuan (rincian)'!A25)</f>
        <v>14</v>
      </c>
      <c r="B25" s="242">
        <f>'Pengetahuan (rincian)'!B25</f>
        <v>543241122</v>
      </c>
      <c r="C25" s="2"/>
      <c r="D25" s="220" t="str">
        <f>'Pengetahuan (rincian)'!D25</f>
        <v>M. AUFA RAHMAN</v>
      </c>
      <c r="E25" s="162">
        <f>'Rekap Pengetahuan'!P24</f>
        <v>93</v>
      </c>
      <c r="F25" s="162">
        <f>'Rekap Pengetahuan'!Q24</f>
        <v>90</v>
      </c>
      <c r="G25" s="162">
        <f>'Rekap Pengetahuan'!R24</f>
        <v>95</v>
      </c>
      <c r="H25" s="292">
        <f t="shared" si="1"/>
        <v>92</v>
      </c>
      <c r="I25" s="300">
        <f t="shared" si="2"/>
        <v>3.66</v>
      </c>
      <c r="J25" s="301" t="str">
        <f t="shared" si="3"/>
        <v>A-</v>
      </c>
      <c r="K25" s="302" t="str">
        <f>'Rekap Pengetahuan'!Z24</f>
        <v>Sudah memahami seluruh kompetensi, terutama sangat baik dalam Memahami konsep dasar basis data</v>
      </c>
      <c r="L25" s="50"/>
      <c r="M25" s="187"/>
      <c r="N25" s="80"/>
      <c r="O25" s="52"/>
      <c r="P25" s="52"/>
      <c r="Q25" s="52"/>
      <c r="R25" s="52"/>
      <c r="S25" s="52"/>
      <c r="T25" s="52"/>
      <c r="U25" s="52"/>
      <c r="V25" s="52"/>
      <c r="W25" s="52"/>
      <c r="X25" s="14"/>
      <c r="Y25" s="14"/>
      <c r="Z25" s="14"/>
    </row>
    <row r="26" ht="31.5" customHeight="1">
      <c r="A26" s="298">
        <f>IF('Pengetahuan (rincian)'!A26="","",'Pengetahuan (rincian)'!A26)</f>
        <v>15</v>
      </c>
      <c r="B26" s="242">
        <f>'Pengetahuan (rincian)'!B26</f>
        <v>543241087</v>
      </c>
      <c r="C26" s="2"/>
      <c r="D26" s="220" t="str">
        <f>'Pengetahuan (rincian)'!D26</f>
        <v>MERAZ EL HAKIM</v>
      </c>
      <c r="E26" s="162">
        <f>'Rekap Pengetahuan'!P25</f>
        <v>93</v>
      </c>
      <c r="F26" s="162">
        <f>'Rekap Pengetahuan'!Q25</f>
        <v>95</v>
      </c>
      <c r="G26" s="162">
        <f>'Rekap Pengetahuan'!R25</f>
        <v>92</v>
      </c>
      <c r="H26" s="292">
        <f t="shared" si="1"/>
        <v>94</v>
      </c>
      <c r="I26" s="300">
        <f t="shared" si="2"/>
        <v>3.66</v>
      </c>
      <c r="J26" s="301" t="str">
        <f t="shared" si="3"/>
        <v>A-</v>
      </c>
      <c r="K26" s="302" t="str">
        <f>'Rekap Pengetahuan'!Z25</f>
        <v>Sudah memahami seluruh kompetensi, terutama sangat baik dalam Mendeskripsikan Model Data dan Hubungan Antar Entitas</v>
      </c>
      <c r="L26" s="50"/>
      <c r="M26" s="187"/>
      <c r="N26" s="80"/>
      <c r="O26" s="52"/>
      <c r="P26" s="52"/>
      <c r="Q26" s="52"/>
      <c r="R26" s="52"/>
      <c r="S26" s="52"/>
      <c r="T26" s="52"/>
      <c r="U26" s="52"/>
      <c r="V26" s="52"/>
      <c r="W26" s="52"/>
      <c r="X26" s="14"/>
      <c r="Y26" s="14"/>
      <c r="Z26" s="14"/>
    </row>
    <row r="27" ht="31.5" customHeight="1">
      <c r="A27" s="298">
        <f>IF('Pengetahuan (rincian)'!A27="","",'Pengetahuan (rincian)'!A27)</f>
        <v>16</v>
      </c>
      <c r="B27" s="242">
        <f>'Pengetahuan (rincian)'!B27</f>
        <v>543241125</v>
      </c>
      <c r="C27" s="2"/>
      <c r="D27" s="220" t="str">
        <f>'Pengetahuan (rincian)'!D27</f>
        <v>MUHAMMAD DAFFA ADITYA</v>
      </c>
      <c r="E27" s="162">
        <f>'Rekap Pengetahuan'!P26</f>
        <v>91</v>
      </c>
      <c r="F27" s="162">
        <f>'Rekap Pengetahuan'!Q26</f>
        <v>93</v>
      </c>
      <c r="G27" s="162">
        <f>'Rekap Pengetahuan'!R26</f>
        <v>90</v>
      </c>
      <c r="H27" s="292">
        <f t="shared" si="1"/>
        <v>92</v>
      </c>
      <c r="I27" s="300">
        <f t="shared" si="2"/>
        <v>3.66</v>
      </c>
      <c r="J27" s="301" t="str">
        <f t="shared" si="3"/>
        <v>A-</v>
      </c>
      <c r="K27" s="302" t="str">
        <f>'Rekap Pengetahuan'!Z26</f>
        <v>Sudah memahami seluruh kompetensi, terutama sangat baik dalam Mendeskripsikan Model Data dan Hubungan Antar Entitas</v>
      </c>
      <c r="L27" s="50"/>
      <c r="M27" s="187"/>
      <c r="N27" s="80"/>
      <c r="O27" s="52"/>
      <c r="P27" s="52"/>
      <c r="Q27" s="52"/>
      <c r="R27" s="52"/>
      <c r="S27" s="52"/>
      <c r="T27" s="52"/>
      <c r="U27" s="52"/>
      <c r="V27" s="52"/>
      <c r="W27" s="52"/>
      <c r="X27" s="14"/>
      <c r="Y27" s="14"/>
      <c r="Z27" s="14"/>
    </row>
    <row r="28" ht="31.5" customHeight="1">
      <c r="A28" s="298">
        <f>IF('Pengetahuan (rincian)'!A28="","",'Pengetahuan (rincian)'!A28)</f>
        <v>17</v>
      </c>
      <c r="B28" s="242">
        <f>'Pengetahuan (rincian)'!B28</f>
        <v>543241091</v>
      </c>
      <c r="C28" s="2"/>
      <c r="D28" s="220" t="str">
        <f>'Pengetahuan (rincian)'!D28</f>
        <v>MUHAMMAD DAVA PRATAMA</v>
      </c>
      <c r="E28" s="162">
        <f>'Rekap Pengetahuan'!P27</f>
        <v>92</v>
      </c>
      <c r="F28" s="162">
        <f>'Rekap Pengetahuan'!Q27</f>
        <v>93</v>
      </c>
      <c r="G28" s="162">
        <f>'Rekap Pengetahuan'!R27</f>
        <v>92</v>
      </c>
      <c r="H28" s="292">
        <f t="shared" si="1"/>
        <v>93</v>
      </c>
      <c r="I28" s="300">
        <f t="shared" si="2"/>
        <v>3.66</v>
      </c>
      <c r="J28" s="301" t="str">
        <f t="shared" si="3"/>
        <v>A-</v>
      </c>
      <c r="K28" s="302" t="str">
        <f>'Rekap Pengetahuan'!Z27</f>
        <v>Sudah memahami seluruh kompetensi, terutama sangat baik dalam Mendeskripsikan Model Data dan Hubungan Antar Entitas</v>
      </c>
      <c r="L28" s="50"/>
      <c r="M28" s="187"/>
      <c r="N28" s="80"/>
      <c r="O28" s="52"/>
      <c r="P28" s="52"/>
      <c r="Q28" s="52"/>
      <c r="R28" s="52"/>
      <c r="S28" s="52"/>
      <c r="T28" s="52"/>
      <c r="U28" s="52"/>
      <c r="V28" s="52"/>
      <c r="W28" s="52"/>
      <c r="X28" s="14"/>
      <c r="Y28" s="14"/>
      <c r="Z28" s="14"/>
    </row>
    <row r="29" ht="31.5" customHeight="1">
      <c r="A29" s="298">
        <f>IF('Pengetahuan (rincian)'!A29="","",'Pengetahuan (rincian)'!A29)</f>
        <v>18</v>
      </c>
      <c r="B29" s="242">
        <f>'Pengetahuan (rincian)'!B29</f>
        <v>543241092</v>
      </c>
      <c r="C29" s="2"/>
      <c r="D29" s="220" t="str">
        <f>'Pengetahuan (rincian)'!D29</f>
        <v>MUHAMMAD FAIZ HANAFI</v>
      </c>
      <c r="E29" s="162">
        <f>'Rekap Pengetahuan'!P28</f>
        <v>93</v>
      </c>
      <c r="F29" s="162">
        <f>'Rekap Pengetahuan'!Q28</f>
        <v>95</v>
      </c>
      <c r="G29" s="162">
        <f>'Rekap Pengetahuan'!R28</f>
        <v>92</v>
      </c>
      <c r="H29" s="292">
        <f t="shared" si="1"/>
        <v>94</v>
      </c>
      <c r="I29" s="300">
        <f t="shared" si="2"/>
        <v>3.66</v>
      </c>
      <c r="J29" s="301" t="str">
        <f t="shared" si="3"/>
        <v>A-</v>
      </c>
      <c r="K29" s="302" t="str">
        <f>'Rekap Pengetahuan'!Z28</f>
        <v>Sudah memahami seluruh kompetensi, terutama sangat baik dalam Mendeskripsikan Model Data dan Hubungan Antar Entitas</v>
      </c>
      <c r="L29" s="50"/>
      <c r="M29" s="187"/>
      <c r="N29" s="80"/>
      <c r="O29" s="52"/>
      <c r="P29" s="52"/>
      <c r="Q29" s="52"/>
      <c r="R29" s="52"/>
      <c r="S29" s="52"/>
      <c r="T29" s="52"/>
      <c r="U29" s="52"/>
      <c r="V29" s="52"/>
      <c r="W29" s="52"/>
      <c r="X29" s="14"/>
      <c r="Y29" s="14"/>
      <c r="Z29" s="14"/>
    </row>
    <row r="30" ht="31.5" customHeight="1">
      <c r="A30" s="298">
        <f>IF('Pengetahuan (rincian)'!A30="","",'Pengetahuan (rincian)'!A30)</f>
        <v>19</v>
      </c>
      <c r="B30" s="242">
        <f>'Pengetahuan (rincian)'!B30</f>
        <v>543241089</v>
      </c>
      <c r="C30" s="2"/>
      <c r="D30" s="220" t="str">
        <f>'Pengetahuan (rincian)'!D30</f>
        <v>MUHAMMAD HAFIDZ RAFI RABBANI</v>
      </c>
      <c r="E30" s="162">
        <f>'Rekap Pengetahuan'!P29</f>
        <v>93</v>
      </c>
      <c r="F30" s="162">
        <f>'Rekap Pengetahuan'!Q29</f>
        <v>90</v>
      </c>
      <c r="G30" s="162">
        <f>'Rekap Pengetahuan'!R29</f>
        <v>95</v>
      </c>
      <c r="H30" s="292">
        <f t="shared" si="1"/>
        <v>92</v>
      </c>
      <c r="I30" s="300">
        <f t="shared" si="2"/>
        <v>3.66</v>
      </c>
      <c r="J30" s="301" t="str">
        <f t="shared" si="3"/>
        <v>A-</v>
      </c>
      <c r="K30" s="302" t="str">
        <f>'Rekap Pengetahuan'!Z29</f>
        <v>Sudah memahami seluruh kompetensi, terutama sangat baik dalam Memahami konsep dasar basis data</v>
      </c>
      <c r="L30" s="50"/>
      <c r="M30" s="187"/>
      <c r="N30" s="80"/>
      <c r="O30" s="52"/>
      <c r="P30" s="52"/>
      <c r="Q30" s="52"/>
      <c r="R30" s="52"/>
      <c r="S30" s="52"/>
      <c r="T30" s="52"/>
      <c r="U30" s="52"/>
      <c r="V30" s="52"/>
      <c r="W30" s="52"/>
      <c r="X30" s="14"/>
      <c r="Y30" s="14"/>
      <c r="Z30" s="14"/>
    </row>
    <row r="31" ht="31.5" customHeight="1">
      <c r="A31" s="298">
        <f>IF('Pengetahuan (rincian)'!A31="","",'Pengetahuan (rincian)'!A31)</f>
        <v>20</v>
      </c>
      <c r="B31" s="242">
        <f>'Pengetahuan (rincian)'!B31</f>
        <v>543241127</v>
      </c>
      <c r="C31" s="2"/>
      <c r="D31" s="220" t="str">
        <f>'Pengetahuan (rincian)'!D31</f>
        <v>MUHAMMAD HUSAIN HAEKAL</v>
      </c>
      <c r="E31" s="162">
        <f>'Rekap Pengetahuan'!P30</f>
        <v>95</v>
      </c>
      <c r="F31" s="162">
        <f>'Rekap Pengetahuan'!Q30</f>
        <v>95</v>
      </c>
      <c r="G31" s="162">
        <f>'Rekap Pengetahuan'!R30</f>
        <v>95</v>
      </c>
      <c r="H31" s="292">
        <f t="shared" si="1"/>
        <v>95</v>
      </c>
      <c r="I31" s="300">
        <f t="shared" si="2"/>
        <v>3.66</v>
      </c>
      <c r="J31" s="301" t="str">
        <f t="shared" si="3"/>
        <v>A-</v>
      </c>
      <c r="K31" s="302" t="str">
        <f>'Rekap Pengetahuan'!Z30</f>
        <v>Sudah memahami seluruh kompetensi, terutama sangat baik dalam Memahami konsep dasar basis data</v>
      </c>
      <c r="L31" s="50"/>
      <c r="M31" s="187"/>
      <c r="N31" s="80"/>
      <c r="O31" s="52"/>
      <c r="P31" s="52"/>
      <c r="Q31" s="52"/>
      <c r="R31" s="52"/>
      <c r="S31" s="52"/>
      <c r="T31" s="52"/>
      <c r="U31" s="52"/>
      <c r="V31" s="52"/>
      <c r="W31" s="52"/>
      <c r="X31" s="14"/>
      <c r="Y31" s="14"/>
      <c r="Z31" s="14"/>
    </row>
    <row r="32" ht="31.5" customHeight="1">
      <c r="A32" s="298">
        <f>IF('Pengetahuan (rincian)'!A32="","",'Pengetahuan (rincian)'!A32)</f>
        <v>21</v>
      </c>
      <c r="B32" s="242">
        <f>'Pengetahuan (rincian)'!B32</f>
        <v>543241130</v>
      </c>
      <c r="C32" s="2"/>
      <c r="D32" s="220" t="str">
        <f>'Pengetahuan (rincian)'!D32</f>
        <v>MUHAMMAD KAMAL</v>
      </c>
      <c r="E32" s="162">
        <f>'Rekap Pengetahuan'!P31</f>
        <v>93</v>
      </c>
      <c r="F32" s="162">
        <f>'Rekap Pengetahuan'!Q31</f>
        <v>90</v>
      </c>
      <c r="G32" s="162">
        <f>'Rekap Pengetahuan'!R31</f>
        <v>95</v>
      </c>
      <c r="H32" s="292">
        <f t="shared" si="1"/>
        <v>92</v>
      </c>
      <c r="I32" s="300">
        <f t="shared" si="2"/>
        <v>3.66</v>
      </c>
      <c r="J32" s="301" t="str">
        <f t="shared" si="3"/>
        <v>A-</v>
      </c>
      <c r="K32" s="302" t="str">
        <f>'Rekap Pengetahuan'!Z31</f>
        <v>Sudah memahami seluruh kompetensi, terutama sangat baik dalam Memahami konsep dasar basis data</v>
      </c>
      <c r="L32" s="50"/>
      <c r="M32" s="187"/>
      <c r="N32" s="80"/>
      <c r="O32" s="52"/>
      <c r="P32" s="52"/>
      <c r="Q32" s="52"/>
      <c r="R32" s="52"/>
      <c r="S32" s="52"/>
      <c r="T32" s="52"/>
      <c r="U32" s="52"/>
      <c r="V32" s="52"/>
      <c r="W32" s="52"/>
      <c r="X32" s="14"/>
      <c r="Y32" s="14"/>
      <c r="Z32" s="14"/>
    </row>
    <row r="33" ht="31.5" customHeight="1">
      <c r="A33" s="298">
        <f>IF('Pengetahuan (rincian)'!A33="","",'Pengetahuan (rincian)'!A33)</f>
        <v>22</v>
      </c>
      <c r="B33" s="242">
        <f>'Pengetahuan (rincian)'!B33</f>
        <v>543241094</v>
      </c>
      <c r="C33" s="2"/>
      <c r="D33" s="220" t="str">
        <f>'Pengetahuan (rincian)'!D33</f>
        <v>MUHAMMAD KAMIL IHSAN</v>
      </c>
      <c r="E33" s="162">
        <f>'Rekap Pengetahuan'!P32</f>
        <v>95</v>
      </c>
      <c r="F33" s="162">
        <f>'Rekap Pengetahuan'!Q32</f>
        <v>95</v>
      </c>
      <c r="G33" s="162">
        <f>'Rekap Pengetahuan'!R32</f>
        <v>95</v>
      </c>
      <c r="H33" s="292">
        <f t="shared" si="1"/>
        <v>95</v>
      </c>
      <c r="I33" s="300">
        <f t="shared" si="2"/>
        <v>3.66</v>
      </c>
      <c r="J33" s="301" t="str">
        <f t="shared" si="3"/>
        <v>A-</v>
      </c>
      <c r="K33" s="302" t="str">
        <f>'Rekap Pengetahuan'!Z32</f>
        <v>Sudah memahami seluruh kompetensi, terutama sangat baik dalam Memahami konsep dasar basis data</v>
      </c>
      <c r="L33" s="50"/>
      <c r="M33" s="187"/>
      <c r="N33" s="80"/>
      <c r="O33" s="52"/>
      <c r="P33" s="52"/>
      <c r="Q33" s="52"/>
      <c r="R33" s="52"/>
      <c r="S33" s="52"/>
      <c r="T33" s="52"/>
      <c r="U33" s="52"/>
      <c r="V33" s="52"/>
      <c r="W33" s="52"/>
      <c r="X33" s="14"/>
      <c r="Y33" s="14"/>
      <c r="Z33" s="14"/>
    </row>
    <row r="34" ht="31.5" customHeight="1">
      <c r="A34" s="298">
        <f>IF('Pengetahuan (rincian)'!A34="","",'Pengetahuan (rincian)'!A34)</f>
        <v>23</v>
      </c>
      <c r="B34" s="242">
        <f>'Pengetahuan (rincian)'!B34</f>
        <v>543241095</v>
      </c>
      <c r="C34" s="2"/>
      <c r="D34" s="220" t="str">
        <f>'Pengetahuan (rincian)'!D34</f>
        <v>MUHAMMAD NABIL SACHIO AL FATHIR</v>
      </c>
      <c r="E34" s="162">
        <f>'Rekap Pengetahuan'!P33</f>
        <v>92</v>
      </c>
      <c r="F34" s="162">
        <f>'Rekap Pengetahuan'!Q33</f>
        <v>92</v>
      </c>
      <c r="G34" s="162">
        <f>'Rekap Pengetahuan'!R33</f>
        <v>92</v>
      </c>
      <c r="H34" s="292">
        <f t="shared" si="1"/>
        <v>92</v>
      </c>
      <c r="I34" s="300">
        <f t="shared" si="2"/>
        <v>3.66</v>
      </c>
      <c r="J34" s="301" t="str">
        <f t="shared" si="3"/>
        <v>A-</v>
      </c>
      <c r="K34" s="302" t="str">
        <f>'Rekap Pengetahuan'!Z33</f>
        <v>Sudah memahami seluruh kompetensi, terutama sangat baik dalam Memahami konsep dasar basis data</v>
      </c>
      <c r="L34" s="50"/>
      <c r="M34" s="187"/>
      <c r="N34" s="80"/>
      <c r="O34" s="52"/>
      <c r="P34" s="52"/>
      <c r="Q34" s="52"/>
      <c r="R34" s="52"/>
      <c r="S34" s="52"/>
      <c r="T34" s="52"/>
      <c r="U34" s="52"/>
      <c r="V34" s="52"/>
      <c r="W34" s="52"/>
      <c r="X34" s="14"/>
      <c r="Y34" s="14"/>
      <c r="Z34" s="14"/>
    </row>
    <row r="35" ht="31.5" customHeight="1">
      <c r="A35" s="298">
        <f>IF('Pengetahuan (rincian)'!A35="","",'Pengetahuan (rincian)'!A35)</f>
        <v>24</v>
      </c>
      <c r="B35" s="242">
        <f>'Pengetahuan (rincian)'!B35</f>
        <v>543241160</v>
      </c>
      <c r="C35" s="2"/>
      <c r="D35" s="220" t="str">
        <f>'Pengetahuan (rincian)'!D35</f>
        <v>MUHAMMAD RAFA AULIA</v>
      </c>
      <c r="E35" s="162">
        <f>'Rekap Pengetahuan'!P34</f>
        <v>87</v>
      </c>
      <c r="F35" s="162">
        <f>'Rekap Pengetahuan'!Q34</f>
        <v>80</v>
      </c>
      <c r="G35" s="162">
        <f>'Rekap Pengetahuan'!R34</f>
        <v>90</v>
      </c>
      <c r="H35" s="292">
        <f t="shared" si="1"/>
        <v>84</v>
      </c>
      <c r="I35" s="300">
        <f t="shared" si="2"/>
        <v>3</v>
      </c>
      <c r="J35" s="301" t="str">
        <f t="shared" si="3"/>
        <v>B</v>
      </c>
      <c r="K35" s="302" t="str">
        <f>'Rekap Pengetahuan'!Z34</f>
        <v>Sudah memahami seluruh kompetensi, terutama dalam Memahami konsep dasar basis data</v>
      </c>
      <c r="L35" s="50"/>
      <c r="M35" s="187"/>
      <c r="N35" s="80"/>
      <c r="O35" s="52"/>
      <c r="P35" s="52"/>
      <c r="Q35" s="52"/>
      <c r="R35" s="52"/>
      <c r="S35" s="52"/>
      <c r="T35" s="52"/>
      <c r="U35" s="52"/>
      <c r="V35" s="52"/>
      <c r="W35" s="52"/>
      <c r="X35" s="14"/>
      <c r="Y35" s="14"/>
      <c r="Z35" s="14"/>
    </row>
    <row r="36" ht="31.5" customHeight="1">
      <c r="A36" s="298">
        <f>IF('Pengetahuan (rincian)'!A36="","",'Pengetahuan (rincian)'!A36)</f>
        <v>25</v>
      </c>
      <c r="B36" s="242">
        <f>'Pengetahuan (rincian)'!B36</f>
        <v>543241135</v>
      </c>
      <c r="C36" s="2"/>
      <c r="D36" s="220" t="str">
        <f>'Pengetahuan (rincian)'!D36</f>
        <v>MUHAMMAD ROFIQ RIDHANI</v>
      </c>
      <c r="E36" s="162">
        <f>'Rekap Pengetahuan'!P35</f>
        <v>95</v>
      </c>
      <c r="F36" s="162">
        <f>'Rekap Pengetahuan'!Q35</f>
        <v>95</v>
      </c>
      <c r="G36" s="162">
        <f>'Rekap Pengetahuan'!R35</f>
        <v>95</v>
      </c>
      <c r="H36" s="292">
        <f t="shared" si="1"/>
        <v>95</v>
      </c>
      <c r="I36" s="300">
        <f t="shared" si="2"/>
        <v>3.66</v>
      </c>
      <c r="J36" s="301" t="str">
        <f t="shared" si="3"/>
        <v>A-</v>
      </c>
      <c r="K36" s="302" t="str">
        <f>'Rekap Pengetahuan'!Z35</f>
        <v>Sudah memahami seluruh kompetensi, terutama sangat baik dalam Memahami konsep dasar basis data</v>
      </c>
      <c r="L36" s="50"/>
      <c r="M36" s="187"/>
      <c r="N36" s="80"/>
      <c r="O36" s="52"/>
      <c r="P36" s="52"/>
      <c r="Q36" s="52"/>
      <c r="R36" s="52"/>
      <c r="S36" s="52"/>
      <c r="T36" s="52"/>
      <c r="U36" s="52"/>
      <c r="V36" s="52"/>
      <c r="W36" s="52"/>
      <c r="X36" s="14"/>
      <c r="Y36" s="14"/>
      <c r="Z36" s="14"/>
    </row>
    <row r="37" ht="31.5" customHeight="1">
      <c r="A37" s="298">
        <f>IF('Pengetahuan (rincian)'!A37="","",'Pengetahuan (rincian)'!A37)</f>
        <v>26</v>
      </c>
      <c r="B37" s="242">
        <f>'Pengetahuan (rincian)'!B37</f>
        <v>543241099</v>
      </c>
      <c r="C37" s="2"/>
      <c r="D37" s="220" t="str">
        <f>'Pengetahuan (rincian)'!D37</f>
        <v>MUHAMMAD ZACKY NABIEHAN FAYYADH</v>
      </c>
      <c r="E37" s="162">
        <f>'Rekap Pengetahuan'!P36</f>
        <v>94</v>
      </c>
      <c r="F37" s="162">
        <f>'Rekap Pengetahuan'!Q36</f>
        <v>93</v>
      </c>
      <c r="G37" s="162">
        <f>'Rekap Pengetahuan'!R36</f>
        <v>95</v>
      </c>
      <c r="H37" s="292">
        <f t="shared" si="1"/>
        <v>94</v>
      </c>
      <c r="I37" s="300">
        <f t="shared" si="2"/>
        <v>3.66</v>
      </c>
      <c r="J37" s="301" t="str">
        <f t="shared" si="3"/>
        <v>A-</v>
      </c>
      <c r="K37" s="302" t="str">
        <f>'Rekap Pengetahuan'!Z36</f>
        <v>Sudah memahami seluruh kompetensi, terutama sangat baik dalam Memahami konsep dasar basis data</v>
      </c>
      <c r="L37" s="50"/>
      <c r="M37" s="187"/>
      <c r="N37" s="80"/>
      <c r="O37" s="52"/>
      <c r="P37" s="52"/>
      <c r="Q37" s="52"/>
      <c r="R37" s="52"/>
      <c r="S37" s="52"/>
      <c r="T37" s="52"/>
      <c r="U37" s="52"/>
      <c r="V37" s="52"/>
      <c r="W37" s="52"/>
      <c r="X37" s="14"/>
      <c r="Y37" s="14"/>
      <c r="Z37" s="14"/>
    </row>
    <row r="38" ht="31.5" customHeight="1">
      <c r="A38" s="298">
        <f>IF('Pengetahuan (rincian)'!A38="","",'Pengetahuan (rincian)'!A38)</f>
        <v>27</v>
      </c>
      <c r="B38" s="242">
        <f>'Pengetahuan (rincian)'!B38</f>
        <v>543241138</v>
      </c>
      <c r="C38" s="2"/>
      <c r="D38" s="220" t="str">
        <f>'Pengetahuan (rincian)'!D38</f>
        <v>NAAZHIRELO HADI KHADIMI</v>
      </c>
      <c r="E38" s="162">
        <f>'Rekap Pengetahuan'!P37</f>
        <v>87</v>
      </c>
      <c r="F38" s="162">
        <f>'Rekap Pengetahuan'!Q37</f>
        <v>80</v>
      </c>
      <c r="G38" s="162">
        <f>'Rekap Pengetahuan'!R37</f>
        <v>90</v>
      </c>
      <c r="H38" s="292">
        <f t="shared" si="1"/>
        <v>84</v>
      </c>
      <c r="I38" s="300">
        <f t="shared" si="2"/>
        <v>3</v>
      </c>
      <c r="J38" s="301" t="str">
        <f t="shared" si="3"/>
        <v>B</v>
      </c>
      <c r="K38" s="302" t="str">
        <f>'Rekap Pengetahuan'!Z37</f>
        <v>Sudah memahami seluruh kompetensi, terutama dalam Memahami konsep dasar basis data</v>
      </c>
      <c r="L38" s="50"/>
      <c r="M38" s="187"/>
      <c r="N38" s="80"/>
      <c r="O38" s="52"/>
      <c r="P38" s="52"/>
      <c r="Q38" s="52"/>
      <c r="R38" s="52"/>
      <c r="S38" s="52"/>
      <c r="T38" s="52"/>
      <c r="U38" s="52"/>
      <c r="V38" s="52"/>
      <c r="W38" s="52"/>
      <c r="X38" s="14"/>
      <c r="Y38" s="14"/>
      <c r="Z38" s="14"/>
    </row>
    <row r="39" ht="31.5" customHeight="1">
      <c r="A39" s="298">
        <f>IF('Pengetahuan (rincian)'!A39="","",'Pengetahuan (rincian)'!A39)</f>
        <v>28</v>
      </c>
      <c r="B39" s="242">
        <f>'Pengetahuan (rincian)'!B39</f>
        <v>543241101</v>
      </c>
      <c r="C39" s="2"/>
      <c r="D39" s="220" t="str">
        <f>'Pengetahuan (rincian)'!D39</f>
        <v>NAJLA ADEWONGSO HAFIZH</v>
      </c>
      <c r="E39" s="162">
        <f>'Rekap Pengetahuan'!P38</f>
        <v>93</v>
      </c>
      <c r="F39" s="162">
        <f>'Rekap Pengetahuan'!Q38</f>
        <v>90</v>
      </c>
      <c r="G39" s="162">
        <f>'Rekap Pengetahuan'!R38</f>
        <v>95</v>
      </c>
      <c r="H39" s="292">
        <f t="shared" si="1"/>
        <v>92</v>
      </c>
      <c r="I39" s="300">
        <f t="shared" si="2"/>
        <v>3.66</v>
      </c>
      <c r="J39" s="301" t="str">
        <f t="shared" si="3"/>
        <v>A-</v>
      </c>
      <c r="K39" s="302" t="str">
        <f>'Rekap Pengetahuan'!Z38</f>
        <v>Sudah memahami seluruh kompetensi, terutama sangat baik dalam Memahami konsep dasar basis data</v>
      </c>
      <c r="L39" s="50"/>
      <c r="M39" s="187"/>
      <c r="N39" s="80"/>
      <c r="O39" s="52"/>
      <c r="P39" s="52"/>
      <c r="Q39" s="52"/>
      <c r="R39" s="52"/>
      <c r="S39" s="52"/>
      <c r="T39" s="52"/>
      <c r="U39" s="52"/>
      <c r="V39" s="52"/>
      <c r="W39" s="52"/>
      <c r="X39" s="14"/>
      <c r="Y39" s="14"/>
      <c r="Z39" s="14"/>
    </row>
    <row r="40" ht="31.5" customHeight="1">
      <c r="A40" s="298">
        <f>IF('Pengetahuan (rincian)'!A40="","",'Pengetahuan (rincian)'!A40)</f>
        <v>29</v>
      </c>
      <c r="B40" s="242">
        <f>'Pengetahuan (rincian)'!B40</f>
        <v>543241103</v>
      </c>
      <c r="C40" s="2"/>
      <c r="D40" s="220" t="str">
        <f>'Pengetahuan (rincian)'!D40</f>
        <v>PONJU GILANG MAULANA</v>
      </c>
      <c r="E40" s="162">
        <f>'Rekap Pengetahuan'!P39</f>
        <v>90</v>
      </c>
      <c r="F40" s="162">
        <f>'Rekap Pengetahuan'!Q39</f>
        <v>95</v>
      </c>
      <c r="G40" s="162">
        <f>'Rekap Pengetahuan'!R39</f>
        <v>88</v>
      </c>
      <c r="H40" s="292">
        <f t="shared" si="1"/>
        <v>93</v>
      </c>
      <c r="I40" s="300">
        <f t="shared" si="2"/>
        <v>3.66</v>
      </c>
      <c r="J40" s="301" t="str">
        <f t="shared" si="3"/>
        <v>A-</v>
      </c>
      <c r="K40" s="302" t="str">
        <f>'Rekap Pengetahuan'!Z39</f>
        <v>Sudah memahami seluruh kompetensi, terutama sangat baik dalam Mendeskripsikan Model Data dan Hubungan Antar Entitas</v>
      </c>
      <c r="L40" s="50"/>
      <c r="M40" s="187"/>
      <c r="N40" s="80"/>
      <c r="O40" s="52"/>
      <c r="P40" s="52"/>
      <c r="Q40" s="52"/>
      <c r="R40" s="52"/>
      <c r="S40" s="52"/>
      <c r="T40" s="52"/>
      <c r="U40" s="52"/>
      <c r="V40" s="52"/>
      <c r="W40" s="52"/>
      <c r="X40" s="14"/>
      <c r="Y40" s="14"/>
      <c r="Z40" s="14"/>
    </row>
    <row r="41" ht="31.5" customHeight="1">
      <c r="A41" s="298">
        <f>IF('Pengetahuan (rincian)'!A41="","",'Pengetahuan (rincian)'!A41)</f>
        <v>30</v>
      </c>
      <c r="B41" s="242">
        <f>'Pengetahuan (rincian)'!B41</f>
        <v>543241017</v>
      </c>
      <c r="C41" s="2"/>
      <c r="D41" s="220" t="str">
        <f>'Pengetahuan (rincian)'!D41</f>
        <v>RAJWA MAULANA KESUMA</v>
      </c>
      <c r="E41" s="162">
        <f>'Rekap Pengetahuan'!P40</f>
        <v>90</v>
      </c>
      <c r="F41" s="162">
        <f>'Rekap Pengetahuan'!Q40</f>
        <v>95</v>
      </c>
      <c r="G41" s="162">
        <f>'Rekap Pengetahuan'!R40</f>
        <v>88</v>
      </c>
      <c r="H41" s="292">
        <f t="shared" si="1"/>
        <v>93</v>
      </c>
      <c r="I41" s="300">
        <f t="shared" si="2"/>
        <v>3.66</v>
      </c>
      <c r="J41" s="301" t="str">
        <f t="shared" si="3"/>
        <v>A-</v>
      </c>
      <c r="K41" s="302" t="str">
        <f>'Rekap Pengetahuan'!Z40</f>
        <v>Sudah memahami seluruh kompetensi, terutama sangat baik dalam Mendeskripsikan Model Data dan Hubungan Antar Entitas</v>
      </c>
      <c r="L41" s="50"/>
      <c r="M41" s="187"/>
      <c r="N41" s="80"/>
      <c r="O41" s="52"/>
      <c r="P41" s="52"/>
      <c r="Q41" s="52"/>
      <c r="R41" s="52"/>
      <c r="S41" s="52"/>
      <c r="T41" s="52"/>
      <c r="U41" s="52"/>
      <c r="V41" s="52"/>
      <c r="W41" s="52"/>
      <c r="X41" s="14"/>
      <c r="Y41" s="14"/>
      <c r="Z41" s="14"/>
    </row>
    <row r="42" ht="31.5" customHeight="1">
      <c r="A42" s="298">
        <f>IF('Pengetahuan (rincian)'!A42="","",'Pengetahuan (rincian)'!A42)</f>
        <v>31</v>
      </c>
      <c r="B42" s="242">
        <f>'Pengetahuan (rincian)'!B42</f>
        <v>543241104</v>
      </c>
      <c r="C42" s="2"/>
      <c r="D42" s="220" t="str">
        <f>'Pengetahuan (rincian)'!D42</f>
        <v>RIAMA GRACE SHARON HABEAHAN</v>
      </c>
      <c r="E42" s="162">
        <f>'Rekap Pengetahuan'!P41</f>
        <v>94</v>
      </c>
      <c r="F42" s="162">
        <f>'Rekap Pengetahuan'!Q41</f>
        <v>93</v>
      </c>
      <c r="G42" s="162">
        <f>'Rekap Pengetahuan'!R41</f>
        <v>95</v>
      </c>
      <c r="H42" s="292">
        <f t="shared" si="1"/>
        <v>94</v>
      </c>
      <c r="I42" s="300">
        <f t="shared" si="2"/>
        <v>3.66</v>
      </c>
      <c r="J42" s="301" t="str">
        <f t="shared" si="3"/>
        <v>A-</v>
      </c>
      <c r="K42" s="302" t="str">
        <f>'Rekap Pengetahuan'!Z41</f>
        <v>Sudah memahami seluruh kompetensi, terutama sangat baik dalam Memahami konsep dasar basis data</v>
      </c>
      <c r="L42" s="50"/>
      <c r="M42" s="187"/>
      <c r="N42" s="80"/>
      <c r="O42" s="52"/>
      <c r="P42" s="52"/>
      <c r="Q42" s="52"/>
      <c r="R42" s="52"/>
      <c r="S42" s="52"/>
      <c r="T42" s="52"/>
      <c r="U42" s="52"/>
      <c r="V42" s="52"/>
      <c r="W42" s="52"/>
      <c r="X42" s="14"/>
      <c r="Y42" s="14"/>
      <c r="Z42" s="14"/>
    </row>
    <row r="43" ht="31.5" customHeight="1">
      <c r="A43" s="298">
        <f>IF('Pengetahuan (rincian)'!A43="","",'Pengetahuan (rincian)'!A43)</f>
        <v>32</v>
      </c>
      <c r="B43" s="242">
        <f>'Pengetahuan (rincian)'!B43</f>
        <v>543241105</v>
      </c>
      <c r="C43" s="2"/>
      <c r="D43" s="220" t="str">
        <f>'Pengetahuan (rincian)'!D43</f>
        <v>RICKY STEVAN</v>
      </c>
      <c r="E43" s="162">
        <f>'Rekap Pengetahuan'!P42</f>
        <v>94</v>
      </c>
      <c r="F43" s="162">
        <f>'Rekap Pengetahuan'!Q42</f>
        <v>93</v>
      </c>
      <c r="G43" s="162">
        <f>'Rekap Pengetahuan'!R42</f>
        <v>95</v>
      </c>
      <c r="H43" s="292">
        <f t="shared" si="1"/>
        <v>94</v>
      </c>
      <c r="I43" s="300">
        <f t="shared" si="2"/>
        <v>3.66</v>
      </c>
      <c r="J43" s="301" t="str">
        <f t="shared" si="3"/>
        <v>A-</v>
      </c>
      <c r="K43" s="302" t="str">
        <f>'Rekap Pengetahuan'!Z42</f>
        <v>Sudah memahami seluruh kompetensi, terutama sangat baik dalam Memahami konsep dasar basis data</v>
      </c>
      <c r="L43" s="50"/>
      <c r="M43" s="187"/>
      <c r="N43" s="80"/>
      <c r="O43" s="52"/>
      <c r="P43" s="52"/>
      <c r="Q43" s="52"/>
      <c r="R43" s="52"/>
      <c r="S43" s="52"/>
      <c r="T43" s="52"/>
      <c r="U43" s="52"/>
      <c r="V43" s="52"/>
      <c r="W43" s="52"/>
      <c r="X43" s="14"/>
      <c r="Y43" s="14"/>
      <c r="Z43" s="14"/>
    </row>
    <row r="44" ht="31.5" customHeight="1">
      <c r="A44" s="298">
        <f>IF('Pengetahuan (rincian)'!A44="","",'Pengetahuan (rincian)'!A44)</f>
        <v>33</v>
      </c>
      <c r="B44" s="242">
        <f>'Pengetahuan (rincian)'!B44</f>
        <v>543241069</v>
      </c>
      <c r="C44" s="2"/>
      <c r="D44" s="220" t="str">
        <f>'Pengetahuan (rincian)'!D44</f>
        <v>ROSYID IFNI ANDRIANSYAH</v>
      </c>
      <c r="E44" s="162">
        <f>'Rekap Pengetahuan'!P43</f>
        <v>92</v>
      </c>
      <c r="F44" s="162">
        <f>'Rekap Pengetahuan'!Q43</f>
        <v>95</v>
      </c>
      <c r="G44" s="162">
        <f>'Rekap Pengetahuan'!R43</f>
        <v>90</v>
      </c>
      <c r="H44" s="292">
        <f t="shared" si="1"/>
        <v>94</v>
      </c>
      <c r="I44" s="300">
        <f t="shared" si="2"/>
        <v>3.66</v>
      </c>
      <c r="J44" s="301" t="str">
        <f t="shared" si="3"/>
        <v>A-</v>
      </c>
      <c r="K44" s="302" t="str">
        <f>'Rekap Pengetahuan'!Z43</f>
        <v>Sudah memahami seluruh kompetensi, terutama sangat baik dalam Mendeskripsikan Model Data dan Hubungan Antar Entitas</v>
      </c>
      <c r="L44" s="50"/>
      <c r="M44" s="187"/>
      <c r="N44" s="80"/>
      <c r="O44" s="52"/>
      <c r="P44" s="52"/>
      <c r="Q44" s="52"/>
      <c r="R44" s="52"/>
      <c r="S44" s="52"/>
      <c r="T44" s="52"/>
      <c r="U44" s="52"/>
      <c r="V44" s="52"/>
      <c r="W44" s="52"/>
      <c r="X44" s="14"/>
      <c r="Y44" s="14"/>
      <c r="Z44" s="14"/>
    </row>
    <row r="45" ht="31.5" customHeight="1">
      <c r="A45" s="298">
        <f>IF('Pengetahuan (rincian)'!A45="","",'Pengetahuan (rincian)'!A45)</f>
        <v>34</v>
      </c>
      <c r="B45" s="242">
        <f>'Pengetahuan (rincian)'!B45</f>
        <v>543241106</v>
      </c>
      <c r="C45" s="2"/>
      <c r="D45" s="220" t="str">
        <f>'Pengetahuan (rincian)'!D45</f>
        <v>SAMUEL DEAN ZEBAYA</v>
      </c>
      <c r="E45" s="162">
        <f>'Rekap Pengetahuan'!P44</f>
        <v>87</v>
      </c>
      <c r="F45" s="162">
        <f>'Rekap Pengetahuan'!Q44</f>
        <v>80</v>
      </c>
      <c r="G45" s="162">
        <f>'Rekap Pengetahuan'!R44</f>
        <v>90</v>
      </c>
      <c r="H45" s="292">
        <f t="shared" si="1"/>
        <v>84</v>
      </c>
      <c r="I45" s="300">
        <f t="shared" si="2"/>
        <v>3</v>
      </c>
      <c r="J45" s="301" t="str">
        <f t="shared" si="3"/>
        <v>B</v>
      </c>
      <c r="K45" s="302" t="str">
        <f>'Rekap Pengetahuan'!Z44</f>
        <v>Sudah memahami seluruh kompetensi, terutama dalam Memahami konsep dasar basis data</v>
      </c>
      <c r="L45" s="50"/>
      <c r="M45" s="187"/>
      <c r="N45" s="80"/>
      <c r="O45" s="52"/>
      <c r="P45" s="52"/>
      <c r="Q45" s="52"/>
      <c r="R45" s="52"/>
      <c r="S45" s="52"/>
      <c r="T45" s="52"/>
      <c r="U45" s="52"/>
      <c r="V45" s="52"/>
      <c r="W45" s="52"/>
      <c r="X45" s="14"/>
      <c r="Y45" s="14"/>
      <c r="Z45" s="14"/>
    </row>
    <row r="46" ht="31.5" customHeight="1">
      <c r="A46" s="298">
        <f>IF('Pengetahuan (rincian)'!A46="","",'Pengetahuan (rincian)'!A46)</f>
        <v>35</v>
      </c>
      <c r="B46" s="242">
        <f>'Pengetahuan (rincian)'!B46</f>
        <v>543241143</v>
      </c>
      <c r="C46" s="2"/>
      <c r="D46" s="220" t="str">
        <f>'Pengetahuan (rincian)'!D46</f>
        <v>SELVANO SENA AJI PATRIA</v>
      </c>
      <c r="E46" s="162">
        <f>'Rekap Pengetahuan'!P45</f>
        <v>95</v>
      </c>
      <c r="F46" s="162">
        <f>'Rekap Pengetahuan'!Q45</f>
        <v>95</v>
      </c>
      <c r="G46" s="162">
        <f>'Rekap Pengetahuan'!R45</f>
        <v>95</v>
      </c>
      <c r="H46" s="292">
        <f t="shared" si="1"/>
        <v>95</v>
      </c>
      <c r="I46" s="300">
        <f t="shared" si="2"/>
        <v>3.66</v>
      </c>
      <c r="J46" s="301" t="str">
        <f t="shared" si="3"/>
        <v>A-</v>
      </c>
      <c r="K46" s="302" t="str">
        <f>'Rekap Pengetahuan'!Z45</f>
        <v>Sudah memahami seluruh kompetensi, terutama sangat baik dalam Memahami konsep dasar basis data</v>
      </c>
      <c r="L46" s="50"/>
      <c r="M46" s="187"/>
      <c r="N46" s="80"/>
      <c r="O46" s="52"/>
      <c r="P46" s="52"/>
      <c r="Q46" s="52"/>
      <c r="R46" s="52"/>
      <c r="S46" s="52"/>
      <c r="T46" s="52"/>
      <c r="U46" s="52"/>
      <c r="V46" s="52"/>
      <c r="W46" s="52"/>
      <c r="X46" s="14"/>
      <c r="Y46" s="14"/>
      <c r="Z46" s="14"/>
    </row>
    <row r="47" ht="31.5" customHeight="1">
      <c r="A47" s="298">
        <f>IF('Pengetahuan (rincian)'!A47="","",'Pengetahuan (rincian)'!A47)</f>
        <v>36</v>
      </c>
      <c r="B47" s="242">
        <f>'Pengetahuan (rincian)'!B47</f>
        <v>543241107</v>
      </c>
      <c r="C47" s="2"/>
      <c r="D47" s="220" t="str">
        <f>'Pengetahuan (rincian)'!D47</f>
        <v>SHIDDIQ NAFIS HIBATULLAH</v>
      </c>
      <c r="E47" s="162">
        <f>'Rekap Pengetahuan'!P46</f>
        <v>91</v>
      </c>
      <c r="F47" s="162">
        <f>'Rekap Pengetahuan'!Q46</f>
        <v>93</v>
      </c>
      <c r="G47" s="162">
        <f>'Rekap Pengetahuan'!R46</f>
        <v>90</v>
      </c>
      <c r="H47" s="292">
        <f t="shared" si="1"/>
        <v>92</v>
      </c>
      <c r="I47" s="300">
        <f t="shared" si="2"/>
        <v>3.66</v>
      </c>
      <c r="J47" s="301" t="str">
        <f t="shared" si="3"/>
        <v>A-</v>
      </c>
      <c r="K47" s="302" t="str">
        <f>'Rekap Pengetahuan'!Z46</f>
        <v>Sudah memahami seluruh kompetensi, terutama sangat baik dalam Mendeskripsikan Model Data dan Hubungan Antar Entitas</v>
      </c>
      <c r="L47" s="50"/>
      <c r="M47" s="187"/>
      <c r="N47" s="80"/>
      <c r="O47" s="52"/>
      <c r="P47" s="52"/>
      <c r="Q47" s="52"/>
      <c r="R47" s="52"/>
      <c r="S47" s="52"/>
      <c r="T47" s="52"/>
      <c r="U47" s="52"/>
      <c r="V47" s="52"/>
      <c r="W47" s="52"/>
      <c r="X47" s="14"/>
      <c r="Y47" s="14"/>
      <c r="Z47" s="14"/>
    </row>
    <row r="48" ht="31.5" customHeight="1">
      <c r="A48" s="298">
        <f>IF('Pengetahuan (rincian)'!A48="","",'Pengetahuan (rincian)'!A48)</f>
        <v>37</v>
      </c>
      <c r="B48" s="242">
        <f>'Pengetahuan (rincian)'!B48</f>
        <v>543241045</v>
      </c>
      <c r="C48" s="2"/>
      <c r="D48" s="220" t="str">
        <f>'Pengetahuan (rincian)'!D48</f>
        <v>STEFANDER GERALD ROLANDO</v>
      </c>
      <c r="E48" s="162">
        <f>'Rekap Pengetahuan'!P47</f>
        <v>90</v>
      </c>
      <c r="F48" s="162">
        <f>'Rekap Pengetahuan'!Q47</f>
        <v>93</v>
      </c>
      <c r="G48" s="162">
        <f>'Rekap Pengetahuan'!R47</f>
        <v>88</v>
      </c>
      <c r="H48" s="292">
        <f t="shared" si="1"/>
        <v>92</v>
      </c>
      <c r="I48" s="300">
        <f t="shared" si="2"/>
        <v>3.66</v>
      </c>
      <c r="J48" s="301" t="str">
        <f t="shared" si="3"/>
        <v>A-</v>
      </c>
      <c r="K48" s="302" t="str">
        <f>'Rekap Pengetahuan'!Z47</f>
        <v>Sudah memahami seluruh kompetensi, terutama dalam Mendeskripsikan Model Data dan Hubungan Antar Entitas</v>
      </c>
      <c r="L48" s="50"/>
      <c r="M48" s="187"/>
      <c r="N48" s="80"/>
      <c r="O48" s="52"/>
      <c r="P48" s="52"/>
      <c r="Q48" s="52"/>
      <c r="R48" s="52"/>
      <c r="S48" s="52"/>
      <c r="T48" s="52"/>
      <c r="U48" s="52"/>
      <c r="V48" s="52"/>
      <c r="W48" s="52"/>
      <c r="X48" s="14"/>
      <c r="Y48" s="14"/>
      <c r="Z48" s="14"/>
    </row>
    <row r="49" ht="31.5" customHeight="1">
      <c r="A49" s="298">
        <f>IF('Pengetahuan (rincian)'!A49="","",'Pengetahuan (rincian)'!A49)</f>
        <v>38</v>
      </c>
      <c r="B49" s="242">
        <f>'Pengetahuan (rincian)'!B49</f>
        <v>543241020</v>
      </c>
      <c r="C49" s="2"/>
      <c r="D49" s="220" t="str">
        <f>'Pengetahuan (rincian)'!D49</f>
        <v>YEFTA CHRISTIAN LENGKONG</v>
      </c>
      <c r="E49" s="162">
        <f>'Rekap Pengetahuan'!P48</f>
        <v>90</v>
      </c>
      <c r="F49" s="162">
        <f>'Rekap Pengetahuan'!Q48</f>
        <v>93</v>
      </c>
      <c r="G49" s="162">
        <f>'Rekap Pengetahuan'!R48</f>
        <v>88</v>
      </c>
      <c r="H49" s="292">
        <f t="shared" si="1"/>
        <v>92</v>
      </c>
      <c r="I49" s="300">
        <f t="shared" si="2"/>
        <v>3.66</v>
      </c>
      <c r="J49" s="301" t="str">
        <f t="shared" si="3"/>
        <v>A-</v>
      </c>
      <c r="K49" s="302" t="str">
        <f>'Rekap Pengetahuan'!Z48</f>
        <v>Sudah memahami seluruh kompetensi, terutama dalam Mendeskripsikan Model Data dan Hubungan Antar Entitas</v>
      </c>
      <c r="L49" s="50"/>
      <c r="M49" s="187"/>
      <c r="N49" s="80"/>
      <c r="O49" s="52"/>
      <c r="P49" s="52"/>
      <c r="Q49" s="52"/>
      <c r="R49" s="52"/>
      <c r="S49" s="52"/>
      <c r="T49" s="52"/>
      <c r="U49" s="52"/>
      <c r="V49" s="52"/>
      <c r="W49" s="52"/>
      <c r="X49" s="14"/>
      <c r="Y49" s="14"/>
      <c r="Z49" s="14"/>
    </row>
    <row r="50" ht="31.5" customHeight="1">
      <c r="A50" s="298">
        <f>IF('Pengetahuan (rincian)'!A50="","",'Pengetahuan (rincian)'!A50)</f>
        <v>39</v>
      </c>
      <c r="B50" s="242" t="str">
        <f>'Pengetahuan (rincian)'!B50</f>
        <v/>
      </c>
      <c r="C50" s="2"/>
      <c r="D50" s="220" t="str">
        <f>'Pengetahuan (rincian)'!D50</f>
        <v/>
      </c>
      <c r="E50" s="162" t="str">
        <f>'Rekap Pengetahuan'!P49</f>
        <v/>
      </c>
      <c r="F50" s="162" t="str">
        <f>'Rekap Pengetahuan'!Q49</f>
        <v/>
      </c>
      <c r="G50" s="162" t="str">
        <f>'Rekap Pengetahuan'!R49</f>
        <v/>
      </c>
      <c r="H50" s="292" t="str">
        <f t="shared" si="1"/>
        <v/>
      </c>
      <c r="I50" s="300" t="str">
        <f t="shared" si="2"/>
        <v/>
      </c>
      <c r="J50" s="301" t="str">
        <f t="shared" si="3"/>
        <v/>
      </c>
      <c r="K50" s="302" t="b">
        <f>'Rekap Pengetahuan'!Z49</f>
        <v>0</v>
      </c>
      <c r="L50" s="50"/>
      <c r="M50" s="187"/>
      <c r="N50" s="80"/>
      <c r="O50" s="52"/>
      <c r="P50" s="52"/>
      <c r="Q50" s="52"/>
      <c r="R50" s="52"/>
      <c r="S50" s="52"/>
      <c r="T50" s="52"/>
      <c r="U50" s="52"/>
      <c r="V50" s="52"/>
      <c r="W50" s="52"/>
      <c r="X50" s="14"/>
      <c r="Y50" s="14"/>
      <c r="Z50" s="14"/>
    </row>
    <row r="51" ht="31.5" customHeight="1">
      <c r="A51" s="298">
        <f>IF('Pengetahuan (rincian)'!A51="","",'Pengetahuan (rincian)'!A51)</f>
        <v>40</v>
      </c>
      <c r="B51" s="242" t="str">
        <f>'Pengetahuan (rincian)'!B51</f>
        <v/>
      </c>
      <c r="C51" s="2"/>
      <c r="D51" s="220" t="str">
        <f>'Pengetahuan (rincian)'!D51</f>
        <v/>
      </c>
      <c r="E51" s="162" t="str">
        <f>'Rekap Pengetahuan'!P50</f>
        <v/>
      </c>
      <c r="F51" s="162" t="str">
        <f>'Rekap Pengetahuan'!Q50</f>
        <v/>
      </c>
      <c r="G51" s="162" t="str">
        <f>'Rekap Pengetahuan'!R50</f>
        <v/>
      </c>
      <c r="H51" s="292" t="str">
        <f t="shared" si="1"/>
        <v/>
      </c>
      <c r="I51" s="300" t="str">
        <f t="shared" si="2"/>
        <v/>
      </c>
      <c r="J51" s="301" t="str">
        <f t="shared" si="3"/>
        <v/>
      </c>
      <c r="K51" s="302" t="b">
        <f>'Rekap Pengetahuan'!Z50</f>
        <v>0</v>
      </c>
      <c r="L51" s="50"/>
      <c r="M51" s="187"/>
      <c r="N51" s="80"/>
      <c r="O51" s="52"/>
      <c r="P51" s="52"/>
      <c r="Q51" s="52"/>
      <c r="R51" s="52"/>
      <c r="S51" s="52"/>
      <c r="T51" s="52"/>
      <c r="U51" s="52"/>
      <c r="V51" s="52"/>
      <c r="W51" s="52"/>
      <c r="X51" s="14"/>
      <c r="Y51" s="14"/>
      <c r="Z51" s="14"/>
    </row>
    <row r="52" ht="31.5" customHeight="1">
      <c r="A52" s="333"/>
      <c r="B52" s="271"/>
      <c r="C52" s="272"/>
      <c r="D52" s="273"/>
      <c r="E52" s="334"/>
      <c r="F52" s="334"/>
      <c r="G52" s="334"/>
      <c r="H52" s="335"/>
      <c r="I52" s="336"/>
      <c r="J52" s="337"/>
      <c r="K52" s="338"/>
      <c r="L52" s="338"/>
      <c r="M52" s="338"/>
      <c r="N52" s="80"/>
      <c r="O52" s="52"/>
      <c r="P52" s="52"/>
      <c r="Q52" s="52"/>
      <c r="R52" s="52"/>
      <c r="S52" s="52"/>
      <c r="T52" s="52"/>
      <c r="U52" s="52"/>
      <c r="V52" s="52"/>
      <c r="W52" s="52"/>
      <c r="X52" s="14"/>
      <c r="Y52" s="14"/>
      <c r="Z52" s="14"/>
    </row>
    <row r="53" ht="16.5" customHeight="1">
      <c r="A53" s="254" t="s">
        <v>62</v>
      </c>
      <c r="B53" s="255"/>
      <c r="C53" s="256"/>
      <c r="D53" s="257"/>
      <c r="E53" s="258"/>
      <c r="F53" s="258"/>
      <c r="G53" s="258"/>
      <c r="H53" s="258"/>
      <c r="I53" s="258"/>
      <c r="J53" s="258"/>
      <c r="K53" s="259"/>
      <c r="L53" s="259"/>
      <c r="M53" s="260"/>
      <c r="N53" s="80"/>
      <c r="O53" s="52"/>
      <c r="P53" s="52"/>
      <c r="Q53" s="52"/>
      <c r="R53" s="52"/>
      <c r="S53" s="52"/>
      <c r="T53" s="52"/>
      <c r="U53" s="52"/>
      <c r="V53" s="52"/>
      <c r="W53" s="52"/>
      <c r="X53" s="14"/>
      <c r="Y53" s="14"/>
      <c r="Z53" s="14"/>
    </row>
    <row r="54" ht="13.5" customHeight="1">
      <c r="A54" s="138">
        <v>1.0</v>
      </c>
      <c r="B54" s="139" t="s">
        <v>135</v>
      </c>
      <c r="C54" s="140"/>
      <c r="D54" s="141"/>
      <c r="E54" s="142"/>
      <c r="F54" s="142"/>
      <c r="G54" s="142"/>
      <c r="H54" s="142"/>
      <c r="I54" s="142"/>
      <c r="J54" s="142"/>
      <c r="K54" s="37" t="str">
        <f>'Pengetahuan (rincian)'!N54</f>
        <v>Banjarbaru, Agustus 2025</v>
      </c>
      <c r="N54" s="80"/>
      <c r="O54" s="52"/>
      <c r="P54" s="52"/>
      <c r="Q54" s="52"/>
      <c r="R54" s="52"/>
      <c r="S54" s="52"/>
      <c r="T54" s="52"/>
      <c r="U54" s="52"/>
      <c r="V54" s="52"/>
      <c r="W54" s="52"/>
      <c r="X54" s="14"/>
      <c r="Y54" s="14"/>
      <c r="Z54" s="14"/>
    </row>
    <row r="55" ht="13.5" customHeight="1">
      <c r="A55" s="138">
        <v>2.0</v>
      </c>
      <c r="B55" s="323" t="s">
        <v>136</v>
      </c>
      <c r="C55" s="324"/>
      <c r="D55" s="325"/>
      <c r="E55" s="145"/>
      <c r="F55" s="145"/>
      <c r="G55" s="145"/>
      <c r="H55" s="145"/>
      <c r="I55" s="145"/>
      <c r="J55" s="145"/>
      <c r="K55" s="146" t="s">
        <v>66</v>
      </c>
      <c r="N55" s="80"/>
      <c r="O55" s="52"/>
      <c r="P55" s="52"/>
      <c r="Q55" s="52"/>
      <c r="R55" s="52"/>
      <c r="S55" s="52"/>
      <c r="T55" s="52"/>
      <c r="U55" s="52"/>
      <c r="V55" s="52"/>
      <c r="W55" s="52"/>
      <c r="X55" s="14"/>
      <c r="Y55" s="14"/>
      <c r="Z55" s="14"/>
    </row>
    <row r="56" ht="13.5" customHeight="1">
      <c r="A56" s="138">
        <v>3.0</v>
      </c>
      <c r="B56" s="323" t="s">
        <v>137</v>
      </c>
      <c r="C56" s="324"/>
      <c r="D56" s="325"/>
      <c r="E56" s="145"/>
      <c r="F56" s="145"/>
      <c r="G56" s="145"/>
      <c r="H56" s="145"/>
      <c r="I56" s="145"/>
      <c r="J56" s="145"/>
      <c r="K56" s="148"/>
      <c r="L56" s="148"/>
      <c r="M56" s="148"/>
      <c r="N56" s="80"/>
      <c r="O56" s="52"/>
      <c r="P56" s="52"/>
      <c r="Q56" s="52"/>
      <c r="R56" s="52"/>
      <c r="S56" s="52"/>
      <c r="T56" s="52"/>
      <c r="U56" s="52"/>
      <c r="V56" s="52"/>
      <c r="W56" s="52"/>
      <c r="X56" s="14"/>
      <c r="Y56" s="14"/>
      <c r="Z56" s="14"/>
    </row>
    <row r="57" ht="13.5" customHeight="1">
      <c r="A57" s="138">
        <v>4.0</v>
      </c>
      <c r="B57" s="323" t="s">
        <v>138</v>
      </c>
      <c r="C57" s="324"/>
      <c r="D57" s="325"/>
      <c r="E57" s="145"/>
      <c r="F57" s="145"/>
      <c r="G57" s="145"/>
      <c r="H57" s="145"/>
      <c r="I57" s="145"/>
      <c r="J57" s="145"/>
      <c r="K57" s="148"/>
      <c r="L57" s="148"/>
      <c r="M57" s="148"/>
      <c r="N57" s="80"/>
      <c r="O57" s="52"/>
      <c r="P57" s="52"/>
      <c r="Q57" s="52"/>
      <c r="R57" s="52"/>
      <c r="S57" s="52"/>
      <c r="T57" s="52"/>
      <c r="U57" s="52"/>
      <c r="V57" s="52"/>
      <c r="W57" s="52"/>
      <c r="X57" s="14"/>
      <c r="Y57" s="14"/>
      <c r="Z57" s="14"/>
    </row>
    <row r="58" ht="13.5" customHeight="1">
      <c r="A58" s="138">
        <v>5.0</v>
      </c>
      <c r="B58" s="323" t="s">
        <v>139</v>
      </c>
      <c r="C58" s="326"/>
      <c r="D58" s="327"/>
      <c r="E58" s="145"/>
      <c r="F58" s="145"/>
      <c r="G58" s="145"/>
      <c r="H58" s="145"/>
      <c r="I58" s="145"/>
      <c r="J58" s="145"/>
      <c r="K58" s="148"/>
      <c r="L58" s="148"/>
      <c r="M58" s="148"/>
      <c r="N58" s="80"/>
      <c r="O58" s="52"/>
      <c r="P58" s="52"/>
      <c r="Q58" s="52"/>
      <c r="R58" s="52"/>
      <c r="S58" s="52"/>
      <c r="T58" s="52"/>
      <c r="U58" s="52"/>
      <c r="V58" s="52"/>
      <c r="W58" s="52"/>
      <c r="X58" s="14"/>
      <c r="Y58" s="14"/>
      <c r="Z58" s="14"/>
    </row>
    <row r="59" ht="13.5" customHeight="1">
      <c r="A59" s="138">
        <v>6.0</v>
      </c>
      <c r="B59" s="323" t="s">
        <v>140</v>
      </c>
      <c r="C59" s="326"/>
      <c r="D59" s="327"/>
      <c r="E59" s="145"/>
      <c r="F59" s="145"/>
      <c r="G59" s="145"/>
      <c r="H59" s="145"/>
      <c r="I59" s="145"/>
      <c r="J59" s="145"/>
      <c r="K59" s="14"/>
      <c r="L59" s="14"/>
      <c r="M59" s="14"/>
      <c r="N59" s="80"/>
      <c r="O59" s="52"/>
      <c r="P59" s="52"/>
      <c r="Q59" s="52"/>
      <c r="R59" s="52"/>
      <c r="S59" s="52"/>
      <c r="T59" s="52"/>
      <c r="U59" s="52"/>
      <c r="V59" s="52"/>
      <c r="W59" s="52"/>
      <c r="X59" s="14"/>
      <c r="Y59" s="14"/>
      <c r="Z59" s="14"/>
    </row>
    <row r="60" ht="13.5" customHeight="1">
      <c r="A60" s="138">
        <v>7.0</v>
      </c>
      <c r="B60" s="323" t="s">
        <v>141</v>
      </c>
      <c r="C60" s="328"/>
      <c r="D60" s="329"/>
      <c r="E60" s="153"/>
      <c r="F60" s="153"/>
      <c r="G60" s="153"/>
      <c r="H60" s="153"/>
      <c r="I60" s="153"/>
      <c r="J60" s="153"/>
      <c r="K60" s="261" t="str">
        <f>'Pengetahuan (rincian)'!N59</f>
        <v/>
      </c>
      <c r="N60" s="80"/>
      <c r="O60" s="52"/>
      <c r="P60" s="52"/>
      <c r="Q60" s="52"/>
      <c r="R60" s="52"/>
      <c r="S60" s="52"/>
      <c r="T60" s="52"/>
      <c r="U60" s="52"/>
      <c r="V60" s="52"/>
      <c r="W60" s="52"/>
      <c r="X60" s="14"/>
      <c r="Y60" s="14"/>
      <c r="Z60" s="14"/>
    </row>
    <row r="61" ht="9.75" customHeight="1">
      <c r="A61" s="330"/>
      <c r="B61" s="331"/>
      <c r="C61" s="328"/>
      <c r="D61" s="329"/>
      <c r="E61" s="153"/>
      <c r="F61" s="153"/>
      <c r="G61" s="153"/>
      <c r="H61" s="153"/>
      <c r="I61" s="153"/>
      <c r="J61" s="153"/>
      <c r="K61" s="153"/>
      <c r="L61" s="153"/>
      <c r="M61" s="153"/>
      <c r="N61" s="80"/>
      <c r="O61" s="52"/>
      <c r="P61" s="52"/>
      <c r="Q61" s="52"/>
      <c r="R61" s="52"/>
      <c r="S61" s="52"/>
      <c r="T61" s="52"/>
      <c r="U61" s="52"/>
      <c r="V61" s="52"/>
      <c r="W61" s="52"/>
      <c r="X61" s="14"/>
      <c r="Y61" s="14"/>
      <c r="Z61" s="14"/>
    </row>
    <row r="62" ht="12.0" customHeight="1">
      <c r="A62" s="151" t="s">
        <v>144</v>
      </c>
      <c r="B62" s="14"/>
      <c r="C62" s="14"/>
      <c r="D62" s="15"/>
      <c r="E62" s="16"/>
      <c r="F62" s="16"/>
      <c r="G62" s="16"/>
      <c r="H62" s="16"/>
      <c r="I62" s="16"/>
      <c r="J62" s="16"/>
      <c r="K62" s="16"/>
      <c r="L62" s="16"/>
      <c r="M62" s="16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3.5" customHeight="1">
      <c r="A63" s="14"/>
      <c r="B63" s="14"/>
      <c r="C63" s="14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3.5" customHeight="1">
      <c r="A64" s="14"/>
      <c r="B64" s="14"/>
      <c r="C64" s="14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3.5" customHeight="1">
      <c r="A65" s="14"/>
      <c r="B65" s="14"/>
      <c r="C65" s="14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3.5" customHeight="1">
      <c r="A66" s="14"/>
      <c r="B66" s="14"/>
      <c r="C66" s="14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3.5" customHeight="1">
      <c r="A67" s="14"/>
      <c r="B67" s="14"/>
      <c r="C67" s="14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3.5" customHeight="1">
      <c r="A68" s="14"/>
      <c r="B68" s="14"/>
      <c r="C68" s="14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3.5" customHeight="1">
      <c r="A69" s="14"/>
      <c r="B69" s="14"/>
      <c r="C69" s="14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3.5" customHeight="1">
      <c r="A70" s="14"/>
      <c r="B70" s="14"/>
      <c r="C70" s="14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3.5" customHeight="1">
      <c r="A71" s="14"/>
      <c r="B71" s="14"/>
      <c r="C71" s="14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3.5" customHeight="1">
      <c r="A72" s="14"/>
      <c r="B72" s="14"/>
      <c r="C72" s="14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3.5" customHeight="1">
      <c r="A73" s="14"/>
      <c r="B73" s="14"/>
      <c r="C73" s="14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3.5" customHeight="1">
      <c r="A74" s="14"/>
      <c r="B74" s="14"/>
      <c r="C74" s="14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3.5" customHeight="1">
      <c r="A75" s="14"/>
      <c r="B75" s="14"/>
      <c r="C75" s="14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3.5" customHeight="1">
      <c r="A76" s="14"/>
      <c r="B76" s="14"/>
      <c r="C76" s="14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3.5" customHeight="1">
      <c r="A77" s="14"/>
      <c r="B77" s="14"/>
      <c r="C77" s="14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3.5" customHeight="1">
      <c r="A78" s="14"/>
      <c r="B78" s="14"/>
      <c r="C78" s="14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14"/>
      <c r="B79" s="14"/>
      <c r="C79" s="14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14"/>
      <c r="B80" s="14"/>
      <c r="C80" s="14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3.5" customHeight="1">
      <c r="A81" s="14"/>
      <c r="B81" s="14"/>
      <c r="C81" s="14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3.5" customHeight="1">
      <c r="A82" s="14"/>
      <c r="B82" s="14"/>
      <c r="C82" s="14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3.5" customHeight="1">
      <c r="A83" s="14"/>
      <c r="B83" s="14"/>
      <c r="C83" s="14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3.5" customHeight="1">
      <c r="A84" s="14"/>
      <c r="B84" s="14"/>
      <c r="C84" s="14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3.5" customHeight="1">
      <c r="A85" s="14"/>
      <c r="B85" s="14"/>
      <c r="C85" s="14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3.5" customHeight="1">
      <c r="A86" s="14"/>
      <c r="B86" s="14"/>
      <c r="C86" s="14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3.5" customHeight="1">
      <c r="A87" s="14"/>
      <c r="B87" s="14"/>
      <c r="C87" s="14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3.5" customHeight="1">
      <c r="A88" s="14"/>
      <c r="B88" s="14"/>
      <c r="C88" s="14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3.5" customHeight="1">
      <c r="A89" s="14"/>
      <c r="B89" s="14"/>
      <c r="C89" s="14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3.5" customHeight="1">
      <c r="A90" s="14"/>
      <c r="B90" s="14"/>
      <c r="C90" s="14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3.5" customHeight="1">
      <c r="A91" s="14"/>
      <c r="B91" s="14"/>
      <c r="C91" s="14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3.5" customHeight="1">
      <c r="A92" s="14"/>
      <c r="B92" s="14"/>
      <c r="C92" s="14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3.5" customHeight="1">
      <c r="A93" s="14"/>
      <c r="B93" s="14"/>
      <c r="C93" s="14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3.5" customHeight="1">
      <c r="A94" s="14"/>
      <c r="B94" s="14"/>
      <c r="C94" s="14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3.5" customHeight="1">
      <c r="A95" s="14"/>
      <c r="B95" s="14"/>
      <c r="C95" s="14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3.5" customHeight="1">
      <c r="A96" s="14"/>
      <c r="B96" s="14"/>
      <c r="C96" s="14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3.5" customHeight="1">
      <c r="A97" s="14"/>
      <c r="B97" s="14"/>
      <c r="C97" s="14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3.5" customHeight="1">
      <c r="A98" s="14"/>
      <c r="B98" s="14"/>
      <c r="C98" s="14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3.5" customHeight="1">
      <c r="A99" s="14"/>
      <c r="B99" s="14"/>
      <c r="C99" s="14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3.5" customHeight="1">
      <c r="A100" s="14"/>
      <c r="B100" s="14"/>
      <c r="C100" s="14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3.5" customHeight="1">
      <c r="A101" s="14"/>
      <c r="B101" s="14"/>
      <c r="C101" s="14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3.5" customHeight="1">
      <c r="A102" s="14"/>
      <c r="B102" s="14"/>
      <c r="C102" s="14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3.5" customHeight="1">
      <c r="A103" s="14"/>
      <c r="B103" s="14"/>
      <c r="C103" s="14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3.5" customHeight="1">
      <c r="A104" s="14"/>
      <c r="B104" s="14"/>
      <c r="C104" s="14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3.5" customHeight="1">
      <c r="A105" s="14"/>
      <c r="B105" s="14"/>
      <c r="C105" s="14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3.5" customHeight="1">
      <c r="A106" s="14"/>
      <c r="B106" s="14"/>
      <c r="C106" s="14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3.5" customHeight="1">
      <c r="A107" s="14"/>
      <c r="B107" s="14"/>
      <c r="C107" s="14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3.5" customHeight="1">
      <c r="A108" s="14"/>
      <c r="B108" s="14"/>
      <c r="C108" s="14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3.5" customHeight="1">
      <c r="A109" s="14"/>
      <c r="B109" s="14"/>
      <c r="C109" s="14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3.5" customHeight="1">
      <c r="A110" s="14"/>
      <c r="B110" s="14"/>
      <c r="C110" s="14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3.5" customHeight="1">
      <c r="A111" s="14"/>
      <c r="B111" s="14"/>
      <c r="C111" s="14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3.5" customHeight="1">
      <c r="A112" s="14"/>
      <c r="B112" s="14"/>
      <c r="C112" s="14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3.5" customHeight="1">
      <c r="A113" s="14"/>
      <c r="B113" s="14"/>
      <c r="C113" s="14"/>
      <c r="D113" s="15"/>
      <c r="E113" s="16"/>
      <c r="F113" s="16"/>
      <c r="G113" s="16"/>
      <c r="H113" s="16"/>
      <c r="I113" s="16"/>
      <c r="J113" s="16"/>
      <c r="K113" s="16"/>
      <c r="L113" s="16"/>
      <c r="M113" s="16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3.5" customHeight="1">
      <c r="A114" s="14"/>
      <c r="B114" s="14"/>
      <c r="C114" s="14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3.5" customHeight="1">
      <c r="A115" s="14"/>
      <c r="B115" s="14"/>
      <c r="C115" s="14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3.5" customHeight="1">
      <c r="A116" s="14"/>
      <c r="B116" s="14"/>
      <c r="C116" s="14"/>
      <c r="D116" s="15"/>
      <c r="E116" s="16"/>
      <c r="F116" s="16"/>
      <c r="G116" s="16"/>
      <c r="H116" s="16"/>
      <c r="I116" s="16"/>
      <c r="J116" s="16"/>
      <c r="K116" s="16"/>
      <c r="L116" s="16"/>
      <c r="M116" s="16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3.5" customHeight="1">
      <c r="A117" s="14"/>
      <c r="B117" s="14"/>
      <c r="C117" s="14"/>
      <c r="D117" s="15"/>
      <c r="E117" s="16"/>
      <c r="F117" s="16"/>
      <c r="G117" s="16"/>
      <c r="H117" s="16"/>
      <c r="I117" s="16"/>
      <c r="J117" s="16"/>
      <c r="K117" s="16"/>
      <c r="L117" s="16"/>
      <c r="M117" s="16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3.5" customHeight="1">
      <c r="A118" s="14"/>
      <c r="B118" s="14"/>
      <c r="C118" s="14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3.5" customHeight="1">
      <c r="A119" s="14"/>
      <c r="B119" s="14"/>
      <c r="C119" s="14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3.5" customHeight="1">
      <c r="A120" s="14"/>
      <c r="B120" s="14"/>
      <c r="C120" s="14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3.5" customHeight="1">
      <c r="A121" s="14"/>
      <c r="B121" s="14"/>
      <c r="C121" s="14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3.5" customHeight="1">
      <c r="A122" s="14"/>
      <c r="B122" s="14"/>
      <c r="C122" s="14"/>
      <c r="D122" s="15"/>
      <c r="E122" s="16"/>
      <c r="F122" s="16"/>
      <c r="G122" s="16"/>
      <c r="H122" s="16"/>
      <c r="I122" s="16"/>
      <c r="J122" s="16"/>
      <c r="K122" s="16"/>
      <c r="L122" s="16"/>
      <c r="M122" s="16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3.5" customHeight="1">
      <c r="A123" s="14"/>
      <c r="B123" s="14"/>
      <c r="C123" s="14"/>
      <c r="D123" s="15"/>
      <c r="E123" s="16"/>
      <c r="F123" s="16"/>
      <c r="G123" s="16"/>
      <c r="H123" s="16"/>
      <c r="I123" s="16"/>
      <c r="J123" s="16"/>
      <c r="K123" s="16"/>
      <c r="L123" s="16"/>
      <c r="M123" s="16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3.5" customHeight="1">
      <c r="A124" s="14"/>
      <c r="B124" s="14"/>
      <c r="C124" s="14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3.5" customHeight="1">
      <c r="A125" s="14"/>
      <c r="B125" s="14"/>
      <c r="C125" s="14"/>
      <c r="D125" s="15"/>
      <c r="E125" s="16"/>
      <c r="F125" s="16"/>
      <c r="G125" s="16"/>
      <c r="H125" s="16"/>
      <c r="I125" s="16"/>
      <c r="J125" s="16"/>
      <c r="K125" s="16"/>
      <c r="L125" s="16"/>
      <c r="M125" s="16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3.5" customHeight="1">
      <c r="A126" s="14"/>
      <c r="B126" s="14"/>
      <c r="C126" s="14"/>
      <c r="D126" s="15"/>
      <c r="E126" s="16"/>
      <c r="F126" s="16"/>
      <c r="G126" s="16"/>
      <c r="H126" s="16"/>
      <c r="I126" s="16"/>
      <c r="J126" s="16"/>
      <c r="K126" s="16"/>
      <c r="L126" s="16"/>
      <c r="M126" s="16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3.5" customHeight="1">
      <c r="A127" s="14"/>
      <c r="B127" s="14"/>
      <c r="C127" s="14"/>
      <c r="D127" s="15"/>
      <c r="E127" s="16"/>
      <c r="F127" s="16"/>
      <c r="G127" s="16"/>
      <c r="H127" s="16"/>
      <c r="I127" s="16"/>
      <c r="J127" s="16"/>
      <c r="K127" s="16"/>
      <c r="L127" s="16"/>
      <c r="M127" s="16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3.5" customHeight="1">
      <c r="A128" s="14"/>
      <c r="B128" s="14"/>
      <c r="C128" s="14"/>
      <c r="D128" s="15"/>
      <c r="E128" s="16"/>
      <c r="F128" s="16"/>
      <c r="G128" s="16"/>
      <c r="H128" s="16"/>
      <c r="I128" s="16"/>
      <c r="J128" s="16"/>
      <c r="K128" s="16"/>
      <c r="L128" s="16"/>
      <c r="M128" s="16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3.5" customHeight="1">
      <c r="A129" s="14"/>
      <c r="B129" s="14"/>
      <c r="C129" s="14"/>
      <c r="D129" s="15"/>
      <c r="E129" s="16"/>
      <c r="F129" s="16"/>
      <c r="G129" s="16"/>
      <c r="H129" s="16"/>
      <c r="I129" s="16"/>
      <c r="J129" s="16"/>
      <c r="K129" s="16"/>
      <c r="L129" s="16"/>
      <c r="M129" s="16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3.5" customHeight="1">
      <c r="A130" s="14"/>
      <c r="B130" s="14"/>
      <c r="C130" s="14"/>
      <c r="D130" s="15"/>
      <c r="E130" s="16"/>
      <c r="F130" s="16"/>
      <c r="G130" s="16"/>
      <c r="H130" s="16"/>
      <c r="I130" s="16"/>
      <c r="J130" s="16"/>
      <c r="K130" s="16"/>
      <c r="L130" s="16"/>
      <c r="M130" s="16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3.5" customHeight="1">
      <c r="A131" s="14"/>
      <c r="B131" s="14"/>
      <c r="C131" s="14"/>
      <c r="D131" s="15"/>
      <c r="E131" s="16"/>
      <c r="F131" s="16"/>
      <c r="G131" s="16"/>
      <c r="H131" s="16"/>
      <c r="I131" s="16"/>
      <c r="J131" s="16"/>
      <c r="K131" s="16"/>
      <c r="L131" s="16"/>
      <c r="M131" s="16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3.5" customHeight="1">
      <c r="A132" s="14"/>
      <c r="B132" s="14"/>
      <c r="C132" s="14"/>
      <c r="D132" s="15"/>
      <c r="E132" s="16"/>
      <c r="F132" s="16"/>
      <c r="G132" s="16"/>
      <c r="H132" s="16"/>
      <c r="I132" s="16"/>
      <c r="J132" s="16"/>
      <c r="K132" s="16"/>
      <c r="L132" s="16"/>
      <c r="M132" s="16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3.5" customHeight="1">
      <c r="A133" s="14"/>
      <c r="B133" s="14"/>
      <c r="C133" s="14"/>
      <c r="D133" s="15"/>
      <c r="E133" s="16"/>
      <c r="F133" s="16"/>
      <c r="G133" s="16"/>
      <c r="H133" s="16"/>
      <c r="I133" s="16"/>
      <c r="J133" s="16"/>
      <c r="K133" s="16"/>
      <c r="L133" s="16"/>
      <c r="M133" s="16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3.5" customHeight="1">
      <c r="A134" s="14"/>
      <c r="B134" s="14"/>
      <c r="C134" s="14"/>
      <c r="D134" s="15"/>
      <c r="E134" s="16"/>
      <c r="F134" s="16"/>
      <c r="G134" s="16"/>
      <c r="H134" s="16"/>
      <c r="I134" s="16"/>
      <c r="J134" s="16"/>
      <c r="K134" s="16"/>
      <c r="L134" s="16"/>
      <c r="M134" s="16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3.5" customHeight="1">
      <c r="A135" s="14"/>
      <c r="B135" s="14"/>
      <c r="C135" s="14"/>
      <c r="D135" s="15"/>
      <c r="E135" s="16"/>
      <c r="F135" s="16"/>
      <c r="G135" s="16"/>
      <c r="H135" s="16"/>
      <c r="I135" s="16"/>
      <c r="J135" s="16"/>
      <c r="K135" s="16"/>
      <c r="L135" s="16"/>
      <c r="M135" s="16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3.5" customHeight="1">
      <c r="A136" s="14"/>
      <c r="B136" s="14"/>
      <c r="C136" s="14"/>
      <c r="D136" s="15"/>
      <c r="E136" s="16"/>
      <c r="F136" s="16"/>
      <c r="G136" s="16"/>
      <c r="H136" s="16"/>
      <c r="I136" s="16"/>
      <c r="J136" s="16"/>
      <c r="K136" s="16"/>
      <c r="L136" s="16"/>
      <c r="M136" s="16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3.5" customHeight="1">
      <c r="A137" s="14"/>
      <c r="B137" s="14"/>
      <c r="C137" s="14"/>
      <c r="D137" s="15"/>
      <c r="E137" s="16"/>
      <c r="F137" s="16"/>
      <c r="G137" s="16"/>
      <c r="H137" s="16"/>
      <c r="I137" s="16"/>
      <c r="J137" s="16"/>
      <c r="K137" s="16"/>
      <c r="L137" s="16"/>
      <c r="M137" s="16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3.5" customHeight="1">
      <c r="A138" s="14"/>
      <c r="B138" s="14"/>
      <c r="C138" s="14"/>
      <c r="D138" s="15"/>
      <c r="E138" s="16"/>
      <c r="F138" s="16"/>
      <c r="G138" s="16"/>
      <c r="H138" s="16"/>
      <c r="I138" s="16"/>
      <c r="J138" s="16"/>
      <c r="K138" s="16"/>
      <c r="L138" s="16"/>
      <c r="M138" s="16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3.5" customHeight="1">
      <c r="A139" s="14"/>
      <c r="B139" s="14"/>
      <c r="C139" s="14"/>
      <c r="D139" s="15"/>
      <c r="E139" s="16"/>
      <c r="F139" s="16"/>
      <c r="G139" s="16"/>
      <c r="H139" s="16"/>
      <c r="I139" s="16"/>
      <c r="J139" s="16"/>
      <c r="K139" s="16"/>
      <c r="L139" s="16"/>
      <c r="M139" s="16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3.5" customHeight="1">
      <c r="A140" s="14"/>
      <c r="B140" s="14"/>
      <c r="C140" s="14"/>
      <c r="D140" s="15"/>
      <c r="E140" s="16"/>
      <c r="F140" s="16"/>
      <c r="G140" s="16"/>
      <c r="H140" s="16"/>
      <c r="I140" s="16"/>
      <c r="J140" s="16"/>
      <c r="K140" s="16"/>
      <c r="L140" s="16"/>
      <c r="M140" s="16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3.5" customHeight="1">
      <c r="A141" s="14"/>
      <c r="B141" s="14"/>
      <c r="C141" s="14"/>
      <c r="D141" s="15"/>
      <c r="E141" s="16"/>
      <c r="F141" s="16"/>
      <c r="G141" s="16"/>
      <c r="H141" s="16"/>
      <c r="I141" s="16"/>
      <c r="J141" s="16"/>
      <c r="K141" s="16"/>
      <c r="L141" s="16"/>
      <c r="M141" s="16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3.5" customHeight="1">
      <c r="A142" s="14"/>
      <c r="B142" s="14"/>
      <c r="C142" s="14"/>
      <c r="D142" s="15"/>
      <c r="E142" s="16"/>
      <c r="F142" s="16"/>
      <c r="G142" s="16"/>
      <c r="H142" s="16"/>
      <c r="I142" s="16"/>
      <c r="J142" s="16"/>
      <c r="K142" s="16"/>
      <c r="L142" s="16"/>
      <c r="M142" s="16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3.5" customHeight="1">
      <c r="A143" s="14"/>
      <c r="B143" s="14"/>
      <c r="C143" s="14"/>
      <c r="D143" s="15"/>
      <c r="E143" s="16"/>
      <c r="F143" s="16"/>
      <c r="G143" s="16"/>
      <c r="H143" s="16"/>
      <c r="I143" s="16"/>
      <c r="J143" s="16"/>
      <c r="K143" s="16"/>
      <c r="L143" s="16"/>
      <c r="M143" s="16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3.5" customHeight="1">
      <c r="A144" s="14"/>
      <c r="B144" s="14"/>
      <c r="C144" s="14"/>
      <c r="D144" s="15"/>
      <c r="E144" s="16"/>
      <c r="F144" s="16"/>
      <c r="G144" s="16"/>
      <c r="H144" s="16"/>
      <c r="I144" s="16"/>
      <c r="J144" s="16"/>
      <c r="K144" s="16"/>
      <c r="L144" s="16"/>
      <c r="M144" s="16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3.5" customHeight="1">
      <c r="A145" s="14"/>
      <c r="B145" s="14"/>
      <c r="C145" s="14"/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3.5" customHeight="1">
      <c r="A146" s="14"/>
      <c r="B146" s="14"/>
      <c r="C146" s="14"/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3.5" customHeight="1">
      <c r="A147" s="14"/>
      <c r="B147" s="14"/>
      <c r="C147" s="14"/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3.5" customHeight="1">
      <c r="A148" s="14"/>
      <c r="B148" s="14"/>
      <c r="C148" s="14"/>
      <c r="D148" s="15"/>
      <c r="E148" s="16"/>
      <c r="F148" s="16"/>
      <c r="G148" s="16"/>
      <c r="H148" s="16"/>
      <c r="I148" s="16"/>
      <c r="J148" s="16"/>
      <c r="K148" s="16"/>
      <c r="L148" s="16"/>
      <c r="M148" s="16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3.5" customHeight="1">
      <c r="A149" s="14"/>
      <c r="B149" s="14"/>
      <c r="C149" s="14"/>
      <c r="D149" s="15"/>
      <c r="E149" s="16"/>
      <c r="F149" s="16"/>
      <c r="G149" s="16"/>
      <c r="H149" s="16"/>
      <c r="I149" s="16"/>
      <c r="J149" s="16"/>
      <c r="K149" s="16"/>
      <c r="L149" s="16"/>
      <c r="M149" s="16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3.5" customHeight="1">
      <c r="A150" s="14"/>
      <c r="B150" s="14"/>
      <c r="C150" s="14"/>
      <c r="D150" s="15"/>
      <c r="E150" s="16"/>
      <c r="F150" s="16"/>
      <c r="G150" s="16"/>
      <c r="H150" s="16"/>
      <c r="I150" s="16"/>
      <c r="J150" s="16"/>
      <c r="K150" s="16"/>
      <c r="L150" s="16"/>
      <c r="M150" s="16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3.5" customHeight="1">
      <c r="A151" s="14"/>
      <c r="B151" s="14"/>
      <c r="C151" s="14"/>
      <c r="D151" s="15"/>
      <c r="E151" s="16"/>
      <c r="F151" s="16"/>
      <c r="G151" s="16"/>
      <c r="H151" s="16"/>
      <c r="I151" s="16"/>
      <c r="J151" s="16"/>
      <c r="K151" s="16"/>
      <c r="L151" s="16"/>
      <c r="M151" s="16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3.5" customHeight="1">
      <c r="A152" s="14"/>
      <c r="B152" s="14"/>
      <c r="C152" s="14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3.5" customHeight="1">
      <c r="A153" s="14"/>
      <c r="B153" s="14"/>
      <c r="C153" s="14"/>
      <c r="D153" s="15"/>
      <c r="E153" s="16"/>
      <c r="F153" s="16"/>
      <c r="G153" s="16"/>
      <c r="H153" s="16"/>
      <c r="I153" s="16"/>
      <c r="J153" s="16"/>
      <c r="K153" s="16"/>
      <c r="L153" s="16"/>
      <c r="M153" s="16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3.5" customHeight="1">
      <c r="A154" s="14"/>
      <c r="B154" s="14"/>
      <c r="C154" s="14"/>
      <c r="D154" s="15"/>
      <c r="E154" s="16"/>
      <c r="F154" s="16"/>
      <c r="G154" s="16"/>
      <c r="H154" s="16"/>
      <c r="I154" s="16"/>
      <c r="J154" s="16"/>
      <c r="K154" s="16"/>
      <c r="L154" s="16"/>
      <c r="M154" s="16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3.5" customHeight="1">
      <c r="A155" s="14"/>
      <c r="B155" s="14"/>
      <c r="C155" s="14"/>
      <c r="D155" s="15"/>
      <c r="E155" s="16"/>
      <c r="F155" s="16"/>
      <c r="G155" s="16"/>
      <c r="H155" s="16"/>
      <c r="I155" s="16"/>
      <c r="J155" s="16"/>
      <c r="K155" s="16"/>
      <c r="L155" s="16"/>
      <c r="M155" s="16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3.5" customHeight="1">
      <c r="A156" s="14"/>
      <c r="B156" s="14"/>
      <c r="C156" s="14"/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3.5" customHeight="1">
      <c r="A157" s="14"/>
      <c r="B157" s="14"/>
      <c r="C157" s="14"/>
      <c r="D157" s="15"/>
      <c r="E157" s="16"/>
      <c r="F157" s="16"/>
      <c r="G157" s="16"/>
      <c r="H157" s="16"/>
      <c r="I157" s="16"/>
      <c r="J157" s="16"/>
      <c r="K157" s="16"/>
      <c r="L157" s="16"/>
      <c r="M157" s="16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3.5" customHeight="1">
      <c r="A158" s="14"/>
      <c r="B158" s="14"/>
      <c r="C158" s="14"/>
      <c r="D158" s="15"/>
      <c r="E158" s="16"/>
      <c r="F158" s="16"/>
      <c r="G158" s="16"/>
      <c r="H158" s="16"/>
      <c r="I158" s="16"/>
      <c r="J158" s="16"/>
      <c r="K158" s="16"/>
      <c r="L158" s="16"/>
      <c r="M158" s="16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3.5" customHeight="1">
      <c r="A159" s="14"/>
      <c r="B159" s="14"/>
      <c r="C159" s="14"/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3.5" customHeight="1">
      <c r="A160" s="14"/>
      <c r="B160" s="14"/>
      <c r="C160" s="14"/>
      <c r="D160" s="15"/>
      <c r="E160" s="16"/>
      <c r="F160" s="16"/>
      <c r="G160" s="16"/>
      <c r="H160" s="16"/>
      <c r="I160" s="16"/>
      <c r="J160" s="16"/>
      <c r="K160" s="16"/>
      <c r="L160" s="16"/>
      <c r="M160" s="16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3.5" customHeight="1">
      <c r="A161" s="14"/>
      <c r="B161" s="14"/>
      <c r="C161" s="14"/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3.5" customHeight="1">
      <c r="A162" s="14"/>
      <c r="B162" s="14"/>
      <c r="C162" s="14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3.5" customHeight="1">
      <c r="A163" s="14"/>
      <c r="B163" s="14"/>
      <c r="C163" s="14"/>
      <c r="D163" s="15"/>
      <c r="E163" s="16"/>
      <c r="F163" s="16"/>
      <c r="G163" s="16"/>
      <c r="H163" s="16"/>
      <c r="I163" s="16"/>
      <c r="J163" s="16"/>
      <c r="K163" s="16"/>
      <c r="L163" s="16"/>
      <c r="M163" s="16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3.5" customHeight="1">
      <c r="A164" s="14"/>
      <c r="B164" s="14"/>
      <c r="C164" s="14"/>
      <c r="D164" s="15"/>
      <c r="E164" s="16"/>
      <c r="F164" s="16"/>
      <c r="G164" s="16"/>
      <c r="H164" s="16"/>
      <c r="I164" s="16"/>
      <c r="J164" s="16"/>
      <c r="K164" s="16"/>
      <c r="L164" s="16"/>
      <c r="M164" s="16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3.5" customHeight="1">
      <c r="A165" s="14"/>
      <c r="B165" s="14"/>
      <c r="C165" s="14"/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3.5" customHeight="1">
      <c r="A166" s="14"/>
      <c r="B166" s="14"/>
      <c r="C166" s="14"/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3.5" customHeight="1">
      <c r="A167" s="14"/>
      <c r="B167" s="14"/>
      <c r="C167" s="14"/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3.5" customHeight="1">
      <c r="A168" s="14"/>
      <c r="B168" s="14"/>
      <c r="C168" s="14"/>
      <c r="D168" s="15"/>
      <c r="E168" s="16"/>
      <c r="F168" s="16"/>
      <c r="G168" s="16"/>
      <c r="H168" s="16"/>
      <c r="I168" s="16"/>
      <c r="J168" s="16"/>
      <c r="K168" s="16"/>
      <c r="L168" s="16"/>
      <c r="M168" s="16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3.5" customHeight="1">
      <c r="A169" s="14"/>
      <c r="B169" s="14"/>
      <c r="C169" s="14"/>
      <c r="D169" s="15"/>
      <c r="E169" s="16"/>
      <c r="F169" s="16"/>
      <c r="G169" s="16"/>
      <c r="H169" s="16"/>
      <c r="I169" s="16"/>
      <c r="J169" s="16"/>
      <c r="K169" s="16"/>
      <c r="L169" s="16"/>
      <c r="M169" s="16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3.5" customHeight="1">
      <c r="A170" s="14"/>
      <c r="B170" s="14"/>
      <c r="C170" s="14"/>
      <c r="D170" s="15"/>
      <c r="E170" s="16"/>
      <c r="F170" s="16"/>
      <c r="G170" s="16"/>
      <c r="H170" s="16"/>
      <c r="I170" s="16"/>
      <c r="J170" s="16"/>
      <c r="K170" s="16"/>
      <c r="L170" s="16"/>
      <c r="M170" s="16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3.5" customHeight="1">
      <c r="A171" s="14"/>
      <c r="B171" s="14"/>
      <c r="C171" s="14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3.5" customHeight="1">
      <c r="A172" s="14"/>
      <c r="B172" s="14"/>
      <c r="C172" s="14"/>
      <c r="D172" s="15"/>
      <c r="E172" s="16"/>
      <c r="F172" s="16"/>
      <c r="G172" s="16"/>
      <c r="H172" s="16"/>
      <c r="I172" s="16"/>
      <c r="J172" s="16"/>
      <c r="K172" s="16"/>
      <c r="L172" s="16"/>
      <c r="M172" s="16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3.5" customHeight="1">
      <c r="A173" s="14"/>
      <c r="B173" s="14"/>
      <c r="C173" s="14"/>
      <c r="D173" s="15"/>
      <c r="E173" s="16"/>
      <c r="F173" s="16"/>
      <c r="G173" s="16"/>
      <c r="H173" s="16"/>
      <c r="I173" s="16"/>
      <c r="J173" s="16"/>
      <c r="K173" s="16"/>
      <c r="L173" s="16"/>
      <c r="M173" s="16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3.5" customHeight="1">
      <c r="A174" s="14"/>
      <c r="B174" s="14"/>
      <c r="C174" s="14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3.5" customHeight="1">
      <c r="A175" s="14"/>
      <c r="B175" s="14"/>
      <c r="C175" s="14"/>
      <c r="D175" s="15"/>
      <c r="E175" s="16"/>
      <c r="F175" s="16"/>
      <c r="G175" s="16"/>
      <c r="H175" s="16"/>
      <c r="I175" s="16"/>
      <c r="J175" s="16"/>
      <c r="K175" s="16"/>
      <c r="L175" s="16"/>
      <c r="M175" s="16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3.5" customHeight="1">
      <c r="A176" s="14"/>
      <c r="B176" s="14"/>
      <c r="C176" s="14"/>
      <c r="D176" s="15"/>
      <c r="E176" s="16"/>
      <c r="F176" s="16"/>
      <c r="G176" s="16"/>
      <c r="H176" s="16"/>
      <c r="I176" s="16"/>
      <c r="J176" s="16"/>
      <c r="K176" s="16"/>
      <c r="L176" s="16"/>
      <c r="M176" s="16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3.5" customHeight="1">
      <c r="A177" s="14"/>
      <c r="B177" s="14"/>
      <c r="C177" s="14"/>
      <c r="D177" s="15"/>
      <c r="E177" s="16"/>
      <c r="F177" s="16"/>
      <c r="G177" s="16"/>
      <c r="H177" s="16"/>
      <c r="I177" s="16"/>
      <c r="J177" s="16"/>
      <c r="K177" s="16"/>
      <c r="L177" s="16"/>
      <c r="M177" s="16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3.5" customHeight="1">
      <c r="A178" s="14"/>
      <c r="B178" s="14"/>
      <c r="C178" s="14"/>
      <c r="D178" s="15"/>
      <c r="E178" s="16"/>
      <c r="F178" s="16"/>
      <c r="G178" s="16"/>
      <c r="H178" s="16"/>
      <c r="I178" s="16"/>
      <c r="J178" s="16"/>
      <c r="K178" s="16"/>
      <c r="L178" s="16"/>
      <c r="M178" s="16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3.5" customHeight="1">
      <c r="A179" s="14"/>
      <c r="B179" s="14"/>
      <c r="C179" s="14"/>
      <c r="D179" s="15"/>
      <c r="E179" s="16"/>
      <c r="F179" s="16"/>
      <c r="G179" s="16"/>
      <c r="H179" s="16"/>
      <c r="I179" s="16"/>
      <c r="J179" s="16"/>
      <c r="K179" s="16"/>
      <c r="L179" s="16"/>
      <c r="M179" s="16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3.5" customHeight="1">
      <c r="A180" s="14"/>
      <c r="B180" s="14"/>
      <c r="C180" s="14"/>
      <c r="D180" s="15"/>
      <c r="E180" s="16"/>
      <c r="F180" s="16"/>
      <c r="G180" s="16"/>
      <c r="H180" s="16"/>
      <c r="I180" s="16"/>
      <c r="J180" s="16"/>
      <c r="K180" s="16"/>
      <c r="L180" s="16"/>
      <c r="M180" s="16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3.5" customHeight="1">
      <c r="A181" s="14"/>
      <c r="B181" s="14"/>
      <c r="C181" s="14"/>
      <c r="D181" s="15"/>
      <c r="E181" s="16"/>
      <c r="F181" s="16"/>
      <c r="G181" s="16"/>
      <c r="H181" s="16"/>
      <c r="I181" s="16"/>
      <c r="J181" s="16"/>
      <c r="K181" s="16"/>
      <c r="L181" s="16"/>
      <c r="M181" s="16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3.5" customHeight="1">
      <c r="A182" s="14"/>
      <c r="B182" s="14"/>
      <c r="C182" s="14"/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3.5" customHeight="1">
      <c r="A183" s="14"/>
      <c r="B183" s="14"/>
      <c r="C183" s="14"/>
      <c r="D183" s="15"/>
      <c r="E183" s="16"/>
      <c r="F183" s="16"/>
      <c r="G183" s="16"/>
      <c r="H183" s="16"/>
      <c r="I183" s="16"/>
      <c r="J183" s="16"/>
      <c r="K183" s="16"/>
      <c r="L183" s="16"/>
      <c r="M183" s="16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3.5" customHeight="1">
      <c r="A184" s="14"/>
      <c r="B184" s="14"/>
      <c r="C184" s="14"/>
      <c r="D184" s="15"/>
      <c r="E184" s="16"/>
      <c r="F184" s="16"/>
      <c r="G184" s="16"/>
      <c r="H184" s="16"/>
      <c r="I184" s="16"/>
      <c r="J184" s="16"/>
      <c r="K184" s="16"/>
      <c r="L184" s="16"/>
      <c r="M184" s="16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3.5" customHeight="1">
      <c r="A185" s="14"/>
      <c r="B185" s="14"/>
      <c r="C185" s="14"/>
      <c r="D185" s="15"/>
      <c r="E185" s="16"/>
      <c r="F185" s="16"/>
      <c r="G185" s="16"/>
      <c r="H185" s="16"/>
      <c r="I185" s="16"/>
      <c r="J185" s="16"/>
      <c r="K185" s="16"/>
      <c r="L185" s="16"/>
      <c r="M185" s="16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3.5" customHeight="1">
      <c r="A186" s="14"/>
      <c r="B186" s="14"/>
      <c r="C186" s="14"/>
      <c r="D186" s="15"/>
      <c r="E186" s="16"/>
      <c r="F186" s="16"/>
      <c r="G186" s="16"/>
      <c r="H186" s="16"/>
      <c r="I186" s="16"/>
      <c r="J186" s="16"/>
      <c r="K186" s="16"/>
      <c r="L186" s="16"/>
      <c r="M186" s="16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3.5" customHeight="1">
      <c r="A187" s="14"/>
      <c r="B187" s="14"/>
      <c r="C187" s="14"/>
      <c r="D187" s="15"/>
      <c r="E187" s="16"/>
      <c r="F187" s="16"/>
      <c r="G187" s="16"/>
      <c r="H187" s="16"/>
      <c r="I187" s="16"/>
      <c r="J187" s="16"/>
      <c r="K187" s="16"/>
      <c r="L187" s="16"/>
      <c r="M187" s="16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3.5" customHeight="1">
      <c r="A188" s="14"/>
      <c r="B188" s="14"/>
      <c r="C188" s="14"/>
      <c r="D188" s="15"/>
      <c r="E188" s="16"/>
      <c r="F188" s="16"/>
      <c r="G188" s="16"/>
      <c r="H188" s="16"/>
      <c r="I188" s="16"/>
      <c r="J188" s="16"/>
      <c r="K188" s="16"/>
      <c r="L188" s="16"/>
      <c r="M188" s="16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3.5" customHeight="1">
      <c r="A189" s="14"/>
      <c r="B189" s="14"/>
      <c r="C189" s="14"/>
      <c r="D189" s="15"/>
      <c r="E189" s="16"/>
      <c r="F189" s="16"/>
      <c r="G189" s="16"/>
      <c r="H189" s="16"/>
      <c r="I189" s="16"/>
      <c r="J189" s="16"/>
      <c r="K189" s="16"/>
      <c r="L189" s="16"/>
      <c r="M189" s="16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3.5" customHeight="1">
      <c r="A190" s="14"/>
      <c r="B190" s="14"/>
      <c r="C190" s="14"/>
      <c r="D190" s="15"/>
      <c r="E190" s="16"/>
      <c r="F190" s="16"/>
      <c r="G190" s="16"/>
      <c r="H190" s="16"/>
      <c r="I190" s="16"/>
      <c r="J190" s="16"/>
      <c r="K190" s="16"/>
      <c r="L190" s="16"/>
      <c r="M190" s="16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3.5" customHeight="1">
      <c r="A191" s="14"/>
      <c r="B191" s="14"/>
      <c r="C191" s="14"/>
      <c r="D191" s="15"/>
      <c r="E191" s="16"/>
      <c r="F191" s="16"/>
      <c r="G191" s="16"/>
      <c r="H191" s="16"/>
      <c r="I191" s="16"/>
      <c r="J191" s="16"/>
      <c r="K191" s="16"/>
      <c r="L191" s="16"/>
      <c r="M191" s="16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3.5" customHeight="1">
      <c r="A192" s="14"/>
      <c r="B192" s="14"/>
      <c r="C192" s="14"/>
      <c r="D192" s="15"/>
      <c r="E192" s="16"/>
      <c r="F192" s="16"/>
      <c r="G192" s="16"/>
      <c r="H192" s="16"/>
      <c r="I192" s="16"/>
      <c r="J192" s="16"/>
      <c r="K192" s="16"/>
      <c r="L192" s="16"/>
      <c r="M192" s="16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3.5" customHeight="1">
      <c r="A193" s="14"/>
      <c r="B193" s="14"/>
      <c r="C193" s="14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3.5" customHeight="1">
      <c r="A194" s="14"/>
      <c r="B194" s="14"/>
      <c r="C194" s="14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3.5" customHeight="1">
      <c r="A195" s="14"/>
      <c r="B195" s="14"/>
      <c r="C195" s="14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3.5" customHeight="1">
      <c r="A196" s="14"/>
      <c r="B196" s="14"/>
      <c r="C196" s="14"/>
      <c r="D196" s="15"/>
      <c r="E196" s="16"/>
      <c r="F196" s="16"/>
      <c r="G196" s="16"/>
      <c r="H196" s="16"/>
      <c r="I196" s="16"/>
      <c r="J196" s="16"/>
      <c r="K196" s="16"/>
      <c r="L196" s="16"/>
      <c r="M196" s="16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3.5" customHeight="1">
      <c r="A197" s="14"/>
      <c r="B197" s="14"/>
      <c r="C197" s="14"/>
      <c r="D197" s="15"/>
      <c r="E197" s="16"/>
      <c r="F197" s="16"/>
      <c r="G197" s="16"/>
      <c r="H197" s="16"/>
      <c r="I197" s="16"/>
      <c r="J197" s="16"/>
      <c r="K197" s="16"/>
      <c r="L197" s="16"/>
      <c r="M197" s="16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3.5" customHeight="1">
      <c r="A198" s="14"/>
      <c r="B198" s="14"/>
      <c r="C198" s="14"/>
      <c r="D198" s="15"/>
      <c r="E198" s="16"/>
      <c r="F198" s="16"/>
      <c r="G198" s="16"/>
      <c r="H198" s="16"/>
      <c r="I198" s="16"/>
      <c r="J198" s="16"/>
      <c r="K198" s="16"/>
      <c r="L198" s="16"/>
      <c r="M198" s="16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3.5" customHeight="1">
      <c r="A199" s="14"/>
      <c r="B199" s="14"/>
      <c r="C199" s="14"/>
      <c r="D199" s="15"/>
      <c r="E199" s="16"/>
      <c r="F199" s="16"/>
      <c r="G199" s="16"/>
      <c r="H199" s="16"/>
      <c r="I199" s="16"/>
      <c r="J199" s="16"/>
      <c r="K199" s="16"/>
      <c r="L199" s="16"/>
      <c r="M199" s="16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3.5" customHeight="1">
      <c r="A200" s="14"/>
      <c r="B200" s="14"/>
      <c r="C200" s="14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3.5" customHeight="1">
      <c r="A201" s="14"/>
      <c r="B201" s="14"/>
      <c r="C201" s="14"/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3.5" customHeight="1">
      <c r="A202" s="14"/>
      <c r="B202" s="14"/>
      <c r="C202" s="14"/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3.5" customHeight="1">
      <c r="A203" s="14"/>
      <c r="B203" s="14"/>
      <c r="C203" s="14"/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3.5" customHeight="1">
      <c r="A204" s="14"/>
      <c r="B204" s="14"/>
      <c r="C204" s="14"/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3.5" customHeight="1">
      <c r="A205" s="14"/>
      <c r="B205" s="14"/>
      <c r="C205" s="14"/>
      <c r="D205" s="15"/>
      <c r="E205" s="16"/>
      <c r="F205" s="16"/>
      <c r="G205" s="16"/>
      <c r="H205" s="16"/>
      <c r="I205" s="16"/>
      <c r="J205" s="16"/>
      <c r="K205" s="16"/>
      <c r="L205" s="16"/>
      <c r="M205" s="16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3.5" customHeight="1">
      <c r="A206" s="14"/>
      <c r="B206" s="14"/>
      <c r="C206" s="14"/>
      <c r="D206" s="15"/>
      <c r="E206" s="16"/>
      <c r="F206" s="16"/>
      <c r="G206" s="16"/>
      <c r="H206" s="16"/>
      <c r="I206" s="16"/>
      <c r="J206" s="16"/>
      <c r="K206" s="16"/>
      <c r="L206" s="16"/>
      <c r="M206" s="16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3.5" customHeight="1">
      <c r="A207" s="14"/>
      <c r="B207" s="14"/>
      <c r="C207" s="14"/>
      <c r="D207" s="15"/>
      <c r="E207" s="16"/>
      <c r="F207" s="16"/>
      <c r="G207" s="16"/>
      <c r="H207" s="16"/>
      <c r="I207" s="16"/>
      <c r="J207" s="16"/>
      <c r="K207" s="16"/>
      <c r="L207" s="16"/>
      <c r="M207" s="16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3.5" customHeight="1">
      <c r="A208" s="14"/>
      <c r="B208" s="14"/>
      <c r="C208" s="14"/>
      <c r="D208" s="15"/>
      <c r="E208" s="16"/>
      <c r="F208" s="16"/>
      <c r="G208" s="16"/>
      <c r="H208" s="16"/>
      <c r="I208" s="16"/>
      <c r="J208" s="16"/>
      <c r="K208" s="16"/>
      <c r="L208" s="16"/>
      <c r="M208" s="16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3.5" customHeight="1">
      <c r="A209" s="14"/>
      <c r="B209" s="14"/>
      <c r="C209" s="14"/>
      <c r="D209" s="15"/>
      <c r="E209" s="16"/>
      <c r="F209" s="16"/>
      <c r="G209" s="16"/>
      <c r="H209" s="16"/>
      <c r="I209" s="16"/>
      <c r="J209" s="16"/>
      <c r="K209" s="16"/>
      <c r="L209" s="16"/>
      <c r="M209" s="16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3.5" customHeight="1">
      <c r="A210" s="14"/>
      <c r="B210" s="14"/>
      <c r="C210" s="14"/>
      <c r="D210" s="15"/>
      <c r="E210" s="16"/>
      <c r="F210" s="16"/>
      <c r="G210" s="16"/>
      <c r="H210" s="16"/>
      <c r="I210" s="16"/>
      <c r="J210" s="16"/>
      <c r="K210" s="16"/>
      <c r="L210" s="16"/>
      <c r="M210" s="16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3.5" customHeight="1">
      <c r="A211" s="14"/>
      <c r="B211" s="14"/>
      <c r="C211" s="14"/>
      <c r="D211" s="15"/>
      <c r="E211" s="16"/>
      <c r="F211" s="16"/>
      <c r="G211" s="16"/>
      <c r="H211" s="16"/>
      <c r="I211" s="16"/>
      <c r="J211" s="16"/>
      <c r="K211" s="16"/>
      <c r="L211" s="16"/>
      <c r="M211" s="16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3.5" customHeight="1">
      <c r="A212" s="14"/>
      <c r="B212" s="14"/>
      <c r="C212" s="14"/>
      <c r="D212" s="15"/>
      <c r="E212" s="16"/>
      <c r="F212" s="16"/>
      <c r="G212" s="16"/>
      <c r="H212" s="16"/>
      <c r="I212" s="16"/>
      <c r="J212" s="16"/>
      <c r="K212" s="16"/>
      <c r="L212" s="16"/>
      <c r="M212" s="16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3.5" customHeight="1">
      <c r="A213" s="14"/>
      <c r="B213" s="14"/>
      <c r="C213" s="14"/>
      <c r="D213" s="15"/>
      <c r="E213" s="16"/>
      <c r="F213" s="16"/>
      <c r="G213" s="16"/>
      <c r="H213" s="16"/>
      <c r="I213" s="16"/>
      <c r="J213" s="16"/>
      <c r="K213" s="16"/>
      <c r="L213" s="16"/>
      <c r="M213" s="16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3.5" customHeight="1">
      <c r="A214" s="14"/>
      <c r="B214" s="14"/>
      <c r="C214" s="14"/>
      <c r="D214" s="15"/>
      <c r="E214" s="16"/>
      <c r="F214" s="16"/>
      <c r="G214" s="16"/>
      <c r="H214" s="16"/>
      <c r="I214" s="16"/>
      <c r="J214" s="16"/>
      <c r="K214" s="16"/>
      <c r="L214" s="16"/>
      <c r="M214" s="16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3.5" customHeight="1">
      <c r="A215" s="14"/>
      <c r="B215" s="14"/>
      <c r="C215" s="14"/>
      <c r="D215" s="15"/>
      <c r="E215" s="16"/>
      <c r="F215" s="16"/>
      <c r="G215" s="16"/>
      <c r="H215" s="16"/>
      <c r="I215" s="16"/>
      <c r="J215" s="16"/>
      <c r="K215" s="16"/>
      <c r="L215" s="16"/>
      <c r="M215" s="16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3.5" customHeight="1">
      <c r="A216" s="14"/>
      <c r="B216" s="14"/>
      <c r="C216" s="14"/>
      <c r="D216" s="15"/>
      <c r="E216" s="16"/>
      <c r="F216" s="16"/>
      <c r="G216" s="16"/>
      <c r="H216" s="16"/>
      <c r="I216" s="16"/>
      <c r="J216" s="16"/>
      <c r="K216" s="16"/>
      <c r="L216" s="16"/>
      <c r="M216" s="16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3.5" customHeight="1">
      <c r="A217" s="14"/>
      <c r="B217" s="14"/>
      <c r="C217" s="14"/>
      <c r="D217" s="15"/>
      <c r="E217" s="16"/>
      <c r="F217" s="16"/>
      <c r="G217" s="16"/>
      <c r="H217" s="16"/>
      <c r="I217" s="16"/>
      <c r="J217" s="16"/>
      <c r="K217" s="16"/>
      <c r="L217" s="16"/>
      <c r="M217" s="16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3.5" customHeight="1">
      <c r="A218" s="14"/>
      <c r="B218" s="14"/>
      <c r="C218" s="14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3.5" customHeight="1">
      <c r="A219" s="14"/>
      <c r="B219" s="14"/>
      <c r="C219" s="14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3.5" customHeight="1">
      <c r="A220" s="14"/>
      <c r="B220" s="14"/>
      <c r="C220" s="14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3.5" customHeight="1">
      <c r="A221" s="14"/>
      <c r="B221" s="14"/>
      <c r="C221" s="14"/>
      <c r="D221" s="15"/>
      <c r="E221" s="16"/>
      <c r="F221" s="16"/>
      <c r="G221" s="16"/>
      <c r="H221" s="16"/>
      <c r="I221" s="16"/>
      <c r="J221" s="16"/>
      <c r="K221" s="16"/>
      <c r="L221" s="16"/>
      <c r="M221" s="16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3.5" customHeight="1">
      <c r="A222" s="14"/>
      <c r="B222" s="14"/>
      <c r="C222" s="14"/>
      <c r="D222" s="15"/>
      <c r="E222" s="16"/>
      <c r="F222" s="16"/>
      <c r="G222" s="16"/>
      <c r="H222" s="16"/>
      <c r="I222" s="16"/>
      <c r="J222" s="16"/>
      <c r="K222" s="16"/>
      <c r="L222" s="16"/>
      <c r="M222" s="16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3.5" customHeight="1">
      <c r="A223" s="14"/>
      <c r="B223" s="14"/>
      <c r="C223" s="14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3.5" customHeight="1">
      <c r="A224" s="14"/>
      <c r="B224" s="14"/>
      <c r="C224" s="14"/>
      <c r="D224" s="15"/>
      <c r="E224" s="16"/>
      <c r="F224" s="16"/>
      <c r="G224" s="16"/>
      <c r="H224" s="16"/>
      <c r="I224" s="16"/>
      <c r="J224" s="16"/>
      <c r="K224" s="16"/>
      <c r="L224" s="16"/>
      <c r="M224" s="16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3.5" customHeight="1">
      <c r="A225" s="14"/>
      <c r="B225" s="14"/>
      <c r="C225" s="14"/>
      <c r="D225" s="15"/>
      <c r="E225" s="16"/>
      <c r="F225" s="16"/>
      <c r="G225" s="16"/>
      <c r="H225" s="16"/>
      <c r="I225" s="16"/>
      <c r="J225" s="16"/>
      <c r="K225" s="16"/>
      <c r="L225" s="16"/>
      <c r="M225" s="16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3.5" customHeight="1">
      <c r="A226" s="14"/>
      <c r="B226" s="14"/>
      <c r="C226" s="14"/>
      <c r="D226" s="15"/>
      <c r="E226" s="16"/>
      <c r="F226" s="16"/>
      <c r="G226" s="16"/>
      <c r="H226" s="16"/>
      <c r="I226" s="16"/>
      <c r="J226" s="16"/>
      <c r="K226" s="16"/>
      <c r="L226" s="16"/>
      <c r="M226" s="16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3.5" customHeight="1">
      <c r="A227" s="14"/>
      <c r="B227" s="14"/>
      <c r="C227" s="14"/>
      <c r="D227" s="15"/>
      <c r="E227" s="16"/>
      <c r="F227" s="16"/>
      <c r="G227" s="16"/>
      <c r="H227" s="16"/>
      <c r="I227" s="16"/>
      <c r="J227" s="16"/>
      <c r="K227" s="16"/>
      <c r="L227" s="16"/>
      <c r="M227" s="16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3.5" customHeight="1">
      <c r="A228" s="14"/>
      <c r="B228" s="14"/>
      <c r="C228" s="14"/>
      <c r="D228" s="15"/>
      <c r="E228" s="16"/>
      <c r="F228" s="16"/>
      <c r="G228" s="16"/>
      <c r="H228" s="16"/>
      <c r="I228" s="16"/>
      <c r="J228" s="16"/>
      <c r="K228" s="16"/>
      <c r="L228" s="16"/>
      <c r="M228" s="16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3.5" customHeight="1">
      <c r="A229" s="14"/>
      <c r="B229" s="14"/>
      <c r="C229" s="14"/>
      <c r="D229" s="15"/>
      <c r="E229" s="16"/>
      <c r="F229" s="16"/>
      <c r="G229" s="16"/>
      <c r="H229" s="16"/>
      <c r="I229" s="16"/>
      <c r="J229" s="16"/>
      <c r="K229" s="16"/>
      <c r="L229" s="16"/>
      <c r="M229" s="16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3.5" customHeight="1">
      <c r="A230" s="14"/>
      <c r="B230" s="14"/>
      <c r="C230" s="14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3.5" customHeight="1">
      <c r="A231" s="14"/>
      <c r="B231" s="14"/>
      <c r="C231" s="14"/>
      <c r="D231" s="15"/>
      <c r="E231" s="16"/>
      <c r="F231" s="16"/>
      <c r="G231" s="16"/>
      <c r="H231" s="16"/>
      <c r="I231" s="16"/>
      <c r="J231" s="16"/>
      <c r="K231" s="16"/>
      <c r="L231" s="16"/>
      <c r="M231" s="16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3.5" customHeight="1">
      <c r="A232" s="14"/>
      <c r="B232" s="14"/>
      <c r="C232" s="14"/>
      <c r="D232" s="15"/>
      <c r="E232" s="16"/>
      <c r="F232" s="16"/>
      <c r="G232" s="16"/>
      <c r="H232" s="16"/>
      <c r="I232" s="16"/>
      <c r="J232" s="16"/>
      <c r="K232" s="16"/>
      <c r="L232" s="16"/>
      <c r="M232" s="16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3.5" customHeight="1">
      <c r="A233" s="14"/>
      <c r="B233" s="14"/>
      <c r="C233" s="14"/>
      <c r="D233" s="15"/>
      <c r="E233" s="16"/>
      <c r="F233" s="16"/>
      <c r="G233" s="16"/>
      <c r="H233" s="16"/>
      <c r="I233" s="16"/>
      <c r="J233" s="16"/>
      <c r="K233" s="16"/>
      <c r="L233" s="16"/>
      <c r="M233" s="16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3.5" customHeight="1">
      <c r="A234" s="14"/>
      <c r="B234" s="14"/>
      <c r="C234" s="14"/>
      <c r="D234" s="15"/>
      <c r="E234" s="16"/>
      <c r="F234" s="16"/>
      <c r="G234" s="16"/>
      <c r="H234" s="16"/>
      <c r="I234" s="16"/>
      <c r="J234" s="16"/>
      <c r="K234" s="16"/>
      <c r="L234" s="16"/>
      <c r="M234" s="16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3.5" customHeight="1">
      <c r="A235" s="14"/>
      <c r="B235" s="14"/>
      <c r="C235" s="14"/>
      <c r="D235" s="15"/>
      <c r="E235" s="16"/>
      <c r="F235" s="16"/>
      <c r="G235" s="16"/>
      <c r="H235" s="16"/>
      <c r="I235" s="16"/>
      <c r="J235" s="16"/>
      <c r="K235" s="16"/>
      <c r="L235" s="16"/>
      <c r="M235" s="16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3.5" customHeight="1">
      <c r="A236" s="14"/>
      <c r="B236" s="14"/>
      <c r="C236" s="14"/>
      <c r="D236" s="15"/>
      <c r="E236" s="16"/>
      <c r="F236" s="16"/>
      <c r="G236" s="16"/>
      <c r="H236" s="16"/>
      <c r="I236" s="16"/>
      <c r="J236" s="16"/>
      <c r="K236" s="16"/>
      <c r="L236" s="16"/>
      <c r="M236" s="16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3.5" customHeight="1">
      <c r="A237" s="14"/>
      <c r="B237" s="14"/>
      <c r="C237" s="14"/>
      <c r="D237" s="15"/>
      <c r="E237" s="16"/>
      <c r="F237" s="16"/>
      <c r="G237" s="16"/>
      <c r="H237" s="16"/>
      <c r="I237" s="16"/>
      <c r="J237" s="16"/>
      <c r="K237" s="16"/>
      <c r="L237" s="16"/>
      <c r="M237" s="16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3.5" customHeight="1">
      <c r="A238" s="14"/>
      <c r="B238" s="14"/>
      <c r="C238" s="14"/>
      <c r="D238" s="15"/>
      <c r="E238" s="16"/>
      <c r="F238" s="16"/>
      <c r="G238" s="16"/>
      <c r="H238" s="16"/>
      <c r="I238" s="16"/>
      <c r="J238" s="16"/>
      <c r="K238" s="16"/>
      <c r="L238" s="16"/>
      <c r="M238" s="16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3.5" customHeight="1">
      <c r="A239" s="14"/>
      <c r="B239" s="14"/>
      <c r="C239" s="14"/>
      <c r="D239" s="15"/>
      <c r="E239" s="16"/>
      <c r="F239" s="16"/>
      <c r="G239" s="16"/>
      <c r="H239" s="16"/>
      <c r="I239" s="16"/>
      <c r="J239" s="16"/>
      <c r="K239" s="16"/>
      <c r="L239" s="16"/>
      <c r="M239" s="16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3.5" customHeight="1">
      <c r="A240" s="14"/>
      <c r="B240" s="14"/>
      <c r="C240" s="14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3.5" customHeight="1">
      <c r="A241" s="14"/>
      <c r="B241" s="14"/>
      <c r="C241" s="14"/>
      <c r="D241" s="15"/>
      <c r="E241" s="16"/>
      <c r="F241" s="16"/>
      <c r="G241" s="16"/>
      <c r="H241" s="16"/>
      <c r="I241" s="16"/>
      <c r="J241" s="16"/>
      <c r="K241" s="16"/>
      <c r="L241" s="16"/>
      <c r="M241" s="16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3.5" customHeight="1">
      <c r="A242" s="14"/>
      <c r="B242" s="14"/>
      <c r="C242" s="14"/>
      <c r="D242" s="15"/>
      <c r="E242" s="16"/>
      <c r="F242" s="16"/>
      <c r="G242" s="16"/>
      <c r="H242" s="16"/>
      <c r="I242" s="16"/>
      <c r="J242" s="16"/>
      <c r="K242" s="16"/>
      <c r="L242" s="16"/>
      <c r="M242" s="16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3.5" customHeight="1">
      <c r="A243" s="14"/>
      <c r="B243" s="14"/>
      <c r="C243" s="14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3.5" customHeight="1">
      <c r="A244" s="14"/>
      <c r="B244" s="14"/>
      <c r="C244" s="14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3.5" customHeight="1">
      <c r="A245" s="14"/>
      <c r="B245" s="14"/>
      <c r="C245" s="14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3.5" customHeight="1">
      <c r="A246" s="14"/>
      <c r="B246" s="14"/>
      <c r="C246" s="14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3.5" customHeight="1">
      <c r="A247" s="14"/>
      <c r="B247" s="14"/>
      <c r="C247" s="14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3.5" customHeight="1">
      <c r="A248" s="14"/>
      <c r="B248" s="14"/>
      <c r="C248" s="14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3.5" customHeight="1">
      <c r="A249" s="14"/>
      <c r="B249" s="14"/>
      <c r="C249" s="14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3.5" customHeight="1">
      <c r="A250" s="14"/>
      <c r="B250" s="14"/>
      <c r="C250" s="14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3.5" customHeight="1">
      <c r="A251" s="14"/>
      <c r="B251" s="14"/>
      <c r="C251" s="14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3.5" customHeight="1">
      <c r="A252" s="14"/>
      <c r="B252" s="14"/>
      <c r="C252" s="14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3.5" customHeight="1">
      <c r="A253" s="14"/>
      <c r="B253" s="14"/>
      <c r="C253" s="14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3.5" customHeight="1">
      <c r="A254" s="14"/>
      <c r="B254" s="14"/>
      <c r="C254" s="14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3.5" customHeight="1">
      <c r="A255" s="14"/>
      <c r="B255" s="14"/>
      <c r="C255" s="14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3.5" customHeight="1">
      <c r="A256" s="14"/>
      <c r="B256" s="14"/>
      <c r="C256" s="14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3.5" customHeight="1">
      <c r="A257" s="14"/>
      <c r="B257" s="14"/>
      <c r="C257" s="14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3.5" customHeight="1">
      <c r="A258" s="14"/>
      <c r="B258" s="14"/>
      <c r="C258" s="14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3.5" customHeight="1">
      <c r="A259" s="14"/>
      <c r="B259" s="14"/>
      <c r="C259" s="14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3.5" customHeight="1">
      <c r="A260" s="14"/>
      <c r="B260" s="14"/>
      <c r="C260" s="14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3.5" customHeight="1">
      <c r="A261" s="14"/>
      <c r="B261" s="14"/>
      <c r="C261" s="14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3.5" customHeight="1">
      <c r="A262" s="14"/>
      <c r="B262" s="14"/>
      <c r="C262" s="14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3.5" customHeight="1">
      <c r="A263" s="14"/>
      <c r="B263" s="14"/>
      <c r="C263" s="14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3.5" customHeight="1">
      <c r="A264" s="14"/>
      <c r="B264" s="14"/>
      <c r="C264" s="14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3.5" customHeight="1">
      <c r="A265" s="14"/>
      <c r="B265" s="14"/>
      <c r="C265" s="14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3.5" customHeight="1">
      <c r="A266" s="14"/>
      <c r="B266" s="14"/>
      <c r="C266" s="14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3.5" customHeight="1">
      <c r="A267" s="14"/>
      <c r="B267" s="14"/>
      <c r="C267" s="14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3.5" customHeight="1">
      <c r="A268" s="14"/>
      <c r="B268" s="14"/>
      <c r="C268" s="14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3.5" customHeight="1">
      <c r="A269" s="14"/>
      <c r="B269" s="14"/>
      <c r="C269" s="14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3.5" customHeight="1">
      <c r="A270" s="14"/>
      <c r="B270" s="14"/>
      <c r="C270" s="14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3.5" customHeight="1">
      <c r="A271" s="14"/>
      <c r="B271" s="14"/>
      <c r="C271" s="14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3.5" customHeight="1">
      <c r="A272" s="14"/>
      <c r="B272" s="14"/>
      <c r="C272" s="14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3.5" customHeight="1">
      <c r="A273" s="14"/>
      <c r="B273" s="14"/>
      <c r="C273" s="14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3.5" customHeight="1">
      <c r="A274" s="14"/>
      <c r="B274" s="14"/>
      <c r="C274" s="14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3.5" customHeight="1">
      <c r="A275" s="14"/>
      <c r="B275" s="14"/>
      <c r="C275" s="14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3.5" customHeight="1">
      <c r="A276" s="14"/>
      <c r="B276" s="14"/>
      <c r="C276" s="14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3.5" customHeight="1">
      <c r="A277" s="14"/>
      <c r="B277" s="14"/>
      <c r="C277" s="14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3.5" customHeight="1">
      <c r="A278" s="14"/>
      <c r="B278" s="14"/>
      <c r="C278" s="14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3.5" customHeight="1">
      <c r="A279" s="14"/>
      <c r="B279" s="14"/>
      <c r="C279" s="14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3.5" customHeight="1">
      <c r="A280" s="14"/>
      <c r="B280" s="14"/>
      <c r="C280" s="14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3.5" customHeight="1">
      <c r="A281" s="14"/>
      <c r="B281" s="14"/>
      <c r="C281" s="14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3.5" customHeight="1">
      <c r="A282" s="14"/>
      <c r="B282" s="14"/>
      <c r="C282" s="14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3.5" customHeight="1">
      <c r="A283" s="14"/>
      <c r="B283" s="14"/>
      <c r="C283" s="14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3.5" customHeight="1">
      <c r="A284" s="14"/>
      <c r="B284" s="14"/>
      <c r="C284" s="14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3.5" customHeight="1">
      <c r="A285" s="14"/>
      <c r="B285" s="14"/>
      <c r="C285" s="14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3.5" customHeight="1">
      <c r="A286" s="14"/>
      <c r="B286" s="14"/>
      <c r="C286" s="14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3.5" customHeight="1">
      <c r="A287" s="14"/>
      <c r="B287" s="14"/>
      <c r="C287" s="14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3.5" customHeight="1">
      <c r="A288" s="14"/>
      <c r="B288" s="14"/>
      <c r="C288" s="14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3.5" customHeight="1">
      <c r="A289" s="14"/>
      <c r="B289" s="14"/>
      <c r="C289" s="14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3.5" customHeight="1">
      <c r="A290" s="14"/>
      <c r="B290" s="14"/>
      <c r="C290" s="14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3.5" customHeight="1">
      <c r="A291" s="14"/>
      <c r="B291" s="14"/>
      <c r="C291" s="14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3.5" customHeight="1">
      <c r="A292" s="14"/>
      <c r="B292" s="14"/>
      <c r="C292" s="14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3.5" customHeight="1">
      <c r="A293" s="14"/>
      <c r="B293" s="14"/>
      <c r="C293" s="14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3.5" customHeight="1">
      <c r="A294" s="14"/>
      <c r="B294" s="14"/>
      <c r="C294" s="14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3.5" customHeight="1">
      <c r="A295" s="14"/>
      <c r="B295" s="14"/>
      <c r="C295" s="14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3.5" customHeight="1">
      <c r="A296" s="14"/>
      <c r="B296" s="14"/>
      <c r="C296" s="14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3.5" customHeight="1">
      <c r="A297" s="14"/>
      <c r="B297" s="14"/>
      <c r="C297" s="14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3.5" customHeight="1">
      <c r="A298" s="14"/>
      <c r="B298" s="14"/>
      <c r="C298" s="14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3.5" customHeight="1">
      <c r="A299" s="14"/>
      <c r="B299" s="14"/>
      <c r="C299" s="14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3.5" customHeight="1">
      <c r="A300" s="14"/>
      <c r="B300" s="14"/>
      <c r="C300" s="14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3.5" customHeight="1">
      <c r="A301" s="14"/>
      <c r="B301" s="14"/>
      <c r="C301" s="14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3.5" customHeight="1">
      <c r="A302" s="14"/>
      <c r="B302" s="14"/>
      <c r="C302" s="14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3.5" customHeight="1">
      <c r="A303" s="14"/>
      <c r="B303" s="14"/>
      <c r="C303" s="14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3.5" customHeight="1">
      <c r="A304" s="14"/>
      <c r="B304" s="14"/>
      <c r="C304" s="14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3.5" customHeight="1">
      <c r="A305" s="14"/>
      <c r="B305" s="14"/>
      <c r="C305" s="14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3.5" customHeight="1">
      <c r="A306" s="14"/>
      <c r="B306" s="14"/>
      <c r="C306" s="14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3.5" customHeight="1">
      <c r="A307" s="14"/>
      <c r="B307" s="14"/>
      <c r="C307" s="14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3.5" customHeight="1">
      <c r="A308" s="14"/>
      <c r="B308" s="14"/>
      <c r="C308" s="14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3.5" customHeight="1">
      <c r="A309" s="14"/>
      <c r="B309" s="14"/>
      <c r="C309" s="14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3.5" customHeight="1">
      <c r="A310" s="14"/>
      <c r="B310" s="14"/>
      <c r="C310" s="14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3.5" customHeight="1">
      <c r="A311" s="14"/>
      <c r="B311" s="14"/>
      <c r="C311" s="14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3.5" customHeight="1">
      <c r="A312" s="14"/>
      <c r="B312" s="14"/>
      <c r="C312" s="14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3.5" customHeight="1">
      <c r="A313" s="14"/>
      <c r="B313" s="14"/>
      <c r="C313" s="14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3.5" customHeight="1">
      <c r="A314" s="14"/>
      <c r="B314" s="14"/>
      <c r="C314" s="14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3.5" customHeight="1">
      <c r="A315" s="14"/>
      <c r="B315" s="14"/>
      <c r="C315" s="14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3.5" customHeight="1">
      <c r="A316" s="14"/>
      <c r="B316" s="14"/>
      <c r="C316" s="14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3.5" customHeight="1">
      <c r="A317" s="14"/>
      <c r="B317" s="14"/>
      <c r="C317" s="14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3.5" customHeight="1">
      <c r="A318" s="14"/>
      <c r="B318" s="14"/>
      <c r="C318" s="14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3.5" customHeight="1">
      <c r="A319" s="14"/>
      <c r="B319" s="14"/>
      <c r="C319" s="14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3.5" customHeight="1">
      <c r="A320" s="14"/>
      <c r="B320" s="14"/>
      <c r="C320" s="14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3.5" customHeight="1">
      <c r="A321" s="14"/>
      <c r="B321" s="14"/>
      <c r="C321" s="14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3.5" customHeight="1">
      <c r="A322" s="14"/>
      <c r="B322" s="14"/>
      <c r="C322" s="14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3.5" customHeight="1">
      <c r="A323" s="14"/>
      <c r="B323" s="14"/>
      <c r="C323" s="14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3.5" customHeight="1">
      <c r="A324" s="14"/>
      <c r="B324" s="14"/>
      <c r="C324" s="14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3.5" customHeight="1">
      <c r="A325" s="14"/>
      <c r="B325" s="14"/>
      <c r="C325" s="14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3.5" customHeight="1">
      <c r="A326" s="14"/>
      <c r="B326" s="14"/>
      <c r="C326" s="14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3.5" customHeight="1">
      <c r="A327" s="14"/>
      <c r="B327" s="14"/>
      <c r="C327" s="14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3.5" customHeight="1">
      <c r="A328" s="14"/>
      <c r="B328" s="14"/>
      <c r="C328" s="14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3.5" customHeight="1">
      <c r="A329" s="14"/>
      <c r="B329" s="14"/>
      <c r="C329" s="14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3.5" customHeight="1">
      <c r="A330" s="14"/>
      <c r="B330" s="14"/>
      <c r="C330" s="14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3.5" customHeight="1">
      <c r="A331" s="14"/>
      <c r="B331" s="14"/>
      <c r="C331" s="14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3.5" customHeight="1">
      <c r="A332" s="14"/>
      <c r="B332" s="14"/>
      <c r="C332" s="14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3.5" customHeight="1">
      <c r="A333" s="14"/>
      <c r="B333" s="14"/>
      <c r="C333" s="14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3.5" customHeight="1">
      <c r="A334" s="14"/>
      <c r="B334" s="14"/>
      <c r="C334" s="14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3.5" customHeight="1">
      <c r="A335" s="14"/>
      <c r="B335" s="14"/>
      <c r="C335" s="14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3.5" customHeight="1">
      <c r="A336" s="14"/>
      <c r="B336" s="14"/>
      <c r="C336" s="14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3.5" customHeight="1">
      <c r="A337" s="14"/>
      <c r="B337" s="14"/>
      <c r="C337" s="14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3.5" customHeight="1">
      <c r="A338" s="14"/>
      <c r="B338" s="14"/>
      <c r="C338" s="14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3.5" customHeight="1">
      <c r="A339" s="14"/>
      <c r="B339" s="14"/>
      <c r="C339" s="14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3.5" customHeight="1">
      <c r="A340" s="14"/>
      <c r="B340" s="14"/>
      <c r="C340" s="14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3.5" customHeight="1">
      <c r="A341" s="14"/>
      <c r="B341" s="14"/>
      <c r="C341" s="14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3.5" customHeight="1">
      <c r="A342" s="14"/>
      <c r="B342" s="14"/>
      <c r="C342" s="14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3.5" customHeight="1">
      <c r="A343" s="14"/>
      <c r="B343" s="14"/>
      <c r="C343" s="14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3.5" customHeight="1">
      <c r="A344" s="14"/>
      <c r="B344" s="14"/>
      <c r="C344" s="14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3.5" customHeight="1">
      <c r="A345" s="14"/>
      <c r="B345" s="14"/>
      <c r="C345" s="14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3.5" customHeight="1">
      <c r="A346" s="14"/>
      <c r="B346" s="14"/>
      <c r="C346" s="14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3.5" customHeight="1">
      <c r="A347" s="14"/>
      <c r="B347" s="14"/>
      <c r="C347" s="14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3.5" customHeight="1">
      <c r="A348" s="14"/>
      <c r="B348" s="14"/>
      <c r="C348" s="14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3.5" customHeight="1">
      <c r="A349" s="14"/>
      <c r="B349" s="14"/>
      <c r="C349" s="14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3.5" customHeight="1">
      <c r="A350" s="14"/>
      <c r="B350" s="14"/>
      <c r="C350" s="14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3.5" customHeight="1">
      <c r="A351" s="14"/>
      <c r="B351" s="14"/>
      <c r="C351" s="14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3.5" customHeight="1">
      <c r="A352" s="14"/>
      <c r="B352" s="14"/>
      <c r="C352" s="14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3.5" customHeight="1">
      <c r="A353" s="14"/>
      <c r="B353" s="14"/>
      <c r="C353" s="14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3.5" customHeight="1">
      <c r="A354" s="14"/>
      <c r="B354" s="14"/>
      <c r="C354" s="14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3.5" customHeight="1">
      <c r="A355" s="14"/>
      <c r="B355" s="14"/>
      <c r="C355" s="14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3.5" customHeight="1">
      <c r="A356" s="14"/>
      <c r="B356" s="14"/>
      <c r="C356" s="14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3.5" customHeight="1">
      <c r="A357" s="14"/>
      <c r="B357" s="14"/>
      <c r="C357" s="14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3.5" customHeight="1">
      <c r="A358" s="14"/>
      <c r="B358" s="14"/>
      <c r="C358" s="14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3.5" customHeight="1">
      <c r="A359" s="14"/>
      <c r="B359" s="14"/>
      <c r="C359" s="14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3.5" customHeight="1">
      <c r="A360" s="14"/>
      <c r="B360" s="14"/>
      <c r="C360" s="14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3.5" customHeight="1">
      <c r="A361" s="14"/>
      <c r="B361" s="14"/>
      <c r="C361" s="14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3.5" customHeight="1">
      <c r="A362" s="14"/>
      <c r="B362" s="14"/>
      <c r="C362" s="14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3.5" customHeight="1">
      <c r="A363" s="14"/>
      <c r="B363" s="14"/>
      <c r="C363" s="14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3.5" customHeight="1">
      <c r="A364" s="14"/>
      <c r="B364" s="14"/>
      <c r="C364" s="14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3.5" customHeight="1">
      <c r="A365" s="14"/>
      <c r="B365" s="14"/>
      <c r="C365" s="14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3.5" customHeight="1">
      <c r="A366" s="14"/>
      <c r="B366" s="14"/>
      <c r="C366" s="14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3.5" customHeight="1">
      <c r="A367" s="14"/>
      <c r="B367" s="14"/>
      <c r="C367" s="14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3.5" customHeight="1">
      <c r="A368" s="14"/>
      <c r="B368" s="14"/>
      <c r="C368" s="14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3.5" customHeight="1">
      <c r="A369" s="14"/>
      <c r="B369" s="14"/>
      <c r="C369" s="14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3.5" customHeight="1">
      <c r="A370" s="14"/>
      <c r="B370" s="14"/>
      <c r="C370" s="14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3.5" customHeight="1">
      <c r="A371" s="14"/>
      <c r="B371" s="14"/>
      <c r="C371" s="14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3.5" customHeight="1">
      <c r="A372" s="14"/>
      <c r="B372" s="14"/>
      <c r="C372" s="14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3.5" customHeight="1">
      <c r="A373" s="14"/>
      <c r="B373" s="14"/>
      <c r="C373" s="14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3.5" customHeight="1">
      <c r="A374" s="14"/>
      <c r="B374" s="14"/>
      <c r="C374" s="14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3.5" customHeight="1">
      <c r="A375" s="14"/>
      <c r="B375" s="14"/>
      <c r="C375" s="14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3.5" customHeight="1">
      <c r="A376" s="14"/>
      <c r="B376" s="14"/>
      <c r="C376" s="14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3.5" customHeight="1">
      <c r="A377" s="14"/>
      <c r="B377" s="14"/>
      <c r="C377" s="14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3.5" customHeight="1">
      <c r="A378" s="14"/>
      <c r="B378" s="14"/>
      <c r="C378" s="14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3.5" customHeight="1">
      <c r="A379" s="14"/>
      <c r="B379" s="14"/>
      <c r="C379" s="14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3.5" customHeight="1">
      <c r="A380" s="14"/>
      <c r="B380" s="14"/>
      <c r="C380" s="14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3.5" customHeight="1">
      <c r="A381" s="14"/>
      <c r="B381" s="14"/>
      <c r="C381" s="14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3.5" customHeight="1">
      <c r="A382" s="14"/>
      <c r="B382" s="14"/>
      <c r="C382" s="14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3.5" customHeight="1">
      <c r="A383" s="14"/>
      <c r="B383" s="14"/>
      <c r="C383" s="14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3.5" customHeight="1">
      <c r="A384" s="14"/>
      <c r="B384" s="14"/>
      <c r="C384" s="14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3.5" customHeight="1">
      <c r="A385" s="14"/>
      <c r="B385" s="14"/>
      <c r="C385" s="14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3.5" customHeight="1">
      <c r="A386" s="14"/>
      <c r="B386" s="14"/>
      <c r="C386" s="14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3.5" customHeight="1">
      <c r="A387" s="14"/>
      <c r="B387" s="14"/>
      <c r="C387" s="14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3.5" customHeight="1">
      <c r="A388" s="14"/>
      <c r="B388" s="14"/>
      <c r="C388" s="14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3.5" customHeight="1">
      <c r="A389" s="14"/>
      <c r="B389" s="14"/>
      <c r="C389" s="14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3.5" customHeight="1">
      <c r="A390" s="14"/>
      <c r="B390" s="14"/>
      <c r="C390" s="14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3.5" customHeight="1">
      <c r="A391" s="14"/>
      <c r="B391" s="14"/>
      <c r="C391" s="14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3.5" customHeight="1">
      <c r="A392" s="14"/>
      <c r="B392" s="14"/>
      <c r="C392" s="14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3.5" customHeight="1">
      <c r="A393" s="14"/>
      <c r="B393" s="14"/>
      <c r="C393" s="14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3.5" customHeight="1">
      <c r="A394" s="14"/>
      <c r="B394" s="14"/>
      <c r="C394" s="14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3.5" customHeight="1">
      <c r="A395" s="14"/>
      <c r="B395" s="14"/>
      <c r="C395" s="14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3.5" customHeight="1">
      <c r="A396" s="14"/>
      <c r="B396" s="14"/>
      <c r="C396" s="14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3.5" customHeight="1">
      <c r="A397" s="14"/>
      <c r="B397" s="14"/>
      <c r="C397" s="14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3.5" customHeight="1">
      <c r="A398" s="14"/>
      <c r="B398" s="14"/>
      <c r="C398" s="14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3.5" customHeight="1">
      <c r="A399" s="14"/>
      <c r="B399" s="14"/>
      <c r="C399" s="14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3.5" customHeight="1">
      <c r="A400" s="14"/>
      <c r="B400" s="14"/>
      <c r="C400" s="14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3.5" customHeight="1">
      <c r="A401" s="14"/>
      <c r="B401" s="14"/>
      <c r="C401" s="14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3.5" customHeight="1">
      <c r="A402" s="14"/>
      <c r="B402" s="14"/>
      <c r="C402" s="14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3.5" customHeight="1">
      <c r="A403" s="14"/>
      <c r="B403" s="14"/>
      <c r="C403" s="14"/>
      <c r="D403" s="15"/>
      <c r="E403" s="16"/>
      <c r="F403" s="16"/>
      <c r="G403" s="16"/>
      <c r="H403" s="16"/>
      <c r="I403" s="16"/>
      <c r="J403" s="16"/>
      <c r="K403" s="16"/>
      <c r="L403" s="16"/>
      <c r="M403" s="16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3.5" customHeight="1">
      <c r="A404" s="14"/>
      <c r="B404" s="14"/>
      <c r="C404" s="14"/>
      <c r="D404" s="15"/>
      <c r="E404" s="16"/>
      <c r="F404" s="16"/>
      <c r="G404" s="16"/>
      <c r="H404" s="16"/>
      <c r="I404" s="16"/>
      <c r="J404" s="16"/>
      <c r="K404" s="16"/>
      <c r="L404" s="16"/>
      <c r="M404" s="16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3.5" customHeight="1">
      <c r="A405" s="14"/>
      <c r="B405" s="14"/>
      <c r="C405" s="14"/>
      <c r="D405" s="15"/>
      <c r="E405" s="16"/>
      <c r="F405" s="16"/>
      <c r="G405" s="16"/>
      <c r="H405" s="16"/>
      <c r="I405" s="16"/>
      <c r="J405" s="16"/>
      <c r="K405" s="16"/>
      <c r="L405" s="16"/>
      <c r="M405" s="16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3.5" customHeight="1">
      <c r="A406" s="14"/>
      <c r="B406" s="14"/>
      <c r="C406" s="14"/>
      <c r="D406" s="15"/>
      <c r="E406" s="16"/>
      <c r="F406" s="16"/>
      <c r="G406" s="16"/>
      <c r="H406" s="16"/>
      <c r="I406" s="16"/>
      <c r="J406" s="16"/>
      <c r="K406" s="16"/>
      <c r="L406" s="16"/>
      <c r="M406" s="16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3.5" customHeight="1">
      <c r="A407" s="14"/>
      <c r="B407" s="14"/>
      <c r="C407" s="14"/>
      <c r="D407" s="15"/>
      <c r="E407" s="16"/>
      <c r="F407" s="16"/>
      <c r="G407" s="16"/>
      <c r="H407" s="16"/>
      <c r="I407" s="16"/>
      <c r="J407" s="16"/>
      <c r="K407" s="16"/>
      <c r="L407" s="16"/>
      <c r="M407" s="16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3.5" customHeight="1">
      <c r="A408" s="14"/>
      <c r="B408" s="14"/>
      <c r="C408" s="14"/>
      <c r="D408" s="15"/>
      <c r="E408" s="16"/>
      <c r="F408" s="16"/>
      <c r="G408" s="16"/>
      <c r="H408" s="16"/>
      <c r="I408" s="16"/>
      <c r="J408" s="16"/>
      <c r="K408" s="16"/>
      <c r="L408" s="16"/>
      <c r="M408" s="16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3.5" customHeight="1">
      <c r="A409" s="14"/>
      <c r="B409" s="14"/>
      <c r="C409" s="14"/>
      <c r="D409" s="15"/>
      <c r="E409" s="16"/>
      <c r="F409" s="16"/>
      <c r="G409" s="16"/>
      <c r="H409" s="16"/>
      <c r="I409" s="16"/>
      <c r="J409" s="16"/>
      <c r="K409" s="16"/>
      <c r="L409" s="16"/>
      <c r="M409" s="16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3.5" customHeight="1">
      <c r="A410" s="14"/>
      <c r="B410" s="14"/>
      <c r="C410" s="14"/>
      <c r="D410" s="15"/>
      <c r="E410" s="16"/>
      <c r="F410" s="16"/>
      <c r="G410" s="16"/>
      <c r="H410" s="16"/>
      <c r="I410" s="16"/>
      <c r="J410" s="16"/>
      <c r="K410" s="16"/>
      <c r="L410" s="16"/>
      <c r="M410" s="16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3.5" customHeight="1">
      <c r="A411" s="14"/>
      <c r="B411" s="14"/>
      <c r="C411" s="14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3.5" customHeight="1">
      <c r="A412" s="14"/>
      <c r="B412" s="14"/>
      <c r="C412" s="14"/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3.5" customHeight="1">
      <c r="A413" s="14"/>
      <c r="B413" s="14"/>
      <c r="C413" s="14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3.5" customHeight="1">
      <c r="A414" s="14"/>
      <c r="B414" s="14"/>
      <c r="C414" s="14"/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3.5" customHeight="1">
      <c r="A415" s="14"/>
      <c r="B415" s="14"/>
      <c r="C415" s="14"/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3.5" customHeight="1">
      <c r="A416" s="14"/>
      <c r="B416" s="14"/>
      <c r="C416" s="14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3.5" customHeight="1">
      <c r="A417" s="14"/>
      <c r="B417" s="14"/>
      <c r="C417" s="14"/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3.5" customHeight="1">
      <c r="A418" s="14"/>
      <c r="B418" s="14"/>
      <c r="C418" s="14"/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3.5" customHeight="1">
      <c r="A419" s="14"/>
      <c r="B419" s="14"/>
      <c r="C419" s="14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3.5" customHeight="1">
      <c r="A420" s="14"/>
      <c r="B420" s="14"/>
      <c r="C420" s="14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3.5" customHeight="1">
      <c r="A421" s="14"/>
      <c r="B421" s="14"/>
      <c r="C421" s="14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3.5" customHeight="1">
      <c r="A422" s="14"/>
      <c r="B422" s="14"/>
      <c r="C422" s="14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3.5" customHeight="1">
      <c r="A423" s="14"/>
      <c r="B423" s="14"/>
      <c r="C423" s="14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3.5" customHeight="1">
      <c r="A424" s="14"/>
      <c r="B424" s="14"/>
      <c r="C424" s="14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3.5" customHeight="1">
      <c r="A425" s="14"/>
      <c r="B425" s="14"/>
      <c r="C425" s="14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3.5" customHeight="1">
      <c r="A426" s="14"/>
      <c r="B426" s="14"/>
      <c r="C426" s="14"/>
      <c r="D426" s="15"/>
      <c r="E426" s="16"/>
      <c r="F426" s="16"/>
      <c r="G426" s="16"/>
      <c r="H426" s="16"/>
      <c r="I426" s="16"/>
      <c r="J426" s="16"/>
      <c r="K426" s="16"/>
      <c r="L426" s="16"/>
      <c r="M426" s="16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3.5" customHeight="1">
      <c r="A427" s="14"/>
      <c r="B427" s="14"/>
      <c r="C427" s="14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3.5" customHeight="1">
      <c r="A428" s="14"/>
      <c r="B428" s="14"/>
      <c r="C428" s="14"/>
      <c r="D428" s="15"/>
      <c r="E428" s="16"/>
      <c r="F428" s="16"/>
      <c r="G428" s="16"/>
      <c r="H428" s="16"/>
      <c r="I428" s="16"/>
      <c r="J428" s="16"/>
      <c r="K428" s="16"/>
      <c r="L428" s="16"/>
      <c r="M428" s="16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3.5" customHeight="1">
      <c r="A429" s="14"/>
      <c r="B429" s="14"/>
      <c r="C429" s="14"/>
      <c r="D429" s="15"/>
      <c r="E429" s="16"/>
      <c r="F429" s="16"/>
      <c r="G429" s="16"/>
      <c r="H429" s="16"/>
      <c r="I429" s="16"/>
      <c r="J429" s="16"/>
      <c r="K429" s="16"/>
      <c r="L429" s="16"/>
      <c r="M429" s="16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3.5" customHeight="1">
      <c r="A430" s="14"/>
      <c r="B430" s="14"/>
      <c r="C430" s="14"/>
      <c r="D430" s="15"/>
      <c r="E430" s="16"/>
      <c r="F430" s="16"/>
      <c r="G430" s="16"/>
      <c r="H430" s="16"/>
      <c r="I430" s="16"/>
      <c r="J430" s="16"/>
      <c r="K430" s="16"/>
      <c r="L430" s="16"/>
      <c r="M430" s="16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3.5" customHeight="1">
      <c r="A431" s="14"/>
      <c r="B431" s="14"/>
      <c r="C431" s="14"/>
      <c r="D431" s="15"/>
      <c r="E431" s="16"/>
      <c r="F431" s="16"/>
      <c r="G431" s="16"/>
      <c r="H431" s="16"/>
      <c r="I431" s="16"/>
      <c r="J431" s="16"/>
      <c r="K431" s="16"/>
      <c r="L431" s="16"/>
      <c r="M431" s="16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3.5" customHeight="1">
      <c r="A432" s="14"/>
      <c r="B432" s="14"/>
      <c r="C432" s="14"/>
      <c r="D432" s="15"/>
      <c r="E432" s="16"/>
      <c r="F432" s="16"/>
      <c r="G432" s="16"/>
      <c r="H432" s="16"/>
      <c r="I432" s="16"/>
      <c r="J432" s="16"/>
      <c r="K432" s="16"/>
      <c r="L432" s="16"/>
      <c r="M432" s="16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3.5" customHeight="1">
      <c r="A433" s="14"/>
      <c r="B433" s="14"/>
      <c r="C433" s="14"/>
      <c r="D433" s="15"/>
      <c r="E433" s="16"/>
      <c r="F433" s="16"/>
      <c r="G433" s="16"/>
      <c r="H433" s="16"/>
      <c r="I433" s="16"/>
      <c r="J433" s="16"/>
      <c r="K433" s="16"/>
      <c r="L433" s="16"/>
      <c r="M433" s="16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3.5" customHeight="1">
      <c r="A434" s="14"/>
      <c r="B434" s="14"/>
      <c r="C434" s="14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3.5" customHeight="1">
      <c r="A435" s="14"/>
      <c r="B435" s="14"/>
      <c r="C435" s="14"/>
      <c r="D435" s="15"/>
      <c r="E435" s="16"/>
      <c r="F435" s="16"/>
      <c r="G435" s="16"/>
      <c r="H435" s="16"/>
      <c r="I435" s="16"/>
      <c r="J435" s="16"/>
      <c r="K435" s="16"/>
      <c r="L435" s="16"/>
      <c r="M435" s="16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3.5" customHeight="1">
      <c r="A436" s="14"/>
      <c r="B436" s="14"/>
      <c r="C436" s="14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3.5" customHeight="1">
      <c r="A437" s="14"/>
      <c r="B437" s="14"/>
      <c r="C437" s="14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3.5" customHeight="1">
      <c r="A438" s="14"/>
      <c r="B438" s="14"/>
      <c r="C438" s="14"/>
      <c r="D438" s="15"/>
      <c r="E438" s="16"/>
      <c r="F438" s="16"/>
      <c r="G438" s="16"/>
      <c r="H438" s="16"/>
      <c r="I438" s="16"/>
      <c r="J438" s="16"/>
      <c r="K438" s="16"/>
      <c r="L438" s="16"/>
      <c r="M438" s="16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3.5" customHeight="1">
      <c r="A439" s="14"/>
      <c r="B439" s="14"/>
      <c r="C439" s="14"/>
      <c r="D439" s="15"/>
      <c r="E439" s="16"/>
      <c r="F439" s="16"/>
      <c r="G439" s="16"/>
      <c r="H439" s="16"/>
      <c r="I439" s="16"/>
      <c r="J439" s="16"/>
      <c r="K439" s="16"/>
      <c r="L439" s="16"/>
      <c r="M439" s="16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3.5" customHeight="1">
      <c r="A440" s="14"/>
      <c r="B440" s="14"/>
      <c r="C440" s="14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3.5" customHeight="1">
      <c r="A441" s="14"/>
      <c r="B441" s="14"/>
      <c r="C441" s="14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3.5" customHeight="1">
      <c r="A442" s="14"/>
      <c r="B442" s="14"/>
      <c r="C442" s="14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3.5" customHeight="1">
      <c r="A443" s="14"/>
      <c r="B443" s="14"/>
      <c r="C443" s="14"/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3.5" customHeight="1">
      <c r="A444" s="14"/>
      <c r="B444" s="14"/>
      <c r="C444" s="14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3.5" customHeight="1">
      <c r="A445" s="14"/>
      <c r="B445" s="14"/>
      <c r="C445" s="14"/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3.5" customHeight="1">
      <c r="A446" s="14"/>
      <c r="B446" s="14"/>
      <c r="C446" s="14"/>
      <c r="D446" s="15"/>
      <c r="E446" s="16"/>
      <c r="F446" s="16"/>
      <c r="G446" s="16"/>
      <c r="H446" s="16"/>
      <c r="I446" s="16"/>
      <c r="J446" s="16"/>
      <c r="K446" s="16"/>
      <c r="L446" s="16"/>
      <c r="M446" s="16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3.5" customHeight="1">
      <c r="A447" s="14"/>
      <c r="B447" s="14"/>
      <c r="C447" s="14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3.5" customHeight="1">
      <c r="A448" s="14"/>
      <c r="B448" s="14"/>
      <c r="C448" s="14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3.5" customHeight="1">
      <c r="A449" s="14"/>
      <c r="B449" s="14"/>
      <c r="C449" s="14"/>
      <c r="D449" s="15"/>
      <c r="E449" s="16"/>
      <c r="F449" s="16"/>
      <c r="G449" s="16"/>
      <c r="H449" s="16"/>
      <c r="I449" s="16"/>
      <c r="J449" s="16"/>
      <c r="K449" s="16"/>
      <c r="L449" s="16"/>
      <c r="M449" s="16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3.5" customHeight="1">
      <c r="A450" s="14"/>
      <c r="B450" s="14"/>
      <c r="C450" s="14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3.5" customHeight="1">
      <c r="A451" s="14"/>
      <c r="B451" s="14"/>
      <c r="C451" s="14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3.5" customHeight="1">
      <c r="A452" s="14"/>
      <c r="B452" s="14"/>
      <c r="C452" s="14"/>
      <c r="D452" s="15"/>
      <c r="E452" s="16"/>
      <c r="F452" s="16"/>
      <c r="G452" s="16"/>
      <c r="H452" s="16"/>
      <c r="I452" s="16"/>
      <c r="J452" s="16"/>
      <c r="K452" s="16"/>
      <c r="L452" s="16"/>
      <c r="M452" s="16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3.5" customHeight="1">
      <c r="A453" s="14"/>
      <c r="B453" s="14"/>
      <c r="C453" s="14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3.5" customHeight="1">
      <c r="A454" s="14"/>
      <c r="B454" s="14"/>
      <c r="C454" s="14"/>
      <c r="D454" s="15"/>
      <c r="E454" s="16"/>
      <c r="F454" s="16"/>
      <c r="G454" s="16"/>
      <c r="H454" s="16"/>
      <c r="I454" s="16"/>
      <c r="J454" s="16"/>
      <c r="K454" s="16"/>
      <c r="L454" s="16"/>
      <c r="M454" s="16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3.5" customHeight="1">
      <c r="A455" s="14"/>
      <c r="B455" s="14"/>
      <c r="C455" s="14"/>
      <c r="D455" s="15"/>
      <c r="E455" s="16"/>
      <c r="F455" s="16"/>
      <c r="G455" s="16"/>
      <c r="H455" s="16"/>
      <c r="I455" s="16"/>
      <c r="J455" s="16"/>
      <c r="K455" s="16"/>
      <c r="L455" s="16"/>
      <c r="M455" s="16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3.5" customHeight="1">
      <c r="A456" s="14"/>
      <c r="B456" s="14"/>
      <c r="C456" s="14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3.5" customHeight="1">
      <c r="A457" s="14"/>
      <c r="B457" s="14"/>
      <c r="C457" s="14"/>
      <c r="D457" s="15"/>
      <c r="E457" s="16"/>
      <c r="F457" s="16"/>
      <c r="G457" s="16"/>
      <c r="H457" s="16"/>
      <c r="I457" s="16"/>
      <c r="J457" s="16"/>
      <c r="K457" s="16"/>
      <c r="L457" s="16"/>
      <c r="M457" s="16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3.5" customHeight="1">
      <c r="A458" s="14"/>
      <c r="B458" s="14"/>
      <c r="C458" s="14"/>
      <c r="D458" s="15"/>
      <c r="E458" s="16"/>
      <c r="F458" s="16"/>
      <c r="G458" s="16"/>
      <c r="H458" s="16"/>
      <c r="I458" s="16"/>
      <c r="J458" s="16"/>
      <c r="K458" s="16"/>
      <c r="L458" s="16"/>
      <c r="M458" s="16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3.5" customHeight="1">
      <c r="A459" s="14"/>
      <c r="B459" s="14"/>
      <c r="C459" s="14"/>
      <c r="D459" s="15"/>
      <c r="E459" s="16"/>
      <c r="F459" s="16"/>
      <c r="G459" s="16"/>
      <c r="H459" s="16"/>
      <c r="I459" s="16"/>
      <c r="J459" s="16"/>
      <c r="K459" s="16"/>
      <c r="L459" s="16"/>
      <c r="M459" s="16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3.5" customHeight="1">
      <c r="A460" s="14"/>
      <c r="B460" s="14"/>
      <c r="C460" s="14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3.5" customHeight="1">
      <c r="A461" s="14"/>
      <c r="B461" s="14"/>
      <c r="C461" s="14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3.5" customHeight="1">
      <c r="A462" s="14"/>
      <c r="B462" s="14"/>
      <c r="C462" s="14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3.5" customHeight="1">
      <c r="A463" s="14"/>
      <c r="B463" s="14"/>
      <c r="C463" s="14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3.5" customHeight="1">
      <c r="A464" s="14"/>
      <c r="B464" s="14"/>
      <c r="C464" s="14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3.5" customHeight="1">
      <c r="A465" s="14"/>
      <c r="B465" s="14"/>
      <c r="C465" s="14"/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3.5" customHeight="1">
      <c r="A466" s="14"/>
      <c r="B466" s="14"/>
      <c r="C466" s="14"/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3.5" customHeight="1">
      <c r="A467" s="14"/>
      <c r="B467" s="14"/>
      <c r="C467" s="14"/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3.5" customHeight="1">
      <c r="A468" s="14"/>
      <c r="B468" s="14"/>
      <c r="C468" s="14"/>
      <c r="D468" s="15"/>
      <c r="E468" s="16"/>
      <c r="F468" s="16"/>
      <c r="G468" s="16"/>
      <c r="H468" s="16"/>
      <c r="I468" s="16"/>
      <c r="J468" s="16"/>
      <c r="K468" s="16"/>
      <c r="L468" s="16"/>
      <c r="M468" s="16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3.5" customHeight="1">
      <c r="A469" s="14"/>
      <c r="B469" s="14"/>
      <c r="C469" s="14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3.5" customHeight="1">
      <c r="A470" s="14"/>
      <c r="B470" s="14"/>
      <c r="C470" s="14"/>
      <c r="D470" s="15"/>
      <c r="E470" s="16"/>
      <c r="F470" s="16"/>
      <c r="G470" s="16"/>
      <c r="H470" s="16"/>
      <c r="I470" s="16"/>
      <c r="J470" s="16"/>
      <c r="K470" s="16"/>
      <c r="L470" s="16"/>
      <c r="M470" s="16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3.5" customHeight="1">
      <c r="A471" s="14"/>
      <c r="B471" s="14"/>
      <c r="C471" s="14"/>
      <c r="D471" s="15"/>
      <c r="E471" s="16"/>
      <c r="F471" s="16"/>
      <c r="G471" s="16"/>
      <c r="H471" s="16"/>
      <c r="I471" s="16"/>
      <c r="J471" s="16"/>
      <c r="K471" s="16"/>
      <c r="L471" s="16"/>
      <c r="M471" s="16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3.5" customHeight="1">
      <c r="A472" s="14"/>
      <c r="B472" s="14"/>
      <c r="C472" s="14"/>
      <c r="D472" s="15"/>
      <c r="E472" s="16"/>
      <c r="F472" s="16"/>
      <c r="G472" s="16"/>
      <c r="H472" s="16"/>
      <c r="I472" s="16"/>
      <c r="J472" s="16"/>
      <c r="K472" s="16"/>
      <c r="L472" s="16"/>
      <c r="M472" s="16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3.5" customHeight="1">
      <c r="A473" s="14"/>
      <c r="B473" s="14"/>
      <c r="C473" s="14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3.5" customHeight="1">
      <c r="A474" s="14"/>
      <c r="B474" s="14"/>
      <c r="C474" s="14"/>
      <c r="D474" s="15"/>
      <c r="E474" s="16"/>
      <c r="F474" s="16"/>
      <c r="G474" s="16"/>
      <c r="H474" s="16"/>
      <c r="I474" s="16"/>
      <c r="J474" s="16"/>
      <c r="K474" s="16"/>
      <c r="L474" s="16"/>
      <c r="M474" s="16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3.5" customHeight="1">
      <c r="A475" s="14"/>
      <c r="B475" s="14"/>
      <c r="C475" s="14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3.5" customHeight="1">
      <c r="A476" s="14"/>
      <c r="B476" s="14"/>
      <c r="C476" s="14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3.5" customHeight="1">
      <c r="A477" s="14"/>
      <c r="B477" s="14"/>
      <c r="C477" s="14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3.5" customHeight="1">
      <c r="A478" s="14"/>
      <c r="B478" s="14"/>
      <c r="C478" s="14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3.5" customHeight="1">
      <c r="A479" s="14"/>
      <c r="B479" s="14"/>
      <c r="C479" s="14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3.5" customHeight="1">
      <c r="A480" s="14"/>
      <c r="B480" s="14"/>
      <c r="C480" s="14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3.5" customHeight="1">
      <c r="A481" s="14"/>
      <c r="B481" s="14"/>
      <c r="C481" s="14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3.5" customHeight="1">
      <c r="A482" s="14"/>
      <c r="B482" s="14"/>
      <c r="C482" s="14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3.5" customHeight="1">
      <c r="A483" s="14"/>
      <c r="B483" s="14"/>
      <c r="C483" s="14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3.5" customHeight="1">
      <c r="A484" s="14"/>
      <c r="B484" s="14"/>
      <c r="C484" s="14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3.5" customHeight="1">
      <c r="A485" s="14"/>
      <c r="B485" s="14"/>
      <c r="C485" s="14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3.5" customHeight="1">
      <c r="A486" s="14"/>
      <c r="B486" s="14"/>
      <c r="C486" s="14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3.5" customHeight="1">
      <c r="A487" s="14"/>
      <c r="B487" s="14"/>
      <c r="C487" s="14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3.5" customHeight="1">
      <c r="A488" s="14"/>
      <c r="B488" s="14"/>
      <c r="C488" s="14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3.5" customHeight="1">
      <c r="A489" s="14"/>
      <c r="B489" s="14"/>
      <c r="C489" s="14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3.5" customHeight="1">
      <c r="A490" s="14"/>
      <c r="B490" s="14"/>
      <c r="C490" s="14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3.5" customHeight="1">
      <c r="A491" s="14"/>
      <c r="B491" s="14"/>
      <c r="C491" s="14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3.5" customHeight="1">
      <c r="A492" s="14"/>
      <c r="B492" s="14"/>
      <c r="C492" s="14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3.5" customHeight="1">
      <c r="A493" s="14"/>
      <c r="B493" s="14"/>
      <c r="C493" s="14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3.5" customHeight="1">
      <c r="A494" s="14"/>
      <c r="B494" s="14"/>
      <c r="C494" s="14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3.5" customHeight="1">
      <c r="A495" s="14"/>
      <c r="B495" s="14"/>
      <c r="C495" s="14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3.5" customHeight="1">
      <c r="A496" s="14"/>
      <c r="B496" s="14"/>
      <c r="C496" s="14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3.5" customHeight="1">
      <c r="A497" s="14"/>
      <c r="B497" s="14"/>
      <c r="C497" s="14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3.5" customHeight="1">
      <c r="A498" s="14"/>
      <c r="B498" s="14"/>
      <c r="C498" s="14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3.5" customHeight="1">
      <c r="A499" s="14"/>
      <c r="B499" s="14"/>
      <c r="C499" s="14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3.5" customHeight="1">
      <c r="A500" s="14"/>
      <c r="B500" s="14"/>
      <c r="C500" s="14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3.5" customHeight="1">
      <c r="A501" s="14"/>
      <c r="B501" s="14"/>
      <c r="C501" s="14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3.5" customHeight="1">
      <c r="A502" s="14"/>
      <c r="B502" s="14"/>
      <c r="C502" s="14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3.5" customHeight="1">
      <c r="A503" s="14"/>
      <c r="B503" s="14"/>
      <c r="C503" s="14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3.5" customHeight="1">
      <c r="A504" s="14"/>
      <c r="B504" s="14"/>
      <c r="C504" s="14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3.5" customHeight="1">
      <c r="A505" s="14"/>
      <c r="B505" s="14"/>
      <c r="C505" s="14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3.5" customHeight="1">
      <c r="A506" s="14"/>
      <c r="B506" s="14"/>
      <c r="C506" s="14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3.5" customHeight="1">
      <c r="A507" s="14"/>
      <c r="B507" s="14"/>
      <c r="C507" s="14"/>
      <c r="D507" s="15"/>
      <c r="E507" s="16"/>
      <c r="F507" s="16"/>
      <c r="G507" s="16"/>
      <c r="H507" s="16"/>
      <c r="I507" s="16"/>
      <c r="J507" s="16"/>
      <c r="K507" s="16"/>
      <c r="L507" s="16"/>
      <c r="M507" s="16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3.5" customHeight="1">
      <c r="A508" s="14"/>
      <c r="B508" s="14"/>
      <c r="C508" s="14"/>
      <c r="D508" s="15"/>
      <c r="E508" s="16"/>
      <c r="F508" s="16"/>
      <c r="G508" s="16"/>
      <c r="H508" s="16"/>
      <c r="I508" s="16"/>
      <c r="J508" s="16"/>
      <c r="K508" s="16"/>
      <c r="L508" s="16"/>
      <c r="M508" s="16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3.5" customHeight="1">
      <c r="A509" s="14"/>
      <c r="B509" s="14"/>
      <c r="C509" s="14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3.5" customHeight="1">
      <c r="A510" s="14"/>
      <c r="B510" s="14"/>
      <c r="C510" s="14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3.5" customHeight="1">
      <c r="A511" s="14"/>
      <c r="B511" s="14"/>
      <c r="C511" s="14"/>
      <c r="D511" s="15"/>
      <c r="E511" s="16"/>
      <c r="F511" s="16"/>
      <c r="G511" s="16"/>
      <c r="H511" s="16"/>
      <c r="I511" s="16"/>
      <c r="J511" s="16"/>
      <c r="K511" s="16"/>
      <c r="L511" s="16"/>
      <c r="M511" s="16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3.5" customHeight="1">
      <c r="A512" s="14"/>
      <c r="B512" s="14"/>
      <c r="C512" s="14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3.5" customHeight="1">
      <c r="A513" s="14"/>
      <c r="B513" s="14"/>
      <c r="C513" s="14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3.5" customHeight="1">
      <c r="A514" s="14"/>
      <c r="B514" s="14"/>
      <c r="C514" s="14"/>
      <c r="D514" s="15"/>
      <c r="E514" s="16"/>
      <c r="F514" s="16"/>
      <c r="G514" s="16"/>
      <c r="H514" s="16"/>
      <c r="I514" s="16"/>
      <c r="J514" s="16"/>
      <c r="K514" s="16"/>
      <c r="L514" s="16"/>
      <c r="M514" s="16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3.5" customHeight="1">
      <c r="A515" s="14"/>
      <c r="B515" s="14"/>
      <c r="C515" s="14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3.5" customHeight="1">
      <c r="A516" s="14"/>
      <c r="B516" s="14"/>
      <c r="C516" s="14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3.5" customHeight="1">
      <c r="A517" s="14"/>
      <c r="B517" s="14"/>
      <c r="C517" s="14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3.5" customHeight="1">
      <c r="A518" s="14"/>
      <c r="B518" s="14"/>
      <c r="C518" s="14"/>
      <c r="D518" s="15"/>
      <c r="E518" s="16"/>
      <c r="F518" s="16"/>
      <c r="G518" s="16"/>
      <c r="H518" s="16"/>
      <c r="I518" s="16"/>
      <c r="J518" s="16"/>
      <c r="K518" s="16"/>
      <c r="L518" s="16"/>
      <c r="M518" s="16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3.5" customHeight="1">
      <c r="A519" s="14"/>
      <c r="B519" s="14"/>
      <c r="C519" s="14"/>
      <c r="D519" s="15"/>
      <c r="E519" s="16"/>
      <c r="F519" s="16"/>
      <c r="G519" s="16"/>
      <c r="H519" s="16"/>
      <c r="I519" s="16"/>
      <c r="J519" s="16"/>
      <c r="K519" s="16"/>
      <c r="L519" s="16"/>
      <c r="M519" s="16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3.5" customHeight="1">
      <c r="A520" s="14"/>
      <c r="B520" s="14"/>
      <c r="C520" s="14"/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3.5" customHeight="1">
      <c r="A521" s="14"/>
      <c r="B521" s="14"/>
      <c r="C521" s="14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3.5" customHeight="1">
      <c r="A522" s="14"/>
      <c r="B522" s="14"/>
      <c r="C522" s="14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3.5" customHeight="1">
      <c r="A523" s="14"/>
      <c r="B523" s="14"/>
      <c r="C523" s="14"/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3.5" customHeight="1">
      <c r="A524" s="14"/>
      <c r="B524" s="14"/>
      <c r="C524" s="14"/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3.5" customHeight="1">
      <c r="A525" s="14"/>
      <c r="B525" s="14"/>
      <c r="C525" s="14"/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3.5" customHeight="1">
      <c r="A526" s="14"/>
      <c r="B526" s="14"/>
      <c r="C526" s="14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3.5" customHeight="1">
      <c r="A527" s="14"/>
      <c r="B527" s="14"/>
      <c r="C527" s="14"/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3.5" customHeight="1">
      <c r="A528" s="14"/>
      <c r="B528" s="14"/>
      <c r="C528" s="14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3.5" customHeight="1">
      <c r="A529" s="14"/>
      <c r="B529" s="14"/>
      <c r="C529" s="14"/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3.5" customHeight="1">
      <c r="A530" s="14"/>
      <c r="B530" s="14"/>
      <c r="C530" s="14"/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3.5" customHeight="1">
      <c r="A531" s="14"/>
      <c r="B531" s="14"/>
      <c r="C531" s="14"/>
      <c r="D531" s="15"/>
      <c r="E531" s="16"/>
      <c r="F531" s="16"/>
      <c r="G531" s="16"/>
      <c r="H531" s="16"/>
      <c r="I531" s="16"/>
      <c r="J531" s="16"/>
      <c r="K531" s="16"/>
      <c r="L531" s="16"/>
      <c r="M531" s="16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3.5" customHeight="1">
      <c r="A532" s="14"/>
      <c r="B532" s="14"/>
      <c r="C532" s="14"/>
      <c r="D532" s="15"/>
      <c r="E532" s="16"/>
      <c r="F532" s="16"/>
      <c r="G532" s="16"/>
      <c r="H532" s="16"/>
      <c r="I532" s="16"/>
      <c r="J532" s="16"/>
      <c r="K532" s="16"/>
      <c r="L532" s="16"/>
      <c r="M532" s="16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3.5" customHeight="1">
      <c r="A533" s="14"/>
      <c r="B533" s="14"/>
      <c r="C533" s="14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3.5" customHeight="1">
      <c r="A534" s="14"/>
      <c r="B534" s="14"/>
      <c r="C534" s="14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3.5" customHeight="1">
      <c r="A535" s="14"/>
      <c r="B535" s="14"/>
      <c r="C535" s="14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3.5" customHeight="1">
      <c r="A536" s="14"/>
      <c r="B536" s="14"/>
      <c r="C536" s="14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3.5" customHeight="1">
      <c r="A537" s="14"/>
      <c r="B537" s="14"/>
      <c r="C537" s="14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3.5" customHeight="1">
      <c r="A538" s="14"/>
      <c r="B538" s="14"/>
      <c r="C538" s="14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3.5" customHeight="1">
      <c r="A539" s="14"/>
      <c r="B539" s="14"/>
      <c r="C539" s="14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3.5" customHeight="1">
      <c r="A540" s="14"/>
      <c r="B540" s="14"/>
      <c r="C540" s="14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3.5" customHeight="1">
      <c r="A541" s="14"/>
      <c r="B541" s="14"/>
      <c r="C541" s="14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3.5" customHeight="1">
      <c r="A542" s="14"/>
      <c r="B542" s="14"/>
      <c r="C542" s="14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3.5" customHeight="1">
      <c r="A543" s="14"/>
      <c r="B543" s="14"/>
      <c r="C543" s="14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3.5" customHeight="1">
      <c r="A544" s="14"/>
      <c r="B544" s="14"/>
      <c r="C544" s="14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3.5" customHeight="1">
      <c r="A545" s="14"/>
      <c r="B545" s="14"/>
      <c r="C545" s="14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3.5" customHeight="1">
      <c r="A546" s="14"/>
      <c r="B546" s="14"/>
      <c r="C546" s="14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3.5" customHeight="1">
      <c r="A547" s="14"/>
      <c r="B547" s="14"/>
      <c r="C547" s="14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3.5" customHeight="1">
      <c r="A548" s="14"/>
      <c r="B548" s="14"/>
      <c r="C548" s="14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3.5" customHeight="1">
      <c r="A549" s="14"/>
      <c r="B549" s="14"/>
      <c r="C549" s="14"/>
      <c r="D549" s="15"/>
      <c r="E549" s="16"/>
      <c r="F549" s="16"/>
      <c r="G549" s="16"/>
      <c r="H549" s="16"/>
      <c r="I549" s="16"/>
      <c r="J549" s="16"/>
      <c r="K549" s="16"/>
      <c r="L549" s="16"/>
      <c r="M549" s="16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3.5" customHeight="1">
      <c r="A550" s="14"/>
      <c r="B550" s="14"/>
      <c r="C550" s="14"/>
      <c r="D550" s="15"/>
      <c r="E550" s="16"/>
      <c r="F550" s="16"/>
      <c r="G550" s="16"/>
      <c r="H550" s="16"/>
      <c r="I550" s="16"/>
      <c r="J550" s="16"/>
      <c r="K550" s="16"/>
      <c r="L550" s="16"/>
      <c r="M550" s="16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3.5" customHeight="1">
      <c r="A551" s="14"/>
      <c r="B551" s="14"/>
      <c r="C551" s="14"/>
      <c r="D551" s="15"/>
      <c r="E551" s="16"/>
      <c r="F551" s="16"/>
      <c r="G551" s="16"/>
      <c r="H551" s="16"/>
      <c r="I551" s="16"/>
      <c r="J551" s="16"/>
      <c r="K551" s="16"/>
      <c r="L551" s="16"/>
      <c r="M551" s="16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3.5" customHeight="1">
      <c r="A552" s="14"/>
      <c r="B552" s="14"/>
      <c r="C552" s="14"/>
      <c r="D552" s="15"/>
      <c r="E552" s="16"/>
      <c r="F552" s="16"/>
      <c r="G552" s="16"/>
      <c r="H552" s="16"/>
      <c r="I552" s="16"/>
      <c r="J552" s="16"/>
      <c r="K552" s="16"/>
      <c r="L552" s="16"/>
      <c r="M552" s="16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3.5" customHeight="1">
      <c r="A553" s="14"/>
      <c r="B553" s="14"/>
      <c r="C553" s="14"/>
      <c r="D553" s="15"/>
      <c r="E553" s="16"/>
      <c r="F553" s="16"/>
      <c r="G553" s="16"/>
      <c r="H553" s="16"/>
      <c r="I553" s="16"/>
      <c r="J553" s="16"/>
      <c r="K553" s="16"/>
      <c r="L553" s="16"/>
      <c r="M553" s="16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3.5" customHeight="1">
      <c r="A554" s="14"/>
      <c r="B554" s="14"/>
      <c r="C554" s="14"/>
      <c r="D554" s="15"/>
      <c r="E554" s="16"/>
      <c r="F554" s="16"/>
      <c r="G554" s="16"/>
      <c r="H554" s="16"/>
      <c r="I554" s="16"/>
      <c r="J554" s="16"/>
      <c r="K554" s="16"/>
      <c r="L554" s="16"/>
      <c r="M554" s="16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3.5" customHeight="1">
      <c r="A555" s="14"/>
      <c r="B555" s="14"/>
      <c r="C555" s="14"/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3.5" customHeight="1">
      <c r="A556" s="14"/>
      <c r="B556" s="14"/>
      <c r="C556" s="14"/>
      <c r="D556" s="15"/>
      <c r="E556" s="16"/>
      <c r="F556" s="16"/>
      <c r="G556" s="16"/>
      <c r="H556" s="16"/>
      <c r="I556" s="16"/>
      <c r="J556" s="16"/>
      <c r="K556" s="16"/>
      <c r="L556" s="16"/>
      <c r="M556" s="16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3.5" customHeight="1">
      <c r="A557" s="14"/>
      <c r="B557" s="14"/>
      <c r="C557" s="14"/>
      <c r="D557" s="15"/>
      <c r="E557" s="16"/>
      <c r="F557" s="16"/>
      <c r="G557" s="16"/>
      <c r="H557" s="16"/>
      <c r="I557" s="16"/>
      <c r="J557" s="16"/>
      <c r="K557" s="16"/>
      <c r="L557" s="16"/>
      <c r="M557" s="16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3.5" customHeight="1">
      <c r="A558" s="14"/>
      <c r="B558" s="14"/>
      <c r="C558" s="14"/>
      <c r="D558" s="15"/>
      <c r="E558" s="16"/>
      <c r="F558" s="16"/>
      <c r="G558" s="16"/>
      <c r="H558" s="16"/>
      <c r="I558" s="16"/>
      <c r="J558" s="16"/>
      <c r="K558" s="16"/>
      <c r="L558" s="16"/>
      <c r="M558" s="16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3.5" customHeight="1">
      <c r="A559" s="14"/>
      <c r="B559" s="14"/>
      <c r="C559" s="14"/>
      <c r="D559" s="15"/>
      <c r="E559" s="16"/>
      <c r="F559" s="16"/>
      <c r="G559" s="16"/>
      <c r="H559" s="16"/>
      <c r="I559" s="16"/>
      <c r="J559" s="16"/>
      <c r="K559" s="16"/>
      <c r="L559" s="16"/>
      <c r="M559" s="16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3.5" customHeight="1">
      <c r="A560" s="14"/>
      <c r="B560" s="14"/>
      <c r="C560" s="14"/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3.5" customHeight="1">
      <c r="A561" s="14"/>
      <c r="B561" s="14"/>
      <c r="C561" s="14"/>
      <c r="D561" s="15"/>
      <c r="E561" s="16"/>
      <c r="F561" s="16"/>
      <c r="G561" s="16"/>
      <c r="H561" s="16"/>
      <c r="I561" s="16"/>
      <c r="J561" s="16"/>
      <c r="K561" s="16"/>
      <c r="L561" s="16"/>
      <c r="M561" s="16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3.5" customHeight="1">
      <c r="A562" s="14"/>
      <c r="B562" s="14"/>
      <c r="C562" s="14"/>
      <c r="D562" s="15"/>
      <c r="E562" s="16"/>
      <c r="F562" s="16"/>
      <c r="G562" s="16"/>
      <c r="H562" s="16"/>
      <c r="I562" s="16"/>
      <c r="J562" s="16"/>
      <c r="K562" s="16"/>
      <c r="L562" s="16"/>
      <c r="M562" s="16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3.5" customHeight="1">
      <c r="A563" s="14"/>
      <c r="B563" s="14"/>
      <c r="C563" s="14"/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3.5" customHeight="1">
      <c r="A564" s="14"/>
      <c r="B564" s="14"/>
      <c r="C564" s="14"/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3.5" customHeight="1">
      <c r="A565" s="14"/>
      <c r="B565" s="14"/>
      <c r="C565" s="14"/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3.5" customHeight="1">
      <c r="A566" s="14"/>
      <c r="B566" s="14"/>
      <c r="C566" s="14"/>
      <c r="D566" s="15"/>
      <c r="E566" s="16"/>
      <c r="F566" s="16"/>
      <c r="G566" s="16"/>
      <c r="H566" s="16"/>
      <c r="I566" s="16"/>
      <c r="J566" s="16"/>
      <c r="K566" s="16"/>
      <c r="L566" s="16"/>
      <c r="M566" s="16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3.5" customHeight="1">
      <c r="A567" s="14"/>
      <c r="B567" s="14"/>
      <c r="C567" s="14"/>
      <c r="D567" s="15"/>
      <c r="E567" s="16"/>
      <c r="F567" s="16"/>
      <c r="G567" s="16"/>
      <c r="H567" s="16"/>
      <c r="I567" s="16"/>
      <c r="J567" s="16"/>
      <c r="K567" s="16"/>
      <c r="L567" s="16"/>
      <c r="M567" s="16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3.5" customHeight="1">
      <c r="A568" s="14"/>
      <c r="B568" s="14"/>
      <c r="C568" s="14"/>
      <c r="D568" s="15"/>
      <c r="E568" s="16"/>
      <c r="F568" s="16"/>
      <c r="G568" s="16"/>
      <c r="H568" s="16"/>
      <c r="I568" s="16"/>
      <c r="J568" s="16"/>
      <c r="K568" s="16"/>
      <c r="L568" s="16"/>
      <c r="M568" s="16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3.5" customHeight="1">
      <c r="A569" s="14"/>
      <c r="B569" s="14"/>
      <c r="C569" s="14"/>
      <c r="D569" s="15"/>
      <c r="E569" s="16"/>
      <c r="F569" s="16"/>
      <c r="G569" s="16"/>
      <c r="H569" s="16"/>
      <c r="I569" s="16"/>
      <c r="J569" s="16"/>
      <c r="K569" s="16"/>
      <c r="L569" s="16"/>
      <c r="M569" s="16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3.5" customHeight="1">
      <c r="A570" s="14"/>
      <c r="B570" s="14"/>
      <c r="C570" s="14"/>
      <c r="D570" s="15"/>
      <c r="E570" s="16"/>
      <c r="F570" s="16"/>
      <c r="G570" s="16"/>
      <c r="H570" s="16"/>
      <c r="I570" s="16"/>
      <c r="J570" s="16"/>
      <c r="K570" s="16"/>
      <c r="L570" s="16"/>
      <c r="M570" s="16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3.5" customHeight="1">
      <c r="A571" s="14"/>
      <c r="B571" s="14"/>
      <c r="C571" s="14"/>
      <c r="D571" s="15"/>
      <c r="E571" s="16"/>
      <c r="F571" s="16"/>
      <c r="G571" s="16"/>
      <c r="H571" s="16"/>
      <c r="I571" s="16"/>
      <c r="J571" s="16"/>
      <c r="K571" s="16"/>
      <c r="L571" s="16"/>
      <c r="M571" s="16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3.5" customHeight="1">
      <c r="A572" s="14"/>
      <c r="B572" s="14"/>
      <c r="C572" s="14"/>
      <c r="D572" s="15"/>
      <c r="E572" s="16"/>
      <c r="F572" s="16"/>
      <c r="G572" s="16"/>
      <c r="H572" s="16"/>
      <c r="I572" s="16"/>
      <c r="J572" s="16"/>
      <c r="K572" s="16"/>
      <c r="L572" s="16"/>
      <c r="M572" s="16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3.5" customHeight="1">
      <c r="A573" s="14"/>
      <c r="B573" s="14"/>
      <c r="C573" s="14"/>
      <c r="D573" s="15"/>
      <c r="E573" s="16"/>
      <c r="F573" s="16"/>
      <c r="G573" s="16"/>
      <c r="H573" s="16"/>
      <c r="I573" s="16"/>
      <c r="J573" s="16"/>
      <c r="K573" s="16"/>
      <c r="L573" s="16"/>
      <c r="M573" s="16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3.5" customHeight="1">
      <c r="A574" s="14"/>
      <c r="B574" s="14"/>
      <c r="C574" s="14"/>
      <c r="D574" s="15"/>
      <c r="E574" s="16"/>
      <c r="F574" s="16"/>
      <c r="G574" s="16"/>
      <c r="H574" s="16"/>
      <c r="I574" s="16"/>
      <c r="J574" s="16"/>
      <c r="K574" s="16"/>
      <c r="L574" s="16"/>
      <c r="M574" s="16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3.5" customHeight="1">
      <c r="A575" s="14"/>
      <c r="B575" s="14"/>
      <c r="C575" s="14"/>
      <c r="D575" s="15"/>
      <c r="E575" s="16"/>
      <c r="F575" s="16"/>
      <c r="G575" s="16"/>
      <c r="H575" s="16"/>
      <c r="I575" s="16"/>
      <c r="J575" s="16"/>
      <c r="K575" s="16"/>
      <c r="L575" s="16"/>
      <c r="M575" s="16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3.5" customHeight="1">
      <c r="A576" s="14"/>
      <c r="B576" s="14"/>
      <c r="C576" s="14"/>
      <c r="D576" s="15"/>
      <c r="E576" s="16"/>
      <c r="F576" s="16"/>
      <c r="G576" s="16"/>
      <c r="H576" s="16"/>
      <c r="I576" s="16"/>
      <c r="J576" s="16"/>
      <c r="K576" s="16"/>
      <c r="L576" s="16"/>
      <c r="M576" s="16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3.5" customHeight="1">
      <c r="A577" s="14"/>
      <c r="B577" s="14"/>
      <c r="C577" s="14"/>
      <c r="D577" s="15"/>
      <c r="E577" s="16"/>
      <c r="F577" s="16"/>
      <c r="G577" s="16"/>
      <c r="H577" s="16"/>
      <c r="I577" s="16"/>
      <c r="J577" s="16"/>
      <c r="K577" s="16"/>
      <c r="L577" s="16"/>
      <c r="M577" s="16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3.5" customHeight="1">
      <c r="A578" s="14"/>
      <c r="B578" s="14"/>
      <c r="C578" s="14"/>
      <c r="D578" s="15"/>
      <c r="E578" s="16"/>
      <c r="F578" s="16"/>
      <c r="G578" s="16"/>
      <c r="H578" s="16"/>
      <c r="I578" s="16"/>
      <c r="J578" s="16"/>
      <c r="K578" s="16"/>
      <c r="L578" s="16"/>
      <c r="M578" s="16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3.5" customHeight="1">
      <c r="A579" s="14"/>
      <c r="B579" s="14"/>
      <c r="C579" s="14"/>
      <c r="D579" s="15"/>
      <c r="E579" s="16"/>
      <c r="F579" s="16"/>
      <c r="G579" s="16"/>
      <c r="H579" s="16"/>
      <c r="I579" s="16"/>
      <c r="J579" s="16"/>
      <c r="K579" s="16"/>
      <c r="L579" s="16"/>
      <c r="M579" s="16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3.5" customHeight="1">
      <c r="A580" s="14"/>
      <c r="B580" s="14"/>
      <c r="C580" s="14"/>
      <c r="D580" s="15"/>
      <c r="E580" s="16"/>
      <c r="F580" s="16"/>
      <c r="G580" s="16"/>
      <c r="H580" s="16"/>
      <c r="I580" s="16"/>
      <c r="J580" s="16"/>
      <c r="K580" s="16"/>
      <c r="L580" s="16"/>
      <c r="M580" s="16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3.5" customHeight="1">
      <c r="A581" s="14"/>
      <c r="B581" s="14"/>
      <c r="C581" s="14"/>
      <c r="D581" s="15"/>
      <c r="E581" s="16"/>
      <c r="F581" s="16"/>
      <c r="G581" s="16"/>
      <c r="H581" s="16"/>
      <c r="I581" s="16"/>
      <c r="J581" s="16"/>
      <c r="K581" s="16"/>
      <c r="L581" s="16"/>
      <c r="M581" s="16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3.5" customHeight="1">
      <c r="A582" s="14"/>
      <c r="B582" s="14"/>
      <c r="C582" s="14"/>
      <c r="D582" s="15"/>
      <c r="E582" s="16"/>
      <c r="F582" s="16"/>
      <c r="G582" s="16"/>
      <c r="H582" s="16"/>
      <c r="I582" s="16"/>
      <c r="J582" s="16"/>
      <c r="K582" s="16"/>
      <c r="L582" s="16"/>
      <c r="M582" s="16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3.5" customHeight="1">
      <c r="A583" s="14"/>
      <c r="B583" s="14"/>
      <c r="C583" s="14"/>
      <c r="D583" s="15"/>
      <c r="E583" s="16"/>
      <c r="F583" s="16"/>
      <c r="G583" s="16"/>
      <c r="H583" s="16"/>
      <c r="I583" s="16"/>
      <c r="J583" s="16"/>
      <c r="K583" s="16"/>
      <c r="L583" s="16"/>
      <c r="M583" s="16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3.5" customHeight="1">
      <c r="A584" s="14"/>
      <c r="B584" s="14"/>
      <c r="C584" s="14"/>
      <c r="D584" s="15"/>
      <c r="E584" s="16"/>
      <c r="F584" s="16"/>
      <c r="G584" s="16"/>
      <c r="H584" s="16"/>
      <c r="I584" s="16"/>
      <c r="J584" s="16"/>
      <c r="K584" s="16"/>
      <c r="L584" s="16"/>
      <c r="M584" s="16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3.5" customHeight="1">
      <c r="A585" s="14"/>
      <c r="B585" s="14"/>
      <c r="C585" s="14"/>
      <c r="D585" s="15"/>
      <c r="E585" s="16"/>
      <c r="F585" s="16"/>
      <c r="G585" s="16"/>
      <c r="H585" s="16"/>
      <c r="I585" s="16"/>
      <c r="J585" s="16"/>
      <c r="K585" s="16"/>
      <c r="L585" s="16"/>
      <c r="M585" s="16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3.5" customHeight="1">
      <c r="A586" s="14"/>
      <c r="B586" s="14"/>
      <c r="C586" s="14"/>
      <c r="D586" s="15"/>
      <c r="E586" s="16"/>
      <c r="F586" s="16"/>
      <c r="G586" s="16"/>
      <c r="H586" s="16"/>
      <c r="I586" s="16"/>
      <c r="J586" s="16"/>
      <c r="K586" s="16"/>
      <c r="L586" s="16"/>
      <c r="M586" s="16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3.5" customHeight="1">
      <c r="A587" s="14"/>
      <c r="B587" s="14"/>
      <c r="C587" s="14"/>
      <c r="D587" s="15"/>
      <c r="E587" s="16"/>
      <c r="F587" s="16"/>
      <c r="G587" s="16"/>
      <c r="H587" s="16"/>
      <c r="I587" s="16"/>
      <c r="J587" s="16"/>
      <c r="K587" s="16"/>
      <c r="L587" s="16"/>
      <c r="M587" s="16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3.5" customHeight="1">
      <c r="A588" s="14"/>
      <c r="B588" s="14"/>
      <c r="C588" s="14"/>
      <c r="D588" s="15"/>
      <c r="E588" s="16"/>
      <c r="F588" s="16"/>
      <c r="G588" s="16"/>
      <c r="H588" s="16"/>
      <c r="I588" s="16"/>
      <c r="J588" s="16"/>
      <c r="K588" s="16"/>
      <c r="L588" s="16"/>
      <c r="M588" s="16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3.5" customHeight="1">
      <c r="A589" s="14"/>
      <c r="B589" s="14"/>
      <c r="C589" s="14"/>
      <c r="D589" s="15"/>
      <c r="E589" s="16"/>
      <c r="F589" s="16"/>
      <c r="G589" s="16"/>
      <c r="H589" s="16"/>
      <c r="I589" s="16"/>
      <c r="J589" s="16"/>
      <c r="K589" s="16"/>
      <c r="L589" s="16"/>
      <c r="M589" s="16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3.5" customHeight="1">
      <c r="A590" s="14"/>
      <c r="B590" s="14"/>
      <c r="C590" s="14"/>
      <c r="D590" s="15"/>
      <c r="E590" s="16"/>
      <c r="F590" s="16"/>
      <c r="G590" s="16"/>
      <c r="H590" s="16"/>
      <c r="I590" s="16"/>
      <c r="J590" s="16"/>
      <c r="K590" s="16"/>
      <c r="L590" s="16"/>
      <c r="M590" s="16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3.5" customHeight="1">
      <c r="A591" s="14"/>
      <c r="B591" s="14"/>
      <c r="C591" s="14"/>
      <c r="D591" s="15"/>
      <c r="E591" s="16"/>
      <c r="F591" s="16"/>
      <c r="G591" s="16"/>
      <c r="H591" s="16"/>
      <c r="I591" s="16"/>
      <c r="J591" s="16"/>
      <c r="K591" s="16"/>
      <c r="L591" s="16"/>
      <c r="M591" s="16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3.5" customHeight="1">
      <c r="A592" s="14"/>
      <c r="B592" s="14"/>
      <c r="C592" s="14"/>
      <c r="D592" s="15"/>
      <c r="E592" s="16"/>
      <c r="F592" s="16"/>
      <c r="G592" s="16"/>
      <c r="H592" s="16"/>
      <c r="I592" s="16"/>
      <c r="J592" s="16"/>
      <c r="K592" s="16"/>
      <c r="L592" s="16"/>
      <c r="M592" s="16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3.5" customHeight="1">
      <c r="A593" s="14"/>
      <c r="B593" s="14"/>
      <c r="C593" s="14"/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3.5" customHeight="1">
      <c r="A594" s="14"/>
      <c r="B594" s="14"/>
      <c r="C594" s="14"/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3.5" customHeight="1">
      <c r="A595" s="14"/>
      <c r="B595" s="14"/>
      <c r="C595" s="14"/>
      <c r="D595" s="15"/>
      <c r="E595" s="16"/>
      <c r="F595" s="16"/>
      <c r="G595" s="16"/>
      <c r="H595" s="16"/>
      <c r="I595" s="16"/>
      <c r="J595" s="16"/>
      <c r="K595" s="16"/>
      <c r="L595" s="16"/>
      <c r="M595" s="16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3.5" customHeight="1">
      <c r="A596" s="14"/>
      <c r="B596" s="14"/>
      <c r="C596" s="14"/>
      <c r="D596" s="15"/>
      <c r="E596" s="16"/>
      <c r="F596" s="16"/>
      <c r="G596" s="16"/>
      <c r="H596" s="16"/>
      <c r="I596" s="16"/>
      <c r="J596" s="16"/>
      <c r="K596" s="16"/>
      <c r="L596" s="16"/>
      <c r="M596" s="16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3.5" customHeight="1">
      <c r="A597" s="14"/>
      <c r="B597" s="14"/>
      <c r="C597" s="14"/>
      <c r="D597" s="15"/>
      <c r="E597" s="16"/>
      <c r="F597" s="16"/>
      <c r="G597" s="16"/>
      <c r="H597" s="16"/>
      <c r="I597" s="16"/>
      <c r="J597" s="16"/>
      <c r="K597" s="16"/>
      <c r="L597" s="16"/>
      <c r="M597" s="16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3.5" customHeight="1">
      <c r="A598" s="14"/>
      <c r="B598" s="14"/>
      <c r="C598" s="14"/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3.5" customHeight="1">
      <c r="A599" s="14"/>
      <c r="B599" s="14"/>
      <c r="C599" s="14"/>
      <c r="D599" s="15"/>
      <c r="E599" s="16"/>
      <c r="F599" s="16"/>
      <c r="G599" s="16"/>
      <c r="H599" s="16"/>
      <c r="I599" s="16"/>
      <c r="J599" s="16"/>
      <c r="K599" s="16"/>
      <c r="L599" s="16"/>
      <c r="M599" s="16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3.5" customHeight="1">
      <c r="A600" s="14"/>
      <c r="B600" s="14"/>
      <c r="C600" s="14"/>
      <c r="D600" s="15"/>
      <c r="E600" s="16"/>
      <c r="F600" s="16"/>
      <c r="G600" s="16"/>
      <c r="H600" s="16"/>
      <c r="I600" s="16"/>
      <c r="J600" s="16"/>
      <c r="K600" s="16"/>
      <c r="L600" s="16"/>
      <c r="M600" s="16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3.5" customHeight="1">
      <c r="A601" s="14"/>
      <c r="B601" s="14"/>
      <c r="C601" s="14"/>
      <c r="D601" s="15"/>
      <c r="E601" s="16"/>
      <c r="F601" s="16"/>
      <c r="G601" s="16"/>
      <c r="H601" s="16"/>
      <c r="I601" s="16"/>
      <c r="J601" s="16"/>
      <c r="K601" s="16"/>
      <c r="L601" s="16"/>
      <c r="M601" s="16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3.5" customHeight="1">
      <c r="A602" s="14"/>
      <c r="B602" s="14"/>
      <c r="C602" s="14"/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3.5" customHeight="1">
      <c r="A603" s="14"/>
      <c r="B603" s="14"/>
      <c r="C603" s="14"/>
      <c r="D603" s="15"/>
      <c r="E603" s="16"/>
      <c r="F603" s="16"/>
      <c r="G603" s="16"/>
      <c r="H603" s="16"/>
      <c r="I603" s="16"/>
      <c r="J603" s="16"/>
      <c r="K603" s="16"/>
      <c r="L603" s="16"/>
      <c r="M603" s="16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3.5" customHeight="1">
      <c r="A604" s="14"/>
      <c r="B604" s="14"/>
      <c r="C604" s="14"/>
      <c r="D604" s="15"/>
      <c r="E604" s="16"/>
      <c r="F604" s="16"/>
      <c r="G604" s="16"/>
      <c r="H604" s="16"/>
      <c r="I604" s="16"/>
      <c r="J604" s="16"/>
      <c r="K604" s="16"/>
      <c r="L604" s="16"/>
      <c r="M604" s="16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3.5" customHeight="1">
      <c r="A605" s="14"/>
      <c r="B605" s="14"/>
      <c r="C605" s="14"/>
      <c r="D605" s="15"/>
      <c r="E605" s="16"/>
      <c r="F605" s="16"/>
      <c r="G605" s="16"/>
      <c r="H605" s="16"/>
      <c r="I605" s="16"/>
      <c r="J605" s="16"/>
      <c r="K605" s="16"/>
      <c r="L605" s="16"/>
      <c r="M605" s="16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3.5" customHeight="1">
      <c r="A606" s="14"/>
      <c r="B606" s="14"/>
      <c r="C606" s="14"/>
      <c r="D606" s="15"/>
      <c r="E606" s="16"/>
      <c r="F606" s="16"/>
      <c r="G606" s="16"/>
      <c r="H606" s="16"/>
      <c r="I606" s="16"/>
      <c r="J606" s="16"/>
      <c r="K606" s="16"/>
      <c r="L606" s="16"/>
      <c r="M606" s="16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3.5" customHeight="1">
      <c r="A607" s="14"/>
      <c r="B607" s="14"/>
      <c r="C607" s="14"/>
      <c r="D607" s="15"/>
      <c r="E607" s="16"/>
      <c r="F607" s="16"/>
      <c r="G607" s="16"/>
      <c r="H607" s="16"/>
      <c r="I607" s="16"/>
      <c r="J607" s="16"/>
      <c r="K607" s="16"/>
      <c r="L607" s="16"/>
      <c r="M607" s="16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3.5" customHeight="1">
      <c r="A608" s="14"/>
      <c r="B608" s="14"/>
      <c r="C608" s="14"/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3.5" customHeight="1">
      <c r="A609" s="14"/>
      <c r="B609" s="14"/>
      <c r="C609" s="14"/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3.5" customHeight="1">
      <c r="A610" s="14"/>
      <c r="B610" s="14"/>
      <c r="C610" s="14"/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3.5" customHeight="1">
      <c r="A611" s="14"/>
      <c r="B611" s="14"/>
      <c r="C611" s="14"/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3.5" customHeight="1">
      <c r="A612" s="14"/>
      <c r="B612" s="14"/>
      <c r="C612" s="14"/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3.5" customHeight="1">
      <c r="A613" s="14"/>
      <c r="B613" s="14"/>
      <c r="C613" s="14"/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3.5" customHeight="1">
      <c r="A614" s="14"/>
      <c r="B614" s="14"/>
      <c r="C614" s="14"/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3.5" customHeight="1">
      <c r="A615" s="14"/>
      <c r="B615" s="14"/>
      <c r="C615" s="14"/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3.5" customHeight="1">
      <c r="A616" s="14"/>
      <c r="B616" s="14"/>
      <c r="C616" s="14"/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3.5" customHeight="1">
      <c r="A617" s="14"/>
      <c r="B617" s="14"/>
      <c r="C617" s="14"/>
      <c r="D617" s="15"/>
      <c r="E617" s="16"/>
      <c r="F617" s="16"/>
      <c r="G617" s="16"/>
      <c r="H617" s="16"/>
      <c r="I617" s="16"/>
      <c r="J617" s="16"/>
      <c r="K617" s="16"/>
      <c r="L617" s="16"/>
      <c r="M617" s="16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3.5" customHeight="1">
      <c r="A618" s="14"/>
      <c r="B618" s="14"/>
      <c r="C618" s="14"/>
      <c r="D618" s="15"/>
      <c r="E618" s="16"/>
      <c r="F618" s="16"/>
      <c r="G618" s="16"/>
      <c r="H618" s="16"/>
      <c r="I618" s="16"/>
      <c r="J618" s="16"/>
      <c r="K618" s="16"/>
      <c r="L618" s="16"/>
      <c r="M618" s="16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3.5" customHeight="1">
      <c r="A619" s="14"/>
      <c r="B619" s="14"/>
      <c r="C619" s="14"/>
      <c r="D619" s="15"/>
      <c r="E619" s="16"/>
      <c r="F619" s="16"/>
      <c r="G619" s="16"/>
      <c r="H619" s="16"/>
      <c r="I619" s="16"/>
      <c r="J619" s="16"/>
      <c r="K619" s="16"/>
      <c r="L619" s="16"/>
      <c r="M619" s="16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3.5" customHeight="1">
      <c r="A620" s="14"/>
      <c r="B620" s="14"/>
      <c r="C620" s="14"/>
      <c r="D620" s="15"/>
      <c r="E620" s="16"/>
      <c r="F620" s="16"/>
      <c r="G620" s="16"/>
      <c r="H620" s="16"/>
      <c r="I620" s="16"/>
      <c r="J620" s="16"/>
      <c r="K620" s="16"/>
      <c r="L620" s="16"/>
      <c r="M620" s="16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3.5" customHeight="1">
      <c r="A621" s="14"/>
      <c r="B621" s="14"/>
      <c r="C621" s="14"/>
      <c r="D621" s="15"/>
      <c r="E621" s="16"/>
      <c r="F621" s="16"/>
      <c r="G621" s="16"/>
      <c r="H621" s="16"/>
      <c r="I621" s="16"/>
      <c r="J621" s="16"/>
      <c r="K621" s="16"/>
      <c r="L621" s="16"/>
      <c r="M621" s="16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3.5" customHeight="1">
      <c r="A622" s="14"/>
      <c r="B622" s="14"/>
      <c r="C622" s="14"/>
      <c r="D622" s="15"/>
      <c r="E622" s="16"/>
      <c r="F622" s="16"/>
      <c r="G622" s="16"/>
      <c r="H622" s="16"/>
      <c r="I622" s="16"/>
      <c r="J622" s="16"/>
      <c r="K622" s="16"/>
      <c r="L622" s="16"/>
      <c r="M622" s="16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3.5" customHeight="1">
      <c r="A623" s="14"/>
      <c r="B623" s="14"/>
      <c r="C623" s="14"/>
      <c r="D623" s="15"/>
      <c r="E623" s="16"/>
      <c r="F623" s="16"/>
      <c r="G623" s="16"/>
      <c r="H623" s="16"/>
      <c r="I623" s="16"/>
      <c r="J623" s="16"/>
      <c r="K623" s="16"/>
      <c r="L623" s="16"/>
      <c r="M623" s="16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3.5" customHeight="1">
      <c r="A624" s="14"/>
      <c r="B624" s="14"/>
      <c r="C624" s="14"/>
      <c r="D624" s="15"/>
      <c r="E624" s="16"/>
      <c r="F624" s="16"/>
      <c r="G624" s="16"/>
      <c r="H624" s="16"/>
      <c r="I624" s="16"/>
      <c r="J624" s="16"/>
      <c r="K624" s="16"/>
      <c r="L624" s="16"/>
      <c r="M624" s="16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3.5" customHeight="1">
      <c r="A625" s="14"/>
      <c r="B625" s="14"/>
      <c r="C625" s="14"/>
      <c r="D625" s="15"/>
      <c r="E625" s="16"/>
      <c r="F625" s="16"/>
      <c r="G625" s="16"/>
      <c r="H625" s="16"/>
      <c r="I625" s="16"/>
      <c r="J625" s="16"/>
      <c r="K625" s="16"/>
      <c r="L625" s="16"/>
      <c r="M625" s="16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3.5" customHeight="1">
      <c r="A626" s="14"/>
      <c r="B626" s="14"/>
      <c r="C626" s="14"/>
      <c r="D626" s="15"/>
      <c r="E626" s="16"/>
      <c r="F626" s="16"/>
      <c r="G626" s="16"/>
      <c r="H626" s="16"/>
      <c r="I626" s="16"/>
      <c r="J626" s="16"/>
      <c r="K626" s="16"/>
      <c r="L626" s="16"/>
      <c r="M626" s="16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3.5" customHeight="1">
      <c r="A627" s="14"/>
      <c r="B627" s="14"/>
      <c r="C627" s="14"/>
      <c r="D627" s="15"/>
      <c r="E627" s="16"/>
      <c r="F627" s="16"/>
      <c r="G627" s="16"/>
      <c r="H627" s="16"/>
      <c r="I627" s="16"/>
      <c r="J627" s="16"/>
      <c r="K627" s="16"/>
      <c r="L627" s="16"/>
      <c r="M627" s="16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3.5" customHeight="1">
      <c r="A628" s="14"/>
      <c r="B628" s="14"/>
      <c r="C628" s="14"/>
      <c r="D628" s="15"/>
      <c r="E628" s="16"/>
      <c r="F628" s="16"/>
      <c r="G628" s="16"/>
      <c r="H628" s="16"/>
      <c r="I628" s="16"/>
      <c r="J628" s="16"/>
      <c r="K628" s="16"/>
      <c r="L628" s="16"/>
      <c r="M628" s="16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3.5" customHeight="1">
      <c r="A629" s="14"/>
      <c r="B629" s="14"/>
      <c r="C629" s="14"/>
      <c r="D629" s="15"/>
      <c r="E629" s="16"/>
      <c r="F629" s="16"/>
      <c r="G629" s="16"/>
      <c r="H629" s="16"/>
      <c r="I629" s="16"/>
      <c r="J629" s="16"/>
      <c r="K629" s="16"/>
      <c r="L629" s="16"/>
      <c r="M629" s="16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3.5" customHeight="1">
      <c r="A630" s="14"/>
      <c r="B630" s="14"/>
      <c r="C630" s="14"/>
      <c r="D630" s="15"/>
      <c r="E630" s="16"/>
      <c r="F630" s="16"/>
      <c r="G630" s="16"/>
      <c r="H630" s="16"/>
      <c r="I630" s="16"/>
      <c r="J630" s="16"/>
      <c r="K630" s="16"/>
      <c r="L630" s="16"/>
      <c r="M630" s="16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3.5" customHeight="1">
      <c r="A631" s="14"/>
      <c r="B631" s="14"/>
      <c r="C631" s="14"/>
      <c r="D631" s="15"/>
      <c r="E631" s="16"/>
      <c r="F631" s="16"/>
      <c r="G631" s="16"/>
      <c r="H631" s="16"/>
      <c r="I631" s="16"/>
      <c r="J631" s="16"/>
      <c r="K631" s="16"/>
      <c r="L631" s="16"/>
      <c r="M631" s="16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3.5" customHeight="1">
      <c r="A632" s="14"/>
      <c r="B632" s="14"/>
      <c r="C632" s="14"/>
      <c r="D632" s="15"/>
      <c r="E632" s="16"/>
      <c r="F632" s="16"/>
      <c r="G632" s="16"/>
      <c r="H632" s="16"/>
      <c r="I632" s="16"/>
      <c r="J632" s="16"/>
      <c r="K632" s="16"/>
      <c r="L632" s="16"/>
      <c r="M632" s="16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3.5" customHeight="1">
      <c r="A633" s="14"/>
      <c r="B633" s="14"/>
      <c r="C633" s="14"/>
      <c r="D633" s="15"/>
      <c r="E633" s="16"/>
      <c r="F633" s="16"/>
      <c r="G633" s="16"/>
      <c r="H633" s="16"/>
      <c r="I633" s="16"/>
      <c r="J633" s="16"/>
      <c r="K633" s="16"/>
      <c r="L633" s="16"/>
      <c r="M633" s="16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3.5" customHeight="1">
      <c r="A634" s="14"/>
      <c r="B634" s="14"/>
      <c r="C634" s="14"/>
      <c r="D634" s="15"/>
      <c r="E634" s="16"/>
      <c r="F634" s="16"/>
      <c r="G634" s="16"/>
      <c r="H634" s="16"/>
      <c r="I634" s="16"/>
      <c r="J634" s="16"/>
      <c r="K634" s="16"/>
      <c r="L634" s="16"/>
      <c r="M634" s="16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3.5" customHeight="1">
      <c r="A635" s="14"/>
      <c r="B635" s="14"/>
      <c r="C635" s="14"/>
      <c r="D635" s="15"/>
      <c r="E635" s="16"/>
      <c r="F635" s="16"/>
      <c r="G635" s="16"/>
      <c r="H635" s="16"/>
      <c r="I635" s="16"/>
      <c r="J635" s="16"/>
      <c r="K635" s="16"/>
      <c r="L635" s="16"/>
      <c r="M635" s="16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3.5" customHeight="1">
      <c r="A636" s="14"/>
      <c r="B636" s="14"/>
      <c r="C636" s="14"/>
      <c r="D636" s="15"/>
      <c r="E636" s="16"/>
      <c r="F636" s="16"/>
      <c r="G636" s="16"/>
      <c r="H636" s="16"/>
      <c r="I636" s="16"/>
      <c r="J636" s="16"/>
      <c r="K636" s="16"/>
      <c r="L636" s="16"/>
      <c r="M636" s="16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3.5" customHeight="1">
      <c r="A637" s="14"/>
      <c r="B637" s="14"/>
      <c r="C637" s="14"/>
      <c r="D637" s="15"/>
      <c r="E637" s="16"/>
      <c r="F637" s="16"/>
      <c r="G637" s="16"/>
      <c r="H637" s="16"/>
      <c r="I637" s="16"/>
      <c r="J637" s="16"/>
      <c r="K637" s="16"/>
      <c r="L637" s="16"/>
      <c r="M637" s="16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3.5" customHeight="1">
      <c r="A638" s="14"/>
      <c r="B638" s="14"/>
      <c r="C638" s="14"/>
      <c r="D638" s="15"/>
      <c r="E638" s="16"/>
      <c r="F638" s="16"/>
      <c r="G638" s="16"/>
      <c r="H638" s="16"/>
      <c r="I638" s="16"/>
      <c r="J638" s="16"/>
      <c r="K638" s="16"/>
      <c r="L638" s="16"/>
      <c r="M638" s="16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3.5" customHeight="1">
      <c r="A639" s="14"/>
      <c r="B639" s="14"/>
      <c r="C639" s="14"/>
      <c r="D639" s="15"/>
      <c r="E639" s="16"/>
      <c r="F639" s="16"/>
      <c r="G639" s="16"/>
      <c r="H639" s="16"/>
      <c r="I639" s="16"/>
      <c r="J639" s="16"/>
      <c r="K639" s="16"/>
      <c r="L639" s="16"/>
      <c r="M639" s="16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3.5" customHeight="1">
      <c r="A640" s="14"/>
      <c r="B640" s="14"/>
      <c r="C640" s="14"/>
      <c r="D640" s="15"/>
      <c r="E640" s="16"/>
      <c r="F640" s="16"/>
      <c r="G640" s="16"/>
      <c r="H640" s="16"/>
      <c r="I640" s="16"/>
      <c r="J640" s="16"/>
      <c r="K640" s="16"/>
      <c r="L640" s="16"/>
      <c r="M640" s="16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3.5" customHeight="1">
      <c r="A641" s="14"/>
      <c r="B641" s="14"/>
      <c r="C641" s="14"/>
      <c r="D641" s="15"/>
      <c r="E641" s="16"/>
      <c r="F641" s="16"/>
      <c r="G641" s="16"/>
      <c r="H641" s="16"/>
      <c r="I641" s="16"/>
      <c r="J641" s="16"/>
      <c r="K641" s="16"/>
      <c r="L641" s="16"/>
      <c r="M641" s="16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3.5" customHeight="1">
      <c r="A642" s="14"/>
      <c r="B642" s="14"/>
      <c r="C642" s="14"/>
      <c r="D642" s="15"/>
      <c r="E642" s="16"/>
      <c r="F642" s="16"/>
      <c r="G642" s="16"/>
      <c r="H642" s="16"/>
      <c r="I642" s="16"/>
      <c r="J642" s="16"/>
      <c r="K642" s="16"/>
      <c r="L642" s="16"/>
      <c r="M642" s="16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3.5" customHeight="1">
      <c r="A643" s="14"/>
      <c r="B643" s="14"/>
      <c r="C643" s="14"/>
      <c r="D643" s="15"/>
      <c r="E643" s="16"/>
      <c r="F643" s="16"/>
      <c r="G643" s="16"/>
      <c r="H643" s="16"/>
      <c r="I643" s="16"/>
      <c r="J643" s="16"/>
      <c r="K643" s="16"/>
      <c r="L643" s="16"/>
      <c r="M643" s="16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3.5" customHeight="1">
      <c r="A644" s="14"/>
      <c r="B644" s="14"/>
      <c r="C644" s="14"/>
      <c r="D644" s="15"/>
      <c r="E644" s="16"/>
      <c r="F644" s="16"/>
      <c r="G644" s="16"/>
      <c r="H644" s="16"/>
      <c r="I644" s="16"/>
      <c r="J644" s="16"/>
      <c r="K644" s="16"/>
      <c r="L644" s="16"/>
      <c r="M644" s="16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3.5" customHeight="1">
      <c r="A645" s="14"/>
      <c r="B645" s="14"/>
      <c r="C645" s="14"/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3.5" customHeight="1">
      <c r="A646" s="14"/>
      <c r="B646" s="14"/>
      <c r="C646" s="14"/>
      <c r="D646" s="15"/>
      <c r="E646" s="16"/>
      <c r="F646" s="16"/>
      <c r="G646" s="16"/>
      <c r="H646" s="16"/>
      <c r="I646" s="16"/>
      <c r="J646" s="16"/>
      <c r="K646" s="16"/>
      <c r="L646" s="16"/>
      <c r="M646" s="16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3.5" customHeight="1">
      <c r="A647" s="14"/>
      <c r="B647" s="14"/>
      <c r="C647" s="14"/>
      <c r="D647" s="15"/>
      <c r="E647" s="16"/>
      <c r="F647" s="16"/>
      <c r="G647" s="16"/>
      <c r="H647" s="16"/>
      <c r="I647" s="16"/>
      <c r="J647" s="16"/>
      <c r="K647" s="16"/>
      <c r="L647" s="16"/>
      <c r="M647" s="16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3.5" customHeight="1">
      <c r="A648" s="14"/>
      <c r="B648" s="14"/>
      <c r="C648" s="14"/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3.5" customHeight="1">
      <c r="A649" s="14"/>
      <c r="B649" s="14"/>
      <c r="C649" s="14"/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3.5" customHeight="1">
      <c r="A650" s="14"/>
      <c r="B650" s="14"/>
      <c r="C650" s="14"/>
      <c r="D650" s="15"/>
      <c r="E650" s="16"/>
      <c r="F650" s="16"/>
      <c r="G650" s="16"/>
      <c r="H650" s="16"/>
      <c r="I650" s="16"/>
      <c r="J650" s="16"/>
      <c r="K650" s="16"/>
      <c r="L650" s="16"/>
      <c r="M650" s="16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3.5" customHeight="1">
      <c r="A651" s="14"/>
      <c r="B651" s="14"/>
      <c r="C651" s="14"/>
      <c r="D651" s="15"/>
      <c r="E651" s="16"/>
      <c r="F651" s="16"/>
      <c r="G651" s="16"/>
      <c r="H651" s="16"/>
      <c r="I651" s="16"/>
      <c r="J651" s="16"/>
      <c r="K651" s="16"/>
      <c r="L651" s="16"/>
      <c r="M651" s="16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3.5" customHeight="1">
      <c r="A652" s="14"/>
      <c r="B652" s="14"/>
      <c r="C652" s="14"/>
      <c r="D652" s="15"/>
      <c r="E652" s="16"/>
      <c r="F652" s="16"/>
      <c r="G652" s="16"/>
      <c r="H652" s="16"/>
      <c r="I652" s="16"/>
      <c r="J652" s="16"/>
      <c r="K652" s="16"/>
      <c r="L652" s="16"/>
      <c r="M652" s="16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3.5" customHeight="1">
      <c r="A653" s="14"/>
      <c r="B653" s="14"/>
      <c r="C653" s="14"/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3.5" customHeight="1">
      <c r="A654" s="14"/>
      <c r="B654" s="14"/>
      <c r="C654" s="14"/>
      <c r="D654" s="15"/>
      <c r="E654" s="16"/>
      <c r="F654" s="16"/>
      <c r="G654" s="16"/>
      <c r="H654" s="16"/>
      <c r="I654" s="16"/>
      <c r="J654" s="16"/>
      <c r="K654" s="16"/>
      <c r="L654" s="16"/>
      <c r="M654" s="16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3.5" customHeight="1">
      <c r="A655" s="14"/>
      <c r="B655" s="14"/>
      <c r="C655" s="14"/>
      <c r="D655" s="15"/>
      <c r="E655" s="16"/>
      <c r="F655" s="16"/>
      <c r="G655" s="16"/>
      <c r="H655" s="16"/>
      <c r="I655" s="16"/>
      <c r="J655" s="16"/>
      <c r="K655" s="16"/>
      <c r="L655" s="16"/>
      <c r="M655" s="16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3.5" customHeight="1">
      <c r="A656" s="14"/>
      <c r="B656" s="14"/>
      <c r="C656" s="14"/>
      <c r="D656" s="15"/>
      <c r="E656" s="16"/>
      <c r="F656" s="16"/>
      <c r="G656" s="16"/>
      <c r="H656" s="16"/>
      <c r="I656" s="16"/>
      <c r="J656" s="16"/>
      <c r="K656" s="16"/>
      <c r="L656" s="16"/>
      <c r="M656" s="16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3.5" customHeight="1">
      <c r="A657" s="14"/>
      <c r="B657" s="14"/>
      <c r="C657" s="14"/>
      <c r="D657" s="15"/>
      <c r="E657" s="16"/>
      <c r="F657" s="16"/>
      <c r="G657" s="16"/>
      <c r="H657" s="16"/>
      <c r="I657" s="16"/>
      <c r="J657" s="16"/>
      <c r="K657" s="16"/>
      <c r="L657" s="16"/>
      <c r="M657" s="16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3.5" customHeight="1">
      <c r="A658" s="14"/>
      <c r="B658" s="14"/>
      <c r="C658" s="14"/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3.5" customHeight="1">
      <c r="A659" s="14"/>
      <c r="B659" s="14"/>
      <c r="C659" s="14"/>
      <c r="D659" s="15"/>
      <c r="E659" s="16"/>
      <c r="F659" s="16"/>
      <c r="G659" s="16"/>
      <c r="H659" s="16"/>
      <c r="I659" s="16"/>
      <c r="J659" s="16"/>
      <c r="K659" s="16"/>
      <c r="L659" s="16"/>
      <c r="M659" s="16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3.5" customHeight="1">
      <c r="A660" s="14"/>
      <c r="B660" s="14"/>
      <c r="C660" s="14"/>
      <c r="D660" s="15"/>
      <c r="E660" s="16"/>
      <c r="F660" s="16"/>
      <c r="G660" s="16"/>
      <c r="H660" s="16"/>
      <c r="I660" s="16"/>
      <c r="J660" s="16"/>
      <c r="K660" s="16"/>
      <c r="L660" s="16"/>
      <c r="M660" s="16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3.5" customHeight="1">
      <c r="A661" s="14"/>
      <c r="B661" s="14"/>
      <c r="C661" s="14"/>
      <c r="D661" s="15"/>
      <c r="E661" s="16"/>
      <c r="F661" s="16"/>
      <c r="G661" s="16"/>
      <c r="H661" s="16"/>
      <c r="I661" s="16"/>
      <c r="J661" s="16"/>
      <c r="K661" s="16"/>
      <c r="L661" s="16"/>
      <c r="M661" s="16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3.5" customHeight="1">
      <c r="A662" s="14"/>
      <c r="B662" s="14"/>
      <c r="C662" s="14"/>
      <c r="D662" s="15"/>
      <c r="E662" s="16"/>
      <c r="F662" s="16"/>
      <c r="G662" s="16"/>
      <c r="H662" s="16"/>
      <c r="I662" s="16"/>
      <c r="J662" s="16"/>
      <c r="K662" s="16"/>
      <c r="L662" s="16"/>
      <c r="M662" s="16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3.5" customHeight="1">
      <c r="A663" s="14"/>
      <c r="B663" s="14"/>
      <c r="C663" s="14"/>
      <c r="D663" s="15"/>
      <c r="E663" s="16"/>
      <c r="F663" s="16"/>
      <c r="G663" s="16"/>
      <c r="H663" s="16"/>
      <c r="I663" s="16"/>
      <c r="J663" s="16"/>
      <c r="K663" s="16"/>
      <c r="L663" s="16"/>
      <c r="M663" s="16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3.5" customHeight="1">
      <c r="A664" s="14"/>
      <c r="B664" s="14"/>
      <c r="C664" s="14"/>
      <c r="D664" s="15"/>
      <c r="E664" s="16"/>
      <c r="F664" s="16"/>
      <c r="G664" s="16"/>
      <c r="H664" s="16"/>
      <c r="I664" s="16"/>
      <c r="J664" s="16"/>
      <c r="K664" s="16"/>
      <c r="L664" s="16"/>
      <c r="M664" s="16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3.5" customHeight="1">
      <c r="A665" s="14"/>
      <c r="B665" s="14"/>
      <c r="C665" s="14"/>
      <c r="D665" s="15"/>
      <c r="E665" s="16"/>
      <c r="F665" s="16"/>
      <c r="G665" s="16"/>
      <c r="H665" s="16"/>
      <c r="I665" s="16"/>
      <c r="J665" s="16"/>
      <c r="K665" s="16"/>
      <c r="L665" s="16"/>
      <c r="M665" s="16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3.5" customHeight="1">
      <c r="A666" s="14"/>
      <c r="B666" s="14"/>
      <c r="C666" s="14"/>
      <c r="D666" s="15"/>
      <c r="E666" s="16"/>
      <c r="F666" s="16"/>
      <c r="G666" s="16"/>
      <c r="H666" s="16"/>
      <c r="I666" s="16"/>
      <c r="J666" s="16"/>
      <c r="K666" s="16"/>
      <c r="L666" s="16"/>
      <c r="M666" s="16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3.5" customHeight="1">
      <c r="A667" s="14"/>
      <c r="B667" s="14"/>
      <c r="C667" s="14"/>
      <c r="D667" s="15"/>
      <c r="E667" s="16"/>
      <c r="F667" s="16"/>
      <c r="G667" s="16"/>
      <c r="H667" s="16"/>
      <c r="I667" s="16"/>
      <c r="J667" s="16"/>
      <c r="K667" s="16"/>
      <c r="L667" s="16"/>
      <c r="M667" s="16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3.5" customHeight="1">
      <c r="A668" s="14"/>
      <c r="B668" s="14"/>
      <c r="C668" s="14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3.5" customHeight="1">
      <c r="A669" s="14"/>
      <c r="B669" s="14"/>
      <c r="C669" s="14"/>
      <c r="D669" s="15"/>
      <c r="E669" s="16"/>
      <c r="F669" s="16"/>
      <c r="G669" s="16"/>
      <c r="H669" s="16"/>
      <c r="I669" s="16"/>
      <c r="J669" s="16"/>
      <c r="K669" s="16"/>
      <c r="L669" s="16"/>
      <c r="M669" s="16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3.5" customHeight="1">
      <c r="A670" s="14"/>
      <c r="B670" s="14"/>
      <c r="C670" s="14"/>
      <c r="D670" s="15"/>
      <c r="E670" s="16"/>
      <c r="F670" s="16"/>
      <c r="G670" s="16"/>
      <c r="H670" s="16"/>
      <c r="I670" s="16"/>
      <c r="J670" s="16"/>
      <c r="K670" s="16"/>
      <c r="L670" s="16"/>
      <c r="M670" s="16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3.5" customHeight="1">
      <c r="A671" s="14"/>
      <c r="B671" s="14"/>
      <c r="C671" s="14"/>
      <c r="D671" s="15"/>
      <c r="E671" s="16"/>
      <c r="F671" s="16"/>
      <c r="G671" s="16"/>
      <c r="H671" s="16"/>
      <c r="I671" s="16"/>
      <c r="J671" s="16"/>
      <c r="K671" s="16"/>
      <c r="L671" s="16"/>
      <c r="M671" s="16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3.5" customHeight="1">
      <c r="A672" s="14"/>
      <c r="B672" s="14"/>
      <c r="C672" s="14"/>
      <c r="D672" s="15"/>
      <c r="E672" s="16"/>
      <c r="F672" s="16"/>
      <c r="G672" s="16"/>
      <c r="H672" s="16"/>
      <c r="I672" s="16"/>
      <c r="J672" s="16"/>
      <c r="K672" s="16"/>
      <c r="L672" s="16"/>
      <c r="M672" s="16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3.5" customHeight="1">
      <c r="A673" s="14"/>
      <c r="B673" s="14"/>
      <c r="C673" s="14"/>
      <c r="D673" s="15"/>
      <c r="E673" s="16"/>
      <c r="F673" s="16"/>
      <c r="G673" s="16"/>
      <c r="H673" s="16"/>
      <c r="I673" s="16"/>
      <c r="J673" s="16"/>
      <c r="K673" s="16"/>
      <c r="L673" s="16"/>
      <c r="M673" s="16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3.5" customHeight="1">
      <c r="A674" s="14"/>
      <c r="B674" s="14"/>
      <c r="C674" s="14"/>
      <c r="D674" s="15"/>
      <c r="E674" s="16"/>
      <c r="F674" s="16"/>
      <c r="G674" s="16"/>
      <c r="H674" s="16"/>
      <c r="I674" s="16"/>
      <c r="J674" s="16"/>
      <c r="K674" s="16"/>
      <c r="L674" s="16"/>
      <c r="M674" s="16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3.5" customHeight="1">
      <c r="A675" s="14"/>
      <c r="B675" s="14"/>
      <c r="C675" s="14"/>
      <c r="D675" s="15"/>
      <c r="E675" s="16"/>
      <c r="F675" s="16"/>
      <c r="G675" s="16"/>
      <c r="H675" s="16"/>
      <c r="I675" s="16"/>
      <c r="J675" s="16"/>
      <c r="K675" s="16"/>
      <c r="L675" s="16"/>
      <c r="M675" s="16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3.5" customHeight="1">
      <c r="A676" s="14"/>
      <c r="B676" s="14"/>
      <c r="C676" s="14"/>
      <c r="D676" s="15"/>
      <c r="E676" s="16"/>
      <c r="F676" s="16"/>
      <c r="G676" s="16"/>
      <c r="H676" s="16"/>
      <c r="I676" s="16"/>
      <c r="J676" s="16"/>
      <c r="K676" s="16"/>
      <c r="L676" s="16"/>
      <c r="M676" s="16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3.5" customHeight="1">
      <c r="A677" s="14"/>
      <c r="B677" s="14"/>
      <c r="C677" s="14"/>
      <c r="D677" s="15"/>
      <c r="E677" s="16"/>
      <c r="F677" s="16"/>
      <c r="G677" s="16"/>
      <c r="H677" s="16"/>
      <c r="I677" s="16"/>
      <c r="J677" s="16"/>
      <c r="K677" s="16"/>
      <c r="L677" s="16"/>
      <c r="M677" s="16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3.5" customHeight="1">
      <c r="A678" s="14"/>
      <c r="B678" s="14"/>
      <c r="C678" s="14"/>
      <c r="D678" s="15"/>
      <c r="E678" s="16"/>
      <c r="F678" s="16"/>
      <c r="G678" s="16"/>
      <c r="H678" s="16"/>
      <c r="I678" s="16"/>
      <c r="J678" s="16"/>
      <c r="K678" s="16"/>
      <c r="L678" s="16"/>
      <c r="M678" s="16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3.5" customHeight="1">
      <c r="A679" s="14"/>
      <c r="B679" s="14"/>
      <c r="C679" s="14"/>
      <c r="D679" s="15"/>
      <c r="E679" s="16"/>
      <c r="F679" s="16"/>
      <c r="G679" s="16"/>
      <c r="H679" s="16"/>
      <c r="I679" s="16"/>
      <c r="J679" s="16"/>
      <c r="K679" s="16"/>
      <c r="L679" s="16"/>
      <c r="M679" s="16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3.5" customHeight="1">
      <c r="A680" s="14"/>
      <c r="B680" s="14"/>
      <c r="C680" s="14"/>
      <c r="D680" s="15"/>
      <c r="E680" s="16"/>
      <c r="F680" s="16"/>
      <c r="G680" s="16"/>
      <c r="H680" s="16"/>
      <c r="I680" s="16"/>
      <c r="J680" s="16"/>
      <c r="K680" s="16"/>
      <c r="L680" s="16"/>
      <c r="M680" s="16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3.5" customHeight="1">
      <c r="A681" s="14"/>
      <c r="B681" s="14"/>
      <c r="C681" s="14"/>
      <c r="D681" s="15"/>
      <c r="E681" s="16"/>
      <c r="F681" s="16"/>
      <c r="G681" s="16"/>
      <c r="H681" s="16"/>
      <c r="I681" s="16"/>
      <c r="J681" s="16"/>
      <c r="K681" s="16"/>
      <c r="L681" s="16"/>
      <c r="M681" s="16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3.5" customHeight="1">
      <c r="A682" s="14"/>
      <c r="B682" s="14"/>
      <c r="C682" s="14"/>
      <c r="D682" s="15"/>
      <c r="E682" s="16"/>
      <c r="F682" s="16"/>
      <c r="G682" s="16"/>
      <c r="H682" s="16"/>
      <c r="I682" s="16"/>
      <c r="J682" s="16"/>
      <c r="K682" s="16"/>
      <c r="L682" s="16"/>
      <c r="M682" s="16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3.5" customHeight="1">
      <c r="A683" s="14"/>
      <c r="B683" s="14"/>
      <c r="C683" s="14"/>
      <c r="D683" s="15"/>
      <c r="E683" s="16"/>
      <c r="F683" s="16"/>
      <c r="G683" s="16"/>
      <c r="H683" s="16"/>
      <c r="I683" s="16"/>
      <c r="J683" s="16"/>
      <c r="K683" s="16"/>
      <c r="L683" s="16"/>
      <c r="M683" s="16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3.5" customHeight="1">
      <c r="A684" s="14"/>
      <c r="B684" s="14"/>
      <c r="C684" s="14"/>
      <c r="D684" s="15"/>
      <c r="E684" s="16"/>
      <c r="F684" s="16"/>
      <c r="G684" s="16"/>
      <c r="H684" s="16"/>
      <c r="I684" s="16"/>
      <c r="J684" s="16"/>
      <c r="K684" s="16"/>
      <c r="L684" s="16"/>
      <c r="M684" s="16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3.5" customHeight="1">
      <c r="A685" s="14"/>
      <c r="B685" s="14"/>
      <c r="C685" s="14"/>
      <c r="D685" s="15"/>
      <c r="E685" s="16"/>
      <c r="F685" s="16"/>
      <c r="G685" s="16"/>
      <c r="H685" s="16"/>
      <c r="I685" s="16"/>
      <c r="J685" s="16"/>
      <c r="K685" s="16"/>
      <c r="L685" s="16"/>
      <c r="M685" s="16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3.5" customHeight="1">
      <c r="A686" s="14"/>
      <c r="B686" s="14"/>
      <c r="C686" s="14"/>
      <c r="D686" s="15"/>
      <c r="E686" s="16"/>
      <c r="F686" s="16"/>
      <c r="G686" s="16"/>
      <c r="H686" s="16"/>
      <c r="I686" s="16"/>
      <c r="J686" s="16"/>
      <c r="K686" s="16"/>
      <c r="L686" s="16"/>
      <c r="M686" s="16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3.5" customHeight="1">
      <c r="A687" s="14"/>
      <c r="B687" s="14"/>
      <c r="C687" s="14"/>
      <c r="D687" s="15"/>
      <c r="E687" s="16"/>
      <c r="F687" s="16"/>
      <c r="G687" s="16"/>
      <c r="H687" s="16"/>
      <c r="I687" s="16"/>
      <c r="J687" s="16"/>
      <c r="K687" s="16"/>
      <c r="L687" s="16"/>
      <c r="M687" s="16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3.5" customHeight="1">
      <c r="A688" s="14"/>
      <c r="B688" s="14"/>
      <c r="C688" s="14"/>
      <c r="D688" s="15"/>
      <c r="E688" s="16"/>
      <c r="F688" s="16"/>
      <c r="G688" s="16"/>
      <c r="H688" s="16"/>
      <c r="I688" s="16"/>
      <c r="J688" s="16"/>
      <c r="K688" s="16"/>
      <c r="L688" s="16"/>
      <c r="M688" s="16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3.5" customHeight="1">
      <c r="A689" s="14"/>
      <c r="B689" s="14"/>
      <c r="C689" s="14"/>
      <c r="D689" s="15"/>
      <c r="E689" s="16"/>
      <c r="F689" s="16"/>
      <c r="G689" s="16"/>
      <c r="H689" s="16"/>
      <c r="I689" s="16"/>
      <c r="J689" s="16"/>
      <c r="K689" s="16"/>
      <c r="L689" s="16"/>
      <c r="M689" s="16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3.5" customHeight="1">
      <c r="A690" s="14"/>
      <c r="B690" s="14"/>
      <c r="C690" s="14"/>
      <c r="D690" s="15"/>
      <c r="E690" s="16"/>
      <c r="F690" s="16"/>
      <c r="G690" s="16"/>
      <c r="H690" s="16"/>
      <c r="I690" s="16"/>
      <c r="J690" s="16"/>
      <c r="K690" s="16"/>
      <c r="L690" s="16"/>
      <c r="M690" s="16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3.5" customHeight="1">
      <c r="A691" s="14"/>
      <c r="B691" s="14"/>
      <c r="C691" s="14"/>
      <c r="D691" s="15"/>
      <c r="E691" s="16"/>
      <c r="F691" s="16"/>
      <c r="G691" s="16"/>
      <c r="H691" s="16"/>
      <c r="I691" s="16"/>
      <c r="J691" s="16"/>
      <c r="K691" s="16"/>
      <c r="L691" s="16"/>
      <c r="M691" s="16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3.5" customHeight="1">
      <c r="A692" s="14"/>
      <c r="B692" s="14"/>
      <c r="C692" s="14"/>
      <c r="D692" s="15"/>
      <c r="E692" s="16"/>
      <c r="F692" s="16"/>
      <c r="G692" s="16"/>
      <c r="H692" s="16"/>
      <c r="I692" s="16"/>
      <c r="J692" s="16"/>
      <c r="K692" s="16"/>
      <c r="L692" s="16"/>
      <c r="M692" s="16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3.5" customHeight="1">
      <c r="A693" s="14"/>
      <c r="B693" s="14"/>
      <c r="C693" s="14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3.5" customHeight="1">
      <c r="A694" s="14"/>
      <c r="B694" s="14"/>
      <c r="C694" s="14"/>
      <c r="D694" s="15"/>
      <c r="E694" s="16"/>
      <c r="F694" s="16"/>
      <c r="G694" s="16"/>
      <c r="H694" s="16"/>
      <c r="I694" s="16"/>
      <c r="J694" s="16"/>
      <c r="K694" s="16"/>
      <c r="L694" s="16"/>
      <c r="M694" s="16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3.5" customHeight="1">
      <c r="A695" s="14"/>
      <c r="B695" s="14"/>
      <c r="C695" s="14"/>
      <c r="D695" s="15"/>
      <c r="E695" s="16"/>
      <c r="F695" s="16"/>
      <c r="G695" s="16"/>
      <c r="H695" s="16"/>
      <c r="I695" s="16"/>
      <c r="J695" s="16"/>
      <c r="K695" s="16"/>
      <c r="L695" s="16"/>
      <c r="M695" s="16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3.5" customHeight="1">
      <c r="A696" s="14"/>
      <c r="B696" s="14"/>
      <c r="C696" s="14"/>
      <c r="D696" s="15"/>
      <c r="E696" s="16"/>
      <c r="F696" s="16"/>
      <c r="G696" s="16"/>
      <c r="H696" s="16"/>
      <c r="I696" s="16"/>
      <c r="J696" s="16"/>
      <c r="K696" s="16"/>
      <c r="L696" s="16"/>
      <c r="M696" s="16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3.5" customHeight="1">
      <c r="A697" s="14"/>
      <c r="B697" s="14"/>
      <c r="C697" s="14"/>
      <c r="D697" s="15"/>
      <c r="E697" s="16"/>
      <c r="F697" s="16"/>
      <c r="G697" s="16"/>
      <c r="H697" s="16"/>
      <c r="I697" s="16"/>
      <c r="J697" s="16"/>
      <c r="K697" s="16"/>
      <c r="L697" s="16"/>
      <c r="M697" s="16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3.5" customHeight="1">
      <c r="A698" s="14"/>
      <c r="B698" s="14"/>
      <c r="C698" s="14"/>
      <c r="D698" s="15"/>
      <c r="E698" s="16"/>
      <c r="F698" s="16"/>
      <c r="G698" s="16"/>
      <c r="H698" s="16"/>
      <c r="I698" s="16"/>
      <c r="J698" s="16"/>
      <c r="K698" s="16"/>
      <c r="L698" s="16"/>
      <c r="M698" s="16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3.5" customHeight="1">
      <c r="A699" s="14"/>
      <c r="B699" s="14"/>
      <c r="C699" s="14"/>
      <c r="D699" s="15"/>
      <c r="E699" s="16"/>
      <c r="F699" s="16"/>
      <c r="G699" s="16"/>
      <c r="H699" s="16"/>
      <c r="I699" s="16"/>
      <c r="J699" s="16"/>
      <c r="K699" s="16"/>
      <c r="L699" s="16"/>
      <c r="M699" s="16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3.5" customHeight="1">
      <c r="A700" s="14"/>
      <c r="B700" s="14"/>
      <c r="C700" s="14"/>
      <c r="D700" s="15"/>
      <c r="E700" s="16"/>
      <c r="F700" s="16"/>
      <c r="G700" s="16"/>
      <c r="H700" s="16"/>
      <c r="I700" s="16"/>
      <c r="J700" s="16"/>
      <c r="K700" s="16"/>
      <c r="L700" s="16"/>
      <c r="M700" s="16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3.5" customHeight="1">
      <c r="A701" s="14"/>
      <c r="B701" s="14"/>
      <c r="C701" s="14"/>
      <c r="D701" s="15"/>
      <c r="E701" s="16"/>
      <c r="F701" s="16"/>
      <c r="G701" s="16"/>
      <c r="H701" s="16"/>
      <c r="I701" s="16"/>
      <c r="J701" s="16"/>
      <c r="K701" s="16"/>
      <c r="L701" s="16"/>
      <c r="M701" s="16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3.5" customHeight="1">
      <c r="A702" s="14"/>
      <c r="B702" s="14"/>
      <c r="C702" s="14"/>
      <c r="D702" s="15"/>
      <c r="E702" s="16"/>
      <c r="F702" s="16"/>
      <c r="G702" s="16"/>
      <c r="H702" s="16"/>
      <c r="I702" s="16"/>
      <c r="J702" s="16"/>
      <c r="K702" s="16"/>
      <c r="L702" s="16"/>
      <c r="M702" s="16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3.5" customHeight="1">
      <c r="A703" s="14"/>
      <c r="B703" s="14"/>
      <c r="C703" s="14"/>
      <c r="D703" s="15"/>
      <c r="E703" s="16"/>
      <c r="F703" s="16"/>
      <c r="G703" s="16"/>
      <c r="H703" s="16"/>
      <c r="I703" s="16"/>
      <c r="J703" s="16"/>
      <c r="K703" s="16"/>
      <c r="L703" s="16"/>
      <c r="M703" s="16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3.5" customHeight="1">
      <c r="A704" s="14"/>
      <c r="B704" s="14"/>
      <c r="C704" s="14"/>
      <c r="D704" s="15"/>
      <c r="E704" s="16"/>
      <c r="F704" s="16"/>
      <c r="G704" s="16"/>
      <c r="H704" s="16"/>
      <c r="I704" s="16"/>
      <c r="J704" s="16"/>
      <c r="K704" s="16"/>
      <c r="L704" s="16"/>
      <c r="M704" s="16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3.5" customHeight="1">
      <c r="A705" s="14"/>
      <c r="B705" s="14"/>
      <c r="C705" s="14"/>
      <c r="D705" s="15"/>
      <c r="E705" s="16"/>
      <c r="F705" s="16"/>
      <c r="G705" s="16"/>
      <c r="H705" s="16"/>
      <c r="I705" s="16"/>
      <c r="J705" s="16"/>
      <c r="K705" s="16"/>
      <c r="L705" s="16"/>
      <c r="M705" s="16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3.5" customHeight="1">
      <c r="A706" s="14"/>
      <c r="B706" s="14"/>
      <c r="C706" s="14"/>
      <c r="D706" s="15"/>
      <c r="E706" s="16"/>
      <c r="F706" s="16"/>
      <c r="G706" s="16"/>
      <c r="H706" s="16"/>
      <c r="I706" s="16"/>
      <c r="J706" s="16"/>
      <c r="K706" s="16"/>
      <c r="L706" s="16"/>
      <c r="M706" s="16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3.5" customHeight="1">
      <c r="A707" s="14"/>
      <c r="B707" s="14"/>
      <c r="C707" s="14"/>
      <c r="D707" s="15"/>
      <c r="E707" s="16"/>
      <c r="F707" s="16"/>
      <c r="G707" s="16"/>
      <c r="H707" s="16"/>
      <c r="I707" s="16"/>
      <c r="J707" s="16"/>
      <c r="K707" s="16"/>
      <c r="L707" s="16"/>
      <c r="M707" s="16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3.5" customHeight="1">
      <c r="A708" s="14"/>
      <c r="B708" s="14"/>
      <c r="C708" s="14"/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3.5" customHeight="1">
      <c r="A709" s="14"/>
      <c r="B709" s="14"/>
      <c r="C709" s="14"/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3.5" customHeight="1">
      <c r="A710" s="14"/>
      <c r="B710" s="14"/>
      <c r="C710" s="14"/>
      <c r="D710" s="15"/>
      <c r="E710" s="16"/>
      <c r="F710" s="16"/>
      <c r="G710" s="16"/>
      <c r="H710" s="16"/>
      <c r="I710" s="16"/>
      <c r="J710" s="16"/>
      <c r="K710" s="16"/>
      <c r="L710" s="16"/>
      <c r="M710" s="16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3.5" customHeight="1">
      <c r="A711" s="14"/>
      <c r="B711" s="14"/>
      <c r="C711" s="14"/>
      <c r="D711" s="15"/>
      <c r="E711" s="16"/>
      <c r="F711" s="16"/>
      <c r="G711" s="16"/>
      <c r="H711" s="16"/>
      <c r="I711" s="16"/>
      <c r="J711" s="16"/>
      <c r="K711" s="16"/>
      <c r="L711" s="16"/>
      <c r="M711" s="16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3.5" customHeight="1">
      <c r="A712" s="14"/>
      <c r="B712" s="14"/>
      <c r="C712" s="14"/>
      <c r="D712" s="15"/>
      <c r="E712" s="16"/>
      <c r="F712" s="16"/>
      <c r="G712" s="16"/>
      <c r="H712" s="16"/>
      <c r="I712" s="16"/>
      <c r="J712" s="16"/>
      <c r="K712" s="16"/>
      <c r="L712" s="16"/>
      <c r="M712" s="16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3.5" customHeight="1">
      <c r="A713" s="14"/>
      <c r="B713" s="14"/>
      <c r="C713" s="14"/>
      <c r="D713" s="15"/>
      <c r="E713" s="16"/>
      <c r="F713" s="16"/>
      <c r="G713" s="16"/>
      <c r="H713" s="16"/>
      <c r="I713" s="16"/>
      <c r="J713" s="16"/>
      <c r="K713" s="16"/>
      <c r="L713" s="16"/>
      <c r="M713" s="16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3.5" customHeight="1">
      <c r="A714" s="14"/>
      <c r="B714" s="14"/>
      <c r="C714" s="14"/>
      <c r="D714" s="15"/>
      <c r="E714" s="16"/>
      <c r="F714" s="16"/>
      <c r="G714" s="16"/>
      <c r="H714" s="16"/>
      <c r="I714" s="16"/>
      <c r="J714" s="16"/>
      <c r="K714" s="16"/>
      <c r="L714" s="16"/>
      <c r="M714" s="16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3.5" customHeight="1">
      <c r="A715" s="14"/>
      <c r="B715" s="14"/>
      <c r="C715" s="14"/>
      <c r="D715" s="15"/>
      <c r="E715" s="16"/>
      <c r="F715" s="16"/>
      <c r="G715" s="16"/>
      <c r="H715" s="16"/>
      <c r="I715" s="16"/>
      <c r="J715" s="16"/>
      <c r="K715" s="16"/>
      <c r="L715" s="16"/>
      <c r="M715" s="16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3.5" customHeight="1">
      <c r="A716" s="14"/>
      <c r="B716" s="14"/>
      <c r="C716" s="14"/>
      <c r="D716" s="15"/>
      <c r="E716" s="16"/>
      <c r="F716" s="16"/>
      <c r="G716" s="16"/>
      <c r="H716" s="16"/>
      <c r="I716" s="16"/>
      <c r="J716" s="16"/>
      <c r="K716" s="16"/>
      <c r="L716" s="16"/>
      <c r="M716" s="16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3.5" customHeight="1">
      <c r="A717" s="14"/>
      <c r="B717" s="14"/>
      <c r="C717" s="14"/>
      <c r="D717" s="15"/>
      <c r="E717" s="16"/>
      <c r="F717" s="16"/>
      <c r="G717" s="16"/>
      <c r="H717" s="16"/>
      <c r="I717" s="16"/>
      <c r="J717" s="16"/>
      <c r="K717" s="16"/>
      <c r="L717" s="16"/>
      <c r="M717" s="16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3.5" customHeight="1">
      <c r="A718" s="14"/>
      <c r="B718" s="14"/>
      <c r="C718" s="14"/>
      <c r="D718" s="15"/>
      <c r="E718" s="16"/>
      <c r="F718" s="16"/>
      <c r="G718" s="16"/>
      <c r="H718" s="16"/>
      <c r="I718" s="16"/>
      <c r="J718" s="16"/>
      <c r="K718" s="16"/>
      <c r="L718" s="16"/>
      <c r="M718" s="16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3.5" customHeight="1">
      <c r="A719" s="14"/>
      <c r="B719" s="14"/>
      <c r="C719" s="14"/>
      <c r="D719" s="15"/>
      <c r="E719" s="16"/>
      <c r="F719" s="16"/>
      <c r="G719" s="16"/>
      <c r="H719" s="16"/>
      <c r="I719" s="16"/>
      <c r="J719" s="16"/>
      <c r="K719" s="16"/>
      <c r="L719" s="16"/>
      <c r="M719" s="16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3.5" customHeight="1">
      <c r="A720" s="14"/>
      <c r="B720" s="14"/>
      <c r="C720" s="14"/>
      <c r="D720" s="15"/>
      <c r="E720" s="16"/>
      <c r="F720" s="16"/>
      <c r="G720" s="16"/>
      <c r="H720" s="16"/>
      <c r="I720" s="16"/>
      <c r="J720" s="16"/>
      <c r="K720" s="16"/>
      <c r="L720" s="16"/>
      <c r="M720" s="16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3.5" customHeight="1">
      <c r="A721" s="14"/>
      <c r="B721" s="14"/>
      <c r="C721" s="14"/>
      <c r="D721" s="15"/>
      <c r="E721" s="16"/>
      <c r="F721" s="16"/>
      <c r="G721" s="16"/>
      <c r="H721" s="16"/>
      <c r="I721" s="16"/>
      <c r="J721" s="16"/>
      <c r="K721" s="16"/>
      <c r="L721" s="16"/>
      <c r="M721" s="16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3.5" customHeight="1">
      <c r="A722" s="14"/>
      <c r="B722" s="14"/>
      <c r="C722" s="14"/>
      <c r="D722" s="15"/>
      <c r="E722" s="16"/>
      <c r="F722" s="16"/>
      <c r="G722" s="16"/>
      <c r="H722" s="16"/>
      <c r="I722" s="16"/>
      <c r="J722" s="16"/>
      <c r="K722" s="16"/>
      <c r="L722" s="16"/>
      <c r="M722" s="16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3.5" customHeight="1">
      <c r="A723" s="14"/>
      <c r="B723" s="14"/>
      <c r="C723" s="14"/>
      <c r="D723" s="15"/>
      <c r="E723" s="16"/>
      <c r="F723" s="16"/>
      <c r="G723" s="16"/>
      <c r="H723" s="16"/>
      <c r="I723" s="16"/>
      <c r="J723" s="16"/>
      <c r="K723" s="16"/>
      <c r="L723" s="16"/>
      <c r="M723" s="16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3.5" customHeight="1">
      <c r="A724" s="14"/>
      <c r="B724" s="14"/>
      <c r="C724" s="14"/>
      <c r="D724" s="15"/>
      <c r="E724" s="16"/>
      <c r="F724" s="16"/>
      <c r="G724" s="16"/>
      <c r="H724" s="16"/>
      <c r="I724" s="16"/>
      <c r="J724" s="16"/>
      <c r="K724" s="16"/>
      <c r="L724" s="16"/>
      <c r="M724" s="16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3.5" customHeight="1">
      <c r="A725" s="14"/>
      <c r="B725" s="14"/>
      <c r="C725" s="14"/>
      <c r="D725" s="15"/>
      <c r="E725" s="16"/>
      <c r="F725" s="16"/>
      <c r="G725" s="16"/>
      <c r="H725" s="16"/>
      <c r="I725" s="16"/>
      <c r="J725" s="16"/>
      <c r="K725" s="16"/>
      <c r="L725" s="16"/>
      <c r="M725" s="16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3.5" customHeight="1">
      <c r="A726" s="14"/>
      <c r="B726" s="14"/>
      <c r="C726" s="14"/>
      <c r="D726" s="15"/>
      <c r="E726" s="16"/>
      <c r="F726" s="16"/>
      <c r="G726" s="16"/>
      <c r="H726" s="16"/>
      <c r="I726" s="16"/>
      <c r="J726" s="16"/>
      <c r="K726" s="16"/>
      <c r="L726" s="16"/>
      <c r="M726" s="16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3.5" customHeight="1">
      <c r="A727" s="14"/>
      <c r="B727" s="14"/>
      <c r="C727" s="14"/>
      <c r="D727" s="15"/>
      <c r="E727" s="16"/>
      <c r="F727" s="16"/>
      <c r="G727" s="16"/>
      <c r="H727" s="16"/>
      <c r="I727" s="16"/>
      <c r="J727" s="16"/>
      <c r="K727" s="16"/>
      <c r="L727" s="16"/>
      <c r="M727" s="16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3.5" customHeight="1">
      <c r="A728" s="14"/>
      <c r="B728" s="14"/>
      <c r="C728" s="14"/>
      <c r="D728" s="15"/>
      <c r="E728" s="16"/>
      <c r="F728" s="16"/>
      <c r="G728" s="16"/>
      <c r="H728" s="16"/>
      <c r="I728" s="16"/>
      <c r="J728" s="16"/>
      <c r="K728" s="16"/>
      <c r="L728" s="16"/>
      <c r="M728" s="16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3.5" customHeight="1">
      <c r="A729" s="14"/>
      <c r="B729" s="14"/>
      <c r="C729" s="14"/>
      <c r="D729" s="15"/>
      <c r="E729" s="16"/>
      <c r="F729" s="16"/>
      <c r="G729" s="16"/>
      <c r="H729" s="16"/>
      <c r="I729" s="16"/>
      <c r="J729" s="16"/>
      <c r="K729" s="16"/>
      <c r="L729" s="16"/>
      <c r="M729" s="16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3.5" customHeight="1">
      <c r="A730" s="14"/>
      <c r="B730" s="14"/>
      <c r="C730" s="14"/>
      <c r="D730" s="15"/>
      <c r="E730" s="16"/>
      <c r="F730" s="16"/>
      <c r="G730" s="16"/>
      <c r="H730" s="16"/>
      <c r="I730" s="16"/>
      <c r="J730" s="16"/>
      <c r="K730" s="16"/>
      <c r="L730" s="16"/>
      <c r="M730" s="16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3.5" customHeight="1">
      <c r="A731" s="14"/>
      <c r="B731" s="14"/>
      <c r="C731" s="14"/>
      <c r="D731" s="15"/>
      <c r="E731" s="16"/>
      <c r="F731" s="16"/>
      <c r="G731" s="16"/>
      <c r="H731" s="16"/>
      <c r="I731" s="16"/>
      <c r="J731" s="16"/>
      <c r="K731" s="16"/>
      <c r="L731" s="16"/>
      <c r="M731" s="16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3.5" customHeight="1">
      <c r="A732" s="14"/>
      <c r="B732" s="14"/>
      <c r="C732" s="14"/>
      <c r="D732" s="15"/>
      <c r="E732" s="16"/>
      <c r="F732" s="16"/>
      <c r="G732" s="16"/>
      <c r="H732" s="16"/>
      <c r="I732" s="16"/>
      <c r="J732" s="16"/>
      <c r="K732" s="16"/>
      <c r="L732" s="16"/>
      <c r="M732" s="16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3.5" customHeight="1">
      <c r="A733" s="14"/>
      <c r="B733" s="14"/>
      <c r="C733" s="14"/>
      <c r="D733" s="15"/>
      <c r="E733" s="16"/>
      <c r="F733" s="16"/>
      <c r="G733" s="16"/>
      <c r="H733" s="16"/>
      <c r="I733" s="16"/>
      <c r="J733" s="16"/>
      <c r="K733" s="16"/>
      <c r="L733" s="16"/>
      <c r="M733" s="16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3.5" customHeight="1">
      <c r="A734" s="14"/>
      <c r="B734" s="14"/>
      <c r="C734" s="14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3.5" customHeight="1">
      <c r="A735" s="14"/>
      <c r="B735" s="14"/>
      <c r="C735" s="14"/>
      <c r="D735" s="15"/>
      <c r="E735" s="16"/>
      <c r="F735" s="16"/>
      <c r="G735" s="16"/>
      <c r="H735" s="16"/>
      <c r="I735" s="16"/>
      <c r="J735" s="16"/>
      <c r="K735" s="16"/>
      <c r="L735" s="16"/>
      <c r="M735" s="16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3.5" customHeight="1">
      <c r="A736" s="14"/>
      <c r="B736" s="14"/>
      <c r="C736" s="14"/>
      <c r="D736" s="15"/>
      <c r="E736" s="16"/>
      <c r="F736" s="16"/>
      <c r="G736" s="16"/>
      <c r="H736" s="16"/>
      <c r="I736" s="16"/>
      <c r="J736" s="16"/>
      <c r="K736" s="16"/>
      <c r="L736" s="16"/>
      <c r="M736" s="16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3.5" customHeight="1">
      <c r="A737" s="14"/>
      <c r="B737" s="14"/>
      <c r="C737" s="14"/>
      <c r="D737" s="15"/>
      <c r="E737" s="16"/>
      <c r="F737" s="16"/>
      <c r="G737" s="16"/>
      <c r="H737" s="16"/>
      <c r="I737" s="16"/>
      <c r="J737" s="16"/>
      <c r="K737" s="16"/>
      <c r="L737" s="16"/>
      <c r="M737" s="16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3.5" customHeight="1">
      <c r="A738" s="14"/>
      <c r="B738" s="14"/>
      <c r="C738" s="14"/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3.5" customHeight="1">
      <c r="A739" s="14"/>
      <c r="B739" s="14"/>
      <c r="C739" s="14"/>
      <c r="D739" s="15"/>
      <c r="E739" s="16"/>
      <c r="F739" s="16"/>
      <c r="G739" s="16"/>
      <c r="H739" s="16"/>
      <c r="I739" s="16"/>
      <c r="J739" s="16"/>
      <c r="K739" s="16"/>
      <c r="L739" s="16"/>
      <c r="M739" s="16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3.5" customHeight="1">
      <c r="A740" s="14"/>
      <c r="B740" s="14"/>
      <c r="C740" s="14"/>
      <c r="D740" s="15"/>
      <c r="E740" s="16"/>
      <c r="F740" s="16"/>
      <c r="G740" s="16"/>
      <c r="H740" s="16"/>
      <c r="I740" s="16"/>
      <c r="J740" s="16"/>
      <c r="K740" s="16"/>
      <c r="L740" s="16"/>
      <c r="M740" s="16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3.5" customHeight="1">
      <c r="A741" s="14"/>
      <c r="B741" s="14"/>
      <c r="C741" s="14"/>
      <c r="D741" s="15"/>
      <c r="E741" s="16"/>
      <c r="F741" s="16"/>
      <c r="G741" s="16"/>
      <c r="H741" s="16"/>
      <c r="I741" s="16"/>
      <c r="J741" s="16"/>
      <c r="K741" s="16"/>
      <c r="L741" s="16"/>
      <c r="M741" s="16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3.5" customHeight="1">
      <c r="A742" s="14"/>
      <c r="B742" s="14"/>
      <c r="C742" s="14"/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3.5" customHeight="1">
      <c r="A743" s="14"/>
      <c r="B743" s="14"/>
      <c r="C743" s="14"/>
      <c r="D743" s="15"/>
      <c r="E743" s="16"/>
      <c r="F743" s="16"/>
      <c r="G743" s="16"/>
      <c r="H743" s="16"/>
      <c r="I743" s="16"/>
      <c r="J743" s="16"/>
      <c r="K743" s="16"/>
      <c r="L743" s="16"/>
      <c r="M743" s="16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3.5" customHeight="1">
      <c r="A744" s="14"/>
      <c r="B744" s="14"/>
      <c r="C744" s="14"/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3.5" customHeight="1">
      <c r="A745" s="14"/>
      <c r="B745" s="14"/>
      <c r="C745" s="14"/>
      <c r="D745" s="15"/>
      <c r="E745" s="16"/>
      <c r="F745" s="16"/>
      <c r="G745" s="16"/>
      <c r="H745" s="16"/>
      <c r="I745" s="16"/>
      <c r="J745" s="16"/>
      <c r="K745" s="16"/>
      <c r="L745" s="16"/>
      <c r="M745" s="16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3.5" customHeight="1">
      <c r="A746" s="14"/>
      <c r="B746" s="14"/>
      <c r="C746" s="14"/>
      <c r="D746" s="15"/>
      <c r="E746" s="16"/>
      <c r="F746" s="16"/>
      <c r="G746" s="16"/>
      <c r="H746" s="16"/>
      <c r="I746" s="16"/>
      <c r="J746" s="16"/>
      <c r="K746" s="16"/>
      <c r="L746" s="16"/>
      <c r="M746" s="16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3.5" customHeight="1">
      <c r="A747" s="14"/>
      <c r="B747" s="14"/>
      <c r="C747" s="14"/>
      <c r="D747" s="15"/>
      <c r="E747" s="16"/>
      <c r="F747" s="16"/>
      <c r="G747" s="16"/>
      <c r="H747" s="16"/>
      <c r="I747" s="16"/>
      <c r="J747" s="16"/>
      <c r="K747" s="16"/>
      <c r="L747" s="16"/>
      <c r="M747" s="16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3.5" customHeight="1">
      <c r="A748" s="14"/>
      <c r="B748" s="14"/>
      <c r="C748" s="14"/>
      <c r="D748" s="15"/>
      <c r="E748" s="16"/>
      <c r="F748" s="16"/>
      <c r="G748" s="16"/>
      <c r="H748" s="16"/>
      <c r="I748" s="16"/>
      <c r="J748" s="16"/>
      <c r="K748" s="16"/>
      <c r="L748" s="16"/>
      <c r="M748" s="16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3.5" customHeight="1">
      <c r="A749" s="14"/>
      <c r="B749" s="14"/>
      <c r="C749" s="14"/>
      <c r="D749" s="15"/>
      <c r="E749" s="16"/>
      <c r="F749" s="16"/>
      <c r="G749" s="16"/>
      <c r="H749" s="16"/>
      <c r="I749" s="16"/>
      <c r="J749" s="16"/>
      <c r="K749" s="16"/>
      <c r="L749" s="16"/>
      <c r="M749" s="16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3.5" customHeight="1">
      <c r="A750" s="14"/>
      <c r="B750" s="14"/>
      <c r="C750" s="14"/>
      <c r="D750" s="15"/>
      <c r="E750" s="16"/>
      <c r="F750" s="16"/>
      <c r="G750" s="16"/>
      <c r="H750" s="16"/>
      <c r="I750" s="16"/>
      <c r="J750" s="16"/>
      <c r="K750" s="16"/>
      <c r="L750" s="16"/>
      <c r="M750" s="16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3.5" customHeight="1">
      <c r="A751" s="14"/>
      <c r="B751" s="14"/>
      <c r="C751" s="14"/>
      <c r="D751" s="15"/>
      <c r="E751" s="16"/>
      <c r="F751" s="16"/>
      <c r="G751" s="16"/>
      <c r="H751" s="16"/>
      <c r="I751" s="16"/>
      <c r="J751" s="16"/>
      <c r="K751" s="16"/>
      <c r="L751" s="16"/>
      <c r="M751" s="16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3.5" customHeight="1">
      <c r="A752" s="14"/>
      <c r="B752" s="14"/>
      <c r="C752" s="14"/>
      <c r="D752" s="15"/>
      <c r="E752" s="16"/>
      <c r="F752" s="16"/>
      <c r="G752" s="16"/>
      <c r="H752" s="16"/>
      <c r="I752" s="16"/>
      <c r="J752" s="16"/>
      <c r="K752" s="16"/>
      <c r="L752" s="16"/>
      <c r="M752" s="16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3.5" customHeight="1">
      <c r="A753" s="14"/>
      <c r="B753" s="14"/>
      <c r="C753" s="14"/>
      <c r="D753" s="15"/>
      <c r="E753" s="16"/>
      <c r="F753" s="16"/>
      <c r="G753" s="16"/>
      <c r="H753" s="16"/>
      <c r="I753" s="16"/>
      <c r="J753" s="16"/>
      <c r="K753" s="16"/>
      <c r="L753" s="16"/>
      <c r="M753" s="16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3.5" customHeight="1">
      <c r="A754" s="14"/>
      <c r="B754" s="14"/>
      <c r="C754" s="14"/>
      <c r="D754" s="15"/>
      <c r="E754" s="16"/>
      <c r="F754" s="16"/>
      <c r="G754" s="16"/>
      <c r="H754" s="16"/>
      <c r="I754" s="16"/>
      <c r="J754" s="16"/>
      <c r="K754" s="16"/>
      <c r="L754" s="16"/>
      <c r="M754" s="16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3.5" customHeight="1">
      <c r="A755" s="14"/>
      <c r="B755" s="14"/>
      <c r="C755" s="14"/>
      <c r="D755" s="15"/>
      <c r="E755" s="16"/>
      <c r="F755" s="16"/>
      <c r="G755" s="16"/>
      <c r="H755" s="16"/>
      <c r="I755" s="16"/>
      <c r="J755" s="16"/>
      <c r="K755" s="16"/>
      <c r="L755" s="16"/>
      <c r="M755" s="16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3.5" customHeight="1">
      <c r="A756" s="14"/>
      <c r="B756" s="14"/>
      <c r="C756" s="14"/>
      <c r="D756" s="15"/>
      <c r="E756" s="16"/>
      <c r="F756" s="16"/>
      <c r="G756" s="16"/>
      <c r="H756" s="16"/>
      <c r="I756" s="16"/>
      <c r="J756" s="16"/>
      <c r="K756" s="16"/>
      <c r="L756" s="16"/>
      <c r="M756" s="16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3.5" customHeight="1">
      <c r="A757" s="14"/>
      <c r="B757" s="14"/>
      <c r="C757" s="14"/>
      <c r="D757" s="15"/>
      <c r="E757" s="16"/>
      <c r="F757" s="16"/>
      <c r="G757" s="16"/>
      <c r="H757" s="16"/>
      <c r="I757" s="16"/>
      <c r="J757" s="16"/>
      <c r="K757" s="16"/>
      <c r="L757" s="16"/>
      <c r="M757" s="16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3.5" customHeight="1">
      <c r="A758" s="14"/>
      <c r="B758" s="14"/>
      <c r="C758" s="14"/>
      <c r="D758" s="15"/>
      <c r="E758" s="16"/>
      <c r="F758" s="16"/>
      <c r="G758" s="16"/>
      <c r="H758" s="16"/>
      <c r="I758" s="16"/>
      <c r="J758" s="16"/>
      <c r="K758" s="16"/>
      <c r="L758" s="16"/>
      <c r="M758" s="16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3.5" customHeight="1">
      <c r="A759" s="14"/>
      <c r="B759" s="14"/>
      <c r="C759" s="14"/>
      <c r="D759" s="15"/>
      <c r="E759" s="16"/>
      <c r="F759" s="16"/>
      <c r="G759" s="16"/>
      <c r="H759" s="16"/>
      <c r="I759" s="16"/>
      <c r="J759" s="16"/>
      <c r="K759" s="16"/>
      <c r="L759" s="16"/>
      <c r="M759" s="16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3.5" customHeight="1">
      <c r="A760" s="14"/>
      <c r="B760" s="14"/>
      <c r="C760" s="14"/>
      <c r="D760" s="15"/>
      <c r="E760" s="16"/>
      <c r="F760" s="16"/>
      <c r="G760" s="16"/>
      <c r="H760" s="16"/>
      <c r="I760" s="16"/>
      <c r="J760" s="16"/>
      <c r="K760" s="16"/>
      <c r="L760" s="16"/>
      <c r="M760" s="16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3.5" customHeight="1">
      <c r="A761" s="14"/>
      <c r="B761" s="14"/>
      <c r="C761" s="14"/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3.5" customHeight="1">
      <c r="A762" s="14"/>
      <c r="B762" s="14"/>
      <c r="C762" s="14"/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3.5" customHeight="1">
      <c r="A763" s="14"/>
      <c r="B763" s="14"/>
      <c r="C763" s="14"/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3.5" customHeight="1">
      <c r="A764" s="14"/>
      <c r="B764" s="14"/>
      <c r="C764" s="14"/>
      <c r="D764" s="15"/>
      <c r="E764" s="16"/>
      <c r="F764" s="16"/>
      <c r="G764" s="16"/>
      <c r="H764" s="16"/>
      <c r="I764" s="16"/>
      <c r="J764" s="16"/>
      <c r="K764" s="16"/>
      <c r="L764" s="16"/>
      <c r="M764" s="16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3.5" customHeight="1">
      <c r="A765" s="14"/>
      <c r="B765" s="14"/>
      <c r="C765" s="14"/>
      <c r="D765" s="15"/>
      <c r="E765" s="16"/>
      <c r="F765" s="16"/>
      <c r="G765" s="16"/>
      <c r="H765" s="16"/>
      <c r="I765" s="16"/>
      <c r="J765" s="16"/>
      <c r="K765" s="16"/>
      <c r="L765" s="16"/>
      <c r="M765" s="16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3.5" customHeight="1">
      <c r="A766" s="14"/>
      <c r="B766" s="14"/>
      <c r="C766" s="14"/>
      <c r="D766" s="15"/>
      <c r="E766" s="16"/>
      <c r="F766" s="16"/>
      <c r="G766" s="16"/>
      <c r="H766" s="16"/>
      <c r="I766" s="16"/>
      <c r="J766" s="16"/>
      <c r="K766" s="16"/>
      <c r="L766" s="16"/>
      <c r="M766" s="16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3.5" customHeight="1">
      <c r="A767" s="14"/>
      <c r="B767" s="14"/>
      <c r="C767" s="14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3.5" customHeight="1">
      <c r="A768" s="14"/>
      <c r="B768" s="14"/>
      <c r="C768" s="14"/>
      <c r="D768" s="15"/>
      <c r="E768" s="16"/>
      <c r="F768" s="16"/>
      <c r="G768" s="16"/>
      <c r="H768" s="16"/>
      <c r="I768" s="16"/>
      <c r="J768" s="16"/>
      <c r="K768" s="16"/>
      <c r="L768" s="16"/>
      <c r="M768" s="16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3.5" customHeight="1">
      <c r="A769" s="14"/>
      <c r="B769" s="14"/>
      <c r="C769" s="14"/>
      <c r="D769" s="15"/>
      <c r="E769" s="16"/>
      <c r="F769" s="16"/>
      <c r="G769" s="16"/>
      <c r="H769" s="16"/>
      <c r="I769" s="16"/>
      <c r="J769" s="16"/>
      <c r="K769" s="16"/>
      <c r="L769" s="16"/>
      <c r="M769" s="16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3.5" customHeight="1">
      <c r="A770" s="14"/>
      <c r="B770" s="14"/>
      <c r="C770" s="14"/>
      <c r="D770" s="15"/>
      <c r="E770" s="16"/>
      <c r="F770" s="16"/>
      <c r="G770" s="16"/>
      <c r="H770" s="16"/>
      <c r="I770" s="16"/>
      <c r="J770" s="16"/>
      <c r="K770" s="16"/>
      <c r="L770" s="16"/>
      <c r="M770" s="16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3.5" customHeight="1">
      <c r="A771" s="14"/>
      <c r="B771" s="14"/>
      <c r="C771" s="14"/>
      <c r="D771" s="15"/>
      <c r="E771" s="16"/>
      <c r="F771" s="16"/>
      <c r="G771" s="16"/>
      <c r="H771" s="16"/>
      <c r="I771" s="16"/>
      <c r="J771" s="16"/>
      <c r="K771" s="16"/>
      <c r="L771" s="16"/>
      <c r="M771" s="16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3.5" customHeight="1">
      <c r="A772" s="14"/>
      <c r="B772" s="14"/>
      <c r="C772" s="14"/>
      <c r="D772" s="15"/>
      <c r="E772" s="16"/>
      <c r="F772" s="16"/>
      <c r="G772" s="16"/>
      <c r="H772" s="16"/>
      <c r="I772" s="16"/>
      <c r="J772" s="16"/>
      <c r="K772" s="16"/>
      <c r="L772" s="16"/>
      <c r="M772" s="16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3.5" customHeight="1">
      <c r="A773" s="14"/>
      <c r="B773" s="14"/>
      <c r="C773" s="14"/>
      <c r="D773" s="15"/>
      <c r="E773" s="16"/>
      <c r="F773" s="16"/>
      <c r="G773" s="16"/>
      <c r="H773" s="16"/>
      <c r="I773" s="16"/>
      <c r="J773" s="16"/>
      <c r="K773" s="16"/>
      <c r="L773" s="16"/>
      <c r="M773" s="16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3.5" customHeight="1">
      <c r="A774" s="14"/>
      <c r="B774" s="14"/>
      <c r="C774" s="14"/>
      <c r="D774" s="15"/>
      <c r="E774" s="16"/>
      <c r="F774" s="16"/>
      <c r="G774" s="16"/>
      <c r="H774" s="16"/>
      <c r="I774" s="16"/>
      <c r="J774" s="16"/>
      <c r="K774" s="16"/>
      <c r="L774" s="16"/>
      <c r="M774" s="16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3.5" customHeight="1">
      <c r="A775" s="14"/>
      <c r="B775" s="14"/>
      <c r="C775" s="14"/>
      <c r="D775" s="15"/>
      <c r="E775" s="16"/>
      <c r="F775" s="16"/>
      <c r="G775" s="16"/>
      <c r="H775" s="16"/>
      <c r="I775" s="16"/>
      <c r="J775" s="16"/>
      <c r="K775" s="16"/>
      <c r="L775" s="16"/>
      <c r="M775" s="16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3.5" customHeight="1">
      <c r="A776" s="14"/>
      <c r="B776" s="14"/>
      <c r="C776" s="14"/>
      <c r="D776" s="15"/>
      <c r="E776" s="16"/>
      <c r="F776" s="16"/>
      <c r="G776" s="16"/>
      <c r="H776" s="16"/>
      <c r="I776" s="16"/>
      <c r="J776" s="16"/>
      <c r="K776" s="16"/>
      <c r="L776" s="16"/>
      <c r="M776" s="16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3.5" customHeight="1">
      <c r="A777" s="14"/>
      <c r="B777" s="14"/>
      <c r="C777" s="14"/>
      <c r="D777" s="15"/>
      <c r="E777" s="16"/>
      <c r="F777" s="16"/>
      <c r="G777" s="16"/>
      <c r="H777" s="16"/>
      <c r="I777" s="16"/>
      <c r="J777" s="16"/>
      <c r="K777" s="16"/>
      <c r="L777" s="16"/>
      <c r="M777" s="16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3.5" customHeight="1">
      <c r="A778" s="14"/>
      <c r="B778" s="14"/>
      <c r="C778" s="14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3.5" customHeight="1">
      <c r="A779" s="14"/>
      <c r="B779" s="14"/>
      <c r="C779" s="14"/>
      <c r="D779" s="15"/>
      <c r="E779" s="16"/>
      <c r="F779" s="16"/>
      <c r="G779" s="16"/>
      <c r="H779" s="16"/>
      <c r="I779" s="16"/>
      <c r="J779" s="16"/>
      <c r="K779" s="16"/>
      <c r="L779" s="16"/>
      <c r="M779" s="16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3.5" customHeight="1">
      <c r="A780" s="14"/>
      <c r="B780" s="14"/>
      <c r="C780" s="14"/>
      <c r="D780" s="15"/>
      <c r="E780" s="16"/>
      <c r="F780" s="16"/>
      <c r="G780" s="16"/>
      <c r="H780" s="16"/>
      <c r="I780" s="16"/>
      <c r="J780" s="16"/>
      <c r="K780" s="16"/>
      <c r="L780" s="16"/>
      <c r="M780" s="16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3.5" customHeight="1">
      <c r="A781" s="14"/>
      <c r="B781" s="14"/>
      <c r="C781" s="14"/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3.5" customHeight="1">
      <c r="A782" s="14"/>
      <c r="B782" s="14"/>
      <c r="C782" s="14"/>
      <c r="D782" s="15"/>
      <c r="E782" s="16"/>
      <c r="F782" s="16"/>
      <c r="G782" s="16"/>
      <c r="H782" s="16"/>
      <c r="I782" s="16"/>
      <c r="J782" s="16"/>
      <c r="K782" s="16"/>
      <c r="L782" s="16"/>
      <c r="M782" s="16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3.5" customHeight="1">
      <c r="A783" s="14"/>
      <c r="B783" s="14"/>
      <c r="C783" s="14"/>
      <c r="D783" s="15"/>
      <c r="E783" s="16"/>
      <c r="F783" s="16"/>
      <c r="G783" s="16"/>
      <c r="H783" s="16"/>
      <c r="I783" s="16"/>
      <c r="J783" s="16"/>
      <c r="K783" s="16"/>
      <c r="L783" s="16"/>
      <c r="M783" s="16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3.5" customHeight="1">
      <c r="A784" s="14"/>
      <c r="B784" s="14"/>
      <c r="C784" s="14"/>
      <c r="D784" s="15"/>
      <c r="E784" s="16"/>
      <c r="F784" s="16"/>
      <c r="G784" s="16"/>
      <c r="H784" s="16"/>
      <c r="I784" s="16"/>
      <c r="J784" s="16"/>
      <c r="K784" s="16"/>
      <c r="L784" s="16"/>
      <c r="M784" s="16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3.5" customHeight="1">
      <c r="A785" s="14"/>
      <c r="B785" s="14"/>
      <c r="C785" s="14"/>
      <c r="D785" s="15"/>
      <c r="E785" s="16"/>
      <c r="F785" s="16"/>
      <c r="G785" s="16"/>
      <c r="H785" s="16"/>
      <c r="I785" s="16"/>
      <c r="J785" s="16"/>
      <c r="K785" s="16"/>
      <c r="L785" s="16"/>
      <c r="M785" s="16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3.5" customHeight="1">
      <c r="A786" s="14"/>
      <c r="B786" s="14"/>
      <c r="C786" s="14"/>
      <c r="D786" s="15"/>
      <c r="E786" s="16"/>
      <c r="F786" s="16"/>
      <c r="G786" s="16"/>
      <c r="H786" s="16"/>
      <c r="I786" s="16"/>
      <c r="J786" s="16"/>
      <c r="K786" s="16"/>
      <c r="L786" s="16"/>
      <c r="M786" s="16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3.5" customHeight="1">
      <c r="A787" s="14"/>
      <c r="B787" s="14"/>
      <c r="C787" s="14"/>
      <c r="D787" s="15"/>
      <c r="E787" s="16"/>
      <c r="F787" s="16"/>
      <c r="G787" s="16"/>
      <c r="H787" s="16"/>
      <c r="I787" s="16"/>
      <c r="J787" s="16"/>
      <c r="K787" s="16"/>
      <c r="L787" s="16"/>
      <c r="M787" s="16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3.5" customHeight="1">
      <c r="A788" s="14"/>
      <c r="B788" s="14"/>
      <c r="C788" s="14"/>
      <c r="D788" s="15"/>
      <c r="E788" s="16"/>
      <c r="F788" s="16"/>
      <c r="G788" s="16"/>
      <c r="H788" s="16"/>
      <c r="I788" s="16"/>
      <c r="J788" s="16"/>
      <c r="K788" s="16"/>
      <c r="L788" s="16"/>
      <c r="M788" s="16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3.5" customHeight="1">
      <c r="A789" s="14"/>
      <c r="B789" s="14"/>
      <c r="C789" s="14"/>
      <c r="D789" s="15"/>
      <c r="E789" s="16"/>
      <c r="F789" s="16"/>
      <c r="G789" s="16"/>
      <c r="H789" s="16"/>
      <c r="I789" s="16"/>
      <c r="J789" s="16"/>
      <c r="K789" s="16"/>
      <c r="L789" s="16"/>
      <c r="M789" s="16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3.5" customHeight="1">
      <c r="A790" s="14"/>
      <c r="B790" s="14"/>
      <c r="C790" s="14"/>
      <c r="D790" s="15"/>
      <c r="E790" s="16"/>
      <c r="F790" s="16"/>
      <c r="G790" s="16"/>
      <c r="H790" s="16"/>
      <c r="I790" s="16"/>
      <c r="J790" s="16"/>
      <c r="K790" s="16"/>
      <c r="L790" s="16"/>
      <c r="M790" s="16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3.5" customHeight="1">
      <c r="A791" s="14"/>
      <c r="B791" s="14"/>
      <c r="C791" s="14"/>
      <c r="D791" s="15"/>
      <c r="E791" s="16"/>
      <c r="F791" s="16"/>
      <c r="G791" s="16"/>
      <c r="H791" s="16"/>
      <c r="I791" s="16"/>
      <c r="J791" s="16"/>
      <c r="K791" s="16"/>
      <c r="L791" s="16"/>
      <c r="M791" s="16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3.5" customHeight="1">
      <c r="A792" s="14"/>
      <c r="B792" s="14"/>
      <c r="C792" s="14"/>
      <c r="D792" s="15"/>
      <c r="E792" s="16"/>
      <c r="F792" s="16"/>
      <c r="G792" s="16"/>
      <c r="H792" s="16"/>
      <c r="I792" s="16"/>
      <c r="J792" s="16"/>
      <c r="K792" s="16"/>
      <c r="L792" s="16"/>
      <c r="M792" s="16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3.5" customHeight="1">
      <c r="A793" s="14"/>
      <c r="B793" s="14"/>
      <c r="C793" s="14"/>
      <c r="D793" s="15"/>
      <c r="E793" s="16"/>
      <c r="F793" s="16"/>
      <c r="G793" s="16"/>
      <c r="H793" s="16"/>
      <c r="I793" s="16"/>
      <c r="J793" s="16"/>
      <c r="K793" s="16"/>
      <c r="L793" s="16"/>
      <c r="M793" s="16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3.5" customHeight="1">
      <c r="A794" s="14"/>
      <c r="B794" s="14"/>
      <c r="C794" s="14"/>
      <c r="D794" s="15"/>
      <c r="E794" s="16"/>
      <c r="F794" s="16"/>
      <c r="G794" s="16"/>
      <c r="H794" s="16"/>
      <c r="I794" s="16"/>
      <c r="J794" s="16"/>
      <c r="K794" s="16"/>
      <c r="L794" s="16"/>
      <c r="M794" s="16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3.5" customHeight="1">
      <c r="A795" s="14"/>
      <c r="B795" s="14"/>
      <c r="C795" s="14"/>
      <c r="D795" s="15"/>
      <c r="E795" s="16"/>
      <c r="F795" s="16"/>
      <c r="G795" s="16"/>
      <c r="H795" s="16"/>
      <c r="I795" s="16"/>
      <c r="J795" s="16"/>
      <c r="K795" s="16"/>
      <c r="L795" s="16"/>
      <c r="M795" s="16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3.5" customHeight="1">
      <c r="A796" s="14"/>
      <c r="B796" s="14"/>
      <c r="C796" s="14"/>
      <c r="D796" s="15"/>
      <c r="E796" s="16"/>
      <c r="F796" s="16"/>
      <c r="G796" s="16"/>
      <c r="H796" s="16"/>
      <c r="I796" s="16"/>
      <c r="J796" s="16"/>
      <c r="K796" s="16"/>
      <c r="L796" s="16"/>
      <c r="M796" s="16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3.5" customHeight="1">
      <c r="A797" s="14"/>
      <c r="B797" s="14"/>
      <c r="C797" s="14"/>
      <c r="D797" s="15"/>
      <c r="E797" s="16"/>
      <c r="F797" s="16"/>
      <c r="G797" s="16"/>
      <c r="H797" s="16"/>
      <c r="I797" s="16"/>
      <c r="J797" s="16"/>
      <c r="K797" s="16"/>
      <c r="L797" s="16"/>
      <c r="M797" s="16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3.5" customHeight="1">
      <c r="A798" s="14"/>
      <c r="B798" s="14"/>
      <c r="C798" s="14"/>
      <c r="D798" s="15"/>
      <c r="E798" s="16"/>
      <c r="F798" s="16"/>
      <c r="G798" s="16"/>
      <c r="H798" s="16"/>
      <c r="I798" s="16"/>
      <c r="J798" s="16"/>
      <c r="K798" s="16"/>
      <c r="L798" s="16"/>
      <c r="M798" s="16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3.5" customHeight="1">
      <c r="A799" s="14"/>
      <c r="B799" s="14"/>
      <c r="C799" s="14"/>
      <c r="D799" s="15"/>
      <c r="E799" s="16"/>
      <c r="F799" s="16"/>
      <c r="G799" s="16"/>
      <c r="H799" s="16"/>
      <c r="I799" s="16"/>
      <c r="J799" s="16"/>
      <c r="K799" s="16"/>
      <c r="L799" s="16"/>
      <c r="M799" s="16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3.5" customHeight="1">
      <c r="A800" s="14"/>
      <c r="B800" s="14"/>
      <c r="C800" s="14"/>
      <c r="D800" s="15"/>
      <c r="E800" s="16"/>
      <c r="F800" s="16"/>
      <c r="G800" s="16"/>
      <c r="H800" s="16"/>
      <c r="I800" s="16"/>
      <c r="J800" s="16"/>
      <c r="K800" s="16"/>
      <c r="L800" s="16"/>
      <c r="M800" s="16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3.5" customHeight="1">
      <c r="A801" s="14"/>
      <c r="B801" s="14"/>
      <c r="C801" s="14"/>
      <c r="D801" s="15"/>
      <c r="E801" s="16"/>
      <c r="F801" s="16"/>
      <c r="G801" s="16"/>
      <c r="H801" s="16"/>
      <c r="I801" s="16"/>
      <c r="J801" s="16"/>
      <c r="K801" s="16"/>
      <c r="L801" s="16"/>
      <c r="M801" s="16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3.5" customHeight="1">
      <c r="A802" s="14"/>
      <c r="B802" s="14"/>
      <c r="C802" s="14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3.5" customHeight="1">
      <c r="A803" s="14"/>
      <c r="B803" s="14"/>
      <c r="C803" s="14"/>
      <c r="D803" s="15"/>
      <c r="E803" s="16"/>
      <c r="F803" s="16"/>
      <c r="G803" s="16"/>
      <c r="H803" s="16"/>
      <c r="I803" s="16"/>
      <c r="J803" s="16"/>
      <c r="K803" s="16"/>
      <c r="L803" s="16"/>
      <c r="M803" s="16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3.5" customHeight="1">
      <c r="A804" s="14"/>
      <c r="B804" s="14"/>
      <c r="C804" s="14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3.5" customHeight="1">
      <c r="A805" s="14"/>
      <c r="B805" s="14"/>
      <c r="C805" s="14"/>
      <c r="D805" s="15"/>
      <c r="E805" s="16"/>
      <c r="F805" s="16"/>
      <c r="G805" s="16"/>
      <c r="H805" s="16"/>
      <c r="I805" s="16"/>
      <c r="J805" s="16"/>
      <c r="K805" s="16"/>
      <c r="L805" s="16"/>
      <c r="M805" s="16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3.5" customHeight="1">
      <c r="A806" s="14"/>
      <c r="B806" s="14"/>
      <c r="C806" s="14"/>
      <c r="D806" s="15"/>
      <c r="E806" s="16"/>
      <c r="F806" s="16"/>
      <c r="G806" s="16"/>
      <c r="H806" s="16"/>
      <c r="I806" s="16"/>
      <c r="J806" s="16"/>
      <c r="K806" s="16"/>
      <c r="L806" s="16"/>
      <c r="M806" s="16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3.5" customHeight="1">
      <c r="A807" s="14"/>
      <c r="B807" s="14"/>
      <c r="C807" s="14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3.5" customHeight="1">
      <c r="A808" s="14"/>
      <c r="B808" s="14"/>
      <c r="C808" s="14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3.5" customHeight="1">
      <c r="A809" s="14"/>
      <c r="B809" s="14"/>
      <c r="C809" s="14"/>
      <c r="D809" s="15"/>
      <c r="E809" s="16"/>
      <c r="F809" s="16"/>
      <c r="G809" s="16"/>
      <c r="H809" s="16"/>
      <c r="I809" s="16"/>
      <c r="J809" s="16"/>
      <c r="K809" s="16"/>
      <c r="L809" s="16"/>
      <c r="M809" s="16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3.5" customHeight="1">
      <c r="A810" s="14"/>
      <c r="B810" s="14"/>
      <c r="C810" s="14"/>
      <c r="D810" s="15"/>
      <c r="E810" s="16"/>
      <c r="F810" s="16"/>
      <c r="G810" s="16"/>
      <c r="H810" s="16"/>
      <c r="I810" s="16"/>
      <c r="J810" s="16"/>
      <c r="K810" s="16"/>
      <c r="L810" s="16"/>
      <c r="M810" s="16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3.5" customHeight="1">
      <c r="A811" s="14"/>
      <c r="B811" s="14"/>
      <c r="C811" s="14"/>
      <c r="D811" s="15"/>
      <c r="E811" s="16"/>
      <c r="F811" s="16"/>
      <c r="G811" s="16"/>
      <c r="H811" s="16"/>
      <c r="I811" s="16"/>
      <c r="J811" s="16"/>
      <c r="K811" s="16"/>
      <c r="L811" s="16"/>
      <c r="M811" s="16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3.5" customHeight="1">
      <c r="A812" s="14"/>
      <c r="B812" s="14"/>
      <c r="C812" s="14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3.5" customHeight="1">
      <c r="A813" s="14"/>
      <c r="B813" s="14"/>
      <c r="C813" s="14"/>
      <c r="D813" s="15"/>
      <c r="E813" s="16"/>
      <c r="F813" s="16"/>
      <c r="G813" s="16"/>
      <c r="H813" s="16"/>
      <c r="I813" s="16"/>
      <c r="J813" s="16"/>
      <c r="K813" s="16"/>
      <c r="L813" s="16"/>
      <c r="M813" s="16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3.5" customHeight="1">
      <c r="A814" s="14"/>
      <c r="B814" s="14"/>
      <c r="C814" s="14"/>
      <c r="D814" s="15"/>
      <c r="E814" s="16"/>
      <c r="F814" s="16"/>
      <c r="G814" s="16"/>
      <c r="H814" s="16"/>
      <c r="I814" s="16"/>
      <c r="J814" s="16"/>
      <c r="K814" s="16"/>
      <c r="L814" s="16"/>
      <c r="M814" s="16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3.5" customHeight="1">
      <c r="A815" s="14"/>
      <c r="B815" s="14"/>
      <c r="C815" s="14"/>
      <c r="D815" s="15"/>
      <c r="E815" s="16"/>
      <c r="F815" s="16"/>
      <c r="G815" s="16"/>
      <c r="H815" s="16"/>
      <c r="I815" s="16"/>
      <c r="J815" s="16"/>
      <c r="K815" s="16"/>
      <c r="L815" s="16"/>
      <c r="M815" s="16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3.5" customHeight="1">
      <c r="A816" s="14"/>
      <c r="B816" s="14"/>
      <c r="C816" s="14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3.5" customHeight="1">
      <c r="A817" s="14"/>
      <c r="B817" s="14"/>
      <c r="C817" s="14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3.5" customHeight="1">
      <c r="A818" s="14"/>
      <c r="B818" s="14"/>
      <c r="C818" s="14"/>
      <c r="D818" s="15"/>
      <c r="E818" s="16"/>
      <c r="F818" s="16"/>
      <c r="G818" s="16"/>
      <c r="H818" s="16"/>
      <c r="I818" s="16"/>
      <c r="J818" s="16"/>
      <c r="K818" s="16"/>
      <c r="L818" s="16"/>
      <c r="M818" s="16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3.5" customHeight="1">
      <c r="A819" s="14"/>
      <c r="B819" s="14"/>
      <c r="C819" s="14"/>
      <c r="D819" s="15"/>
      <c r="E819" s="16"/>
      <c r="F819" s="16"/>
      <c r="G819" s="16"/>
      <c r="H819" s="16"/>
      <c r="I819" s="16"/>
      <c r="J819" s="16"/>
      <c r="K819" s="16"/>
      <c r="L819" s="16"/>
      <c r="M819" s="16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3.5" customHeight="1">
      <c r="A820" s="14"/>
      <c r="B820" s="14"/>
      <c r="C820" s="14"/>
      <c r="D820" s="15"/>
      <c r="E820" s="16"/>
      <c r="F820" s="16"/>
      <c r="G820" s="16"/>
      <c r="H820" s="16"/>
      <c r="I820" s="16"/>
      <c r="J820" s="16"/>
      <c r="K820" s="16"/>
      <c r="L820" s="16"/>
      <c r="M820" s="16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3.5" customHeight="1">
      <c r="A821" s="14"/>
      <c r="B821" s="14"/>
      <c r="C821" s="14"/>
      <c r="D821" s="15"/>
      <c r="E821" s="16"/>
      <c r="F821" s="16"/>
      <c r="G821" s="16"/>
      <c r="H821" s="16"/>
      <c r="I821" s="16"/>
      <c r="J821" s="16"/>
      <c r="K821" s="16"/>
      <c r="L821" s="16"/>
      <c r="M821" s="16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3.5" customHeight="1">
      <c r="A822" s="14"/>
      <c r="B822" s="14"/>
      <c r="C822" s="14"/>
      <c r="D822" s="15"/>
      <c r="E822" s="16"/>
      <c r="F822" s="16"/>
      <c r="G822" s="16"/>
      <c r="H822" s="16"/>
      <c r="I822" s="16"/>
      <c r="J822" s="16"/>
      <c r="K822" s="16"/>
      <c r="L822" s="16"/>
      <c r="M822" s="16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3.5" customHeight="1">
      <c r="A823" s="14"/>
      <c r="B823" s="14"/>
      <c r="C823" s="14"/>
      <c r="D823" s="15"/>
      <c r="E823" s="16"/>
      <c r="F823" s="16"/>
      <c r="G823" s="16"/>
      <c r="H823" s="16"/>
      <c r="I823" s="16"/>
      <c r="J823" s="16"/>
      <c r="K823" s="16"/>
      <c r="L823" s="16"/>
      <c r="M823" s="16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3.5" customHeight="1">
      <c r="A824" s="14"/>
      <c r="B824" s="14"/>
      <c r="C824" s="14"/>
      <c r="D824" s="15"/>
      <c r="E824" s="16"/>
      <c r="F824" s="16"/>
      <c r="G824" s="16"/>
      <c r="H824" s="16"/>
      <c r="I824" s="16"/>
      <c r="J824" s="16"/>
      <c r="K824" s="16"/>
      <c r="L824" s="16"/>
      <c r="M824" s="16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3.5" customHeight="1">
      <c r="A825" s="14"/>
      <c r="B825" s="14"/>
      <c r="C825" s="14"/>
      <c r="D825" s="15"/>
      <c r="E825" s="16"/>
      <c r="F825" s="16"/>
      <c r="G825" s="16"/>
      <c r="H825" s="16"/>
      <c r="I825" s="16"/>
      <c r="J825" s="16"/>
      <c r="K825" s="16"/>
      <c r="L825" s="16"/>
      <c r="M825" s="16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3.5" customHeight="1">
      <c r="A826" s="14"/>
      <c r="B826" s="14"/>
      <c r="C826" s="14"/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3.5" customHeight="1">
      <c r="A827" s="14"/>
      <c r="B827" s="14"/>
      <c r="C827" s="14"/>
      <c r="D827" s="15"/>
      <c r="E827" s="16"/>
      <c r="F827" s="16"/>
      <c r="G827" s="16"/>
      <c r="H827" s="16"/>
      <c r="I827" s="16"/>
      <c r="J827" s="16"/>
      <c r="K827" s="16"/>
      <c r="L827" s="16"/>
      <c r="M827" s="16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3.5" customHeight="1">
      <c r="A828" s="14"/>
      <c r="B828" s="14"/>
      <c r="C828" s="14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3.5" customHeight="1">
      <c r="A829" s="14"/>
      <c r="B829" s="14"/>
      <c r="C829" s="14"/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3.5" customHeight="1">
      <c r="A830" s="14"/>
      <c r="B830" s="14"/>
      <c r="C830" s="14"/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3.5" customHeight="1">
      <c r="A831" s="14"/>
      <c r="B831" s="14"/>
      <c r="C831" s="14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3.5" customHeight="1">
      <c r="A832" s="14"/>
      <c r="B832" s="14"/>
      <c r="C832" s="14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3.5" customHeight="1">
      <c r="A833" s="14"/>
      <c r="B833" s="14"/>
      <c r="C833" s="14"/>
      <c r="D833" s="15"/>
      <c r="E833" s="16"/>
      <c r="F833" s="16"/>
      <c r="G833" s="16"/>
      <c r="H833" s="16"/>
      <c r="I833" s="16"/>
      <c r="J833" s="16"/>
      <c r="K833" s="16"/>
      <c r="L833" s="16"/>
      <c r="M833" s="16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3.5" customHeight="1">
      <c r="A834" s="14"/>
      <c r="B834" s="14"/>
      <c r="C834" s="14"/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3.5" customHeight="1">
      <c r="A835" s="14"/>
      <c r="B835" s="14"/>
      <c r="C835" s="14"/>
      <c r="D835" s="15"/>
      <c r="E835" s="16"/>
      <c r="F835" s="16"/>
      <c r="G835" s="16"/>
      <c r="H835" s="16"/>
      <c r="I835" s="16"/>
      <c r="J835" s="16"/>
      <c r="K835" s="16"/>
      <c r="L835" s="16"/>
      <c r="M835" s="16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3.5" customHeight="1">
      <c r="A836" s="14"/>
      <c r="B836" s="14"/>
      <c r="C836" s="14"/>
      <c r="D836" s="15"/>
      <c r="E836" s="16"/>
      <c r="F836" s="16"/>
      <c r="G836" s="16"/>
      <c r="H836" s="16"/>
      <c r="I836" s="16"/>
      <c r="J836" s="16"/>
      <c r="K836" s="16"/>
      <c r="L836" s="16"/>
      <c r="M836" s="16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3.5" customHeight="1">
      <c r="A837" s="14"/>
      <c r="B837" s="14"/>
      <c r="C837" s="14"/>
      <c r="D837" s="15"/>
      <c r="E837" s="16"/>
      <c r="F837" s="16"/>
      <c r="G837" s="16"/>
      <c r="H837" s="16"/>
      <c r="I837" s="16"/>
      <c r="J837" s="16"/>
      <c r="K837" s="16"/>
      <c r="L837" s="16"/>
      <c r="M837" s="16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3.5" customHeight="1">
      <c r="A838" s="14"/>
      <c r="B838" s="14"/>
      <c r="C838" s="14"/>
      <c r="D838" s="15"/>
      <c r="E838" s="16"/>
      <c r="F838" s="16"/>
      <c r="G838" s="16"/>
      <c r="H838" s="16"/>
      <c r="I838" s="16"/>
      <c r="J838" s="16"/>
      <c r="K838" s="16"/>
      <c r="L838" s="16"/>
      <c r="M838" s="16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3.5" customHeight="1">
      <c r="A839" s="14"/>
      <c r="B839" s="14"/>
      <c r="C839" s="14"/>
      <c r="D839" s="15"/>
      <c r="E839" s="16"/>
      <c r="F839" s="16"/>
      <c r="G839" s="16"/>
      <c r="H839" s="16"/>
      <c r="I839" s="16"/>
      <c r="J839" s="16"/>
      <c r="K839" s="16"/>
      <c r="L839" s="16"/>
      <c r="M839" s="16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3.5" customHeight="1">
      <c r="A840" s="14"/>
      <c r="B840" s="14"/>
      <c r="C840" s="14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3.5" customHeight="1">
      <c r="A841" s="14"/>
      <c r="B841" s="14"/>
      <c r="C841" s="14"/>
      <c r="D841" s="15"/>
      <c r="E841" s="16"/>
      <c r="F841" s="16"/>
      <c r="G841" s="16"/>
      <c r="H841" s="16"/>
      <c r="I841" s="16"/>
      <c r="J841" s="16"/>
      <c r="K841" s="16"/>
      <c r="L841" s="16"/>
      <c r="M841" s="16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3.5" customHeight="1">
      <c r="A842" s="14"/>
      <c r="B842" s="14"/>
      <c r="C842" s="14"/>
      <c r="D842" s="15"/>
      <c r="E842" s="16"/>
      <c r="F842" s="16"/>
      <c r="G842" s="16"/>
      <c r="H842" s="16"/>
      <c r="I842" s="16"/>
      <c r="J842" s="16"/>
      <c r="K842" s="16"/>
      <c r="L842" s="16"/>
      <c r="M842" s="16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3.5" customHeight="1">
      <c r="A843" s="14"/>
      <c r="B843" s="14"/>
      <c r="C843" s="14"/>
      <c r="D843" s="15"/>
      <c r="E843" s="16"/>
      <c r="F843" s="16"/>
      <c r="G843" s="16"/>
      <c r="H843" s="16"/>
      <c r="I843" s="16"/>
      <c r="J843" s="16"/>
      <c r="K843" s="16"/>
      <c r="L843" s="16"/>
      <c r="M843" s="16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3.5" customHeight="1">
      <c r="A844" s="14"/>
      <c r="B844" s="14"/>
      <c r="C844" s="14"/>
      <c r="D844" s="15"/>
      <c r="E844" s="16"/>
      <c r="F844" s="16"/>
      <c r="G844" s="16"/>
      <c r="H844" s="16"/>
      <c r="I844" s="16"/>
      <c r="J844" s="16"/>
      <c r="K844" s="16"/>
      <c r="L844" s="16"/>
      <c r="M844" s="16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3.5" customHeight="1">
      <c r="A845" s="14"/>
      <c r="B845" s="14"/>
      <c r="C845" s="14"/>
      <c r="D845" s="15"/>
      <c r="E845" s="16"/>
      <c r="F845" s="16"/>
      <c r="G845" s="16"/>
      <c r="H845" s="16"/>
      <c r="I845" s="16"/>
      <c r="J845" s="16"/>
      <c r="K845" s="16"/>
      <c r="L845" s="16"/>
      <c r="M845" s="16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3.5" customHeight="1">
      <c r="A846" s="14"/>
      <c r="B846" s="14"/>
      <c r="C846" s="14"/>
      <c r="D846" s="15"/>
      <c r="E846" s="16"/>
      <c r="F846" s="16"/>
      <c r="G846" s="16"/>
      <c r="H846" s="16"/>
      <c r="I846" s="16"/>
      <c r="J846" s="16"/>
      <c r="K846" s="16"/>
      <c r="L846" s="16"/>
      <c r="M846" s="16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3.5" customHeight="1">
      <c r="A847" s="14"/>
      <c r="B847" s="14"/>
      <c r="C847" s="14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3.5" customHeight="1">
      <c r="A848" s="14"/>
      <c r="B848" s="14"/>
      <c r="C848" s="14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3.5" customHeight="1">
      <c r="A849" s="14"/>
      <c r="B849" s="14"/>
      <c r="C849" s="14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3.5" customHeight="1">
      <c r="A850" s="14"/>
      <c r="B850" s="14"/>
      <c r="C850" s="14"/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3.5" customHeight="1">
      <c r="A851" s="14"/>
      <c r="B851" s="14"/>
      <c r="C851" s="14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3.5" customHeight="1">
      <c r="A852" s="14"/>
      <c r="B852" s="14"/>
      <c r="C852" s="14"/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3.5" customHeight="1">
      <c r="A853" s="14"/>
      <c r="B853" s="14"/>
      <c r="C853" s="14"/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3.5" customHeight="1">
      <c r="A854" s="14"/>
      <c r="B854" s="14"/>
      <c r="C854" s="14"/>
      <c r="D854" s="15"/>
      <c r="E854" s="16"/>
      <c r="F854" s="16"/>
      <c r="G854" s="16"/>
      <c r="H854" s="16"/>
      <c r="I854" s="16"/>
      <c r="J854" s="16"/>
      <c r="K854" s="16"/>
      <c r="L854" s="16"/>
      <c r="M854" s="16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3.5" customHeight="1">
      <c r="A855" s="14"/>
      <c r="B855" s="14"/>
      <c r="C855" s="14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3.5" customHeight="1">
      <c r="A856" s="14"/>
      <c r="B856" s="14"/>
      <c r="C856" s="14"/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3.5" customHeight="1">
      <c r="A857" s="14"/>
      <c r="B857" s="14"/>
      <c r="C857" s="14"/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3.5" customHeight="1">
      <c r="A858" s="14"/>
      <c r="B858" s="14"/>
      <c r="C858" s="14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3.5" customHeight="1">
      <c r="A859" s="14"/>
      <c r="B859" s="14"/>
      <c r="C859" s="14"/>
      <c r="D859" s="15"/>
      <c r="E859" s="16"/>
      <c r="F859" s="16"/>
      <c r="G859" s="16"/>
      <c r="H859" s="16"/>
      <c r="I859" s="16"/>
      <c r="J859" s="16"/>
      <c r="K859" s="16"/>
      <c r="L859" s="16"/>
      <c r="M859" s="16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3.5" customHeight="1">
      <c r="A860" s="14"/>
      <c r="B860" s="14"/>
      <c r="C860" s="14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3.5" customHeight="1">
      <c r="A861" s="14"/>
      <c r="B861" s="14"/>
      <c r="C861" s="14"/>
      <c r="D861" s="15"/>
      <c r="E861" s="16"/>
      <c r="F861" s="16"/>
      <c r="G861" s="16"/>
      <c r="H861" s="16"/>
      <c r="I861" s="16"/>
      <c r="J861" s="16"/>
      <c r="K861" s="16"/>
      <c r="L861" s="16"/>
      <c r="M861" s="16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3.5" customHeight="1">
      <c r="A862" s="14"/>
      <c r="B862" s="14"/>
      <c r="C862" s="14"/>
      <c r="D862" s="15"/>
      <c r="E862" s="16"/>
      <c r="F862" s="16"/>
      <c r="G862" s="16"/>
      <c r="H862" s="16"/>
      <c r="I862" s="16"/>
      <c r="J862" s="16"/>
      <c r="K862" s="16"/>
      <c r="L862" s="16"/>
      <c r="M862" s="16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3.5" customHeight="1">
      <c r="A863" s="14"/>
      <c r="B863" s="14"/>
      <c r="C863" s="14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3.5" customHeight="1">
      <c r="A864" s="14"/>
      <c r="B864" s="14"/>
      <c r="C864" s="14"/>
      <c r="D864" s="15"/>
      <c r="E864" s="16"/>
      <c r="F864" s="16"/>
      <c r="G864" s="16"/>
      <c r="H864" s="16"/>
      <c r="I864" s="16"/>
      <c r="J864" s="16"/>
      <c r="K864" s="16"/>
      <c r="L864" s="16"/>
      <c r="M864" s="16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3.5" customHeight="1">
      <c r="A865" s="14"/>
      <c r="B865" s="14"/>
      <c r="C865" s="14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3.5" customHeight="1">
      <c r="A866" s="14"/>
      <c r="B866" s="14"/>
      <c r="C866" s="14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3.5" customHeight="1">
      <c r="A867" s="14"/>
      <c r="B867" s="14"/>
      <c r="C867" s="14"/>
      <c r="D867" s="15"/>
      <c r="E867" s="16"/>
      <c r="F867" s="16"/>
      <c r="G867" s="16"/>
      <c r="H867" s="16"/>
      <c r="I867" s="16"/>
      <c r="J867" s="16"/>
      <c r="K867" s="16"/>
      <c r="L867" s="16"/>
      <c r="M867" s="16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3.5" customHeight="1">
      <c r="A868" s="14"/>
      <c r="B868" s="14"/>
      <c r="C868" s="14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3.5" customHeight="1">
      <c r="A869" s="14"/>
      <c r="B869" s="14"/>
      <c r="C869" s="14"/>
      <c r="D869" s="15"/>
      <c r="E869" s="16"/>
      <c r="F869" s="16"/>
      <c r="G869" s="16"/>
      <c r="H869" s="16"/>
      <c r="I869" s="16"/>
      <c r="J869" s="16"/>
      <c r="K869" s="16"/>
      <c r="L869" s="16"/>
      <c r="M869" s="16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3.5" customHeight="1">
      <c r="A870" s="14"/>
      <c r="B870" s="14"/>
      <c r="C870" s="14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3.5" customHeight="1">
      <c r="A871" s="14"/>
      <c r="B871" s="14"/>
      <c r="C871" s="14"/>
      <c r="D871" s="15"/>
      <c r="E871" s="16"/>
      <c r="F871" s="16"/>
      <c r="G871" s="16"/>
      <c r="H871" s="16"/>
      <c r="I871" s="16"/>
      <c r="J871" s="16"/>
      <c r="K871" s="16"/>
      <c r="L871" s="16"/>
      <c r="M871" s="16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3.5" customHeight="1">
      <c r="A872" s="14"/>
      <c r="B872" s="14"/>
      <c r="C872" s="14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3.5" customHeight="1">
      <c r="A873" s="14"/>
      <c r="B873" s="14"/>
      <c r="C873" s="14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3.5" customHeight="1">
      <c r="A874" s="14"/>
      <c r="B874" s="14"/>
      <c r="C874" s="14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3.5" customHeight="1">
      <c r="A875" s="14"/>
      <c r="B875" s="14"/>
      <c r="C875" s="14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3.5" customHeight="1">
      <c r="A876" s="14"/>
      <c r="B876" s="14"/>
      <c r="C876" s="14"/>
      <c r="D876" s="15"/>
      <c r="E876" s="16"/>
      <c r="F876" s="16"/>
      <c r="G876" s="16"/>
      <c r="H876" s="16"/>
      <c r="I876" s="16"/>
      <c r="J876" s="16"/>
      <c r="K876" s="16"/>
      <c r="L876" s="16"/>
      <c r="M876" s="16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3.5" customHeight="1">
      <c r="A877" s="14"/>
      <c r="B877" s="14"/>
      <c r="C877" s="14"/>
      <c r="D877" s="15"/>
      <c r="E877" s="16"/>
      <c r="F877" s="16"/>
      <c r="G877" s="16"/>
      <c r="H877" s="16"/>
      <c r="I877" s="16"/>
      <c r="J877" s="16"/>
      <c r="K877" s="16"/>
      <c r="L877" s="16"/>
      <c r="M877" s="16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3.5" customHeight="1">
      <c r="A878" s="14"/>
      <c r="B878" s="14"/>
      <c r="C878" s="14"/>
      <c r="D878" s="15"/>
      <c r="E878" s="16"/>
      <c r="F878" s="16"/>
      <c r="G878" s="16"/>
      <c r="H878" s="16"/>
      <c r="I878" s="16"/>
      <c r="J878" s="16"/>
      <c r="K878" s="16"/>
      <c r="L878" s="16"/>
      <c r="M878" s="16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3.5" customHeight="1">
      <c r="A879" s="14"/>
      <c r="B879" s="14"/>
      <c r="C879" s="14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3.5" customHeight="1">
      <c r="A880" s="14"/>
      <c r="B880" s="14"/>
      <c r="C880" s="14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3.5" customHeight="1">
      <c r="A881" s="14"/>
      <c r="B881" s="14"/>
      <c r="C881" s="14"/>
      <c r="D881" s="15"/>
      <c r="E881" s="16"/>
      <c r="F881" s="16"/>
      <c r="G881" s="16"/>
      <c r="H881" s="16"/>
      <c r="I881" s="16"/>
      <c r="J881" s="16"/>
      <c r="K881" s="16"/>
      <c r="L881" s="16"/>
      <c r="M881" s="16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3.5" customHeight="1">
      <c r="A882" s="14"/>
      <c r="B882" s="14"/>
      <c r="C882" s="14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3.5" customHeight="1">
      <c r="A883" s="14"/>
      <c r="B883" s="14"/>
      <c r="C883" s="14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3.5" customHeight="1">
      <c r="A884" s="14"/>
      <c r="B884" s="14"/>
      <c r="C884" s="14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3.5" customHeight="1">
      <c r="A885" s="14"/>
      <c r="B885" s="14"/>
      <c r="C885" s="14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3.5" customHeight="1">
      <c r="A886" s="14"/>
      <c r="B886" s="14"/>
      <c r="C886" s="14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3.5" customHeight="1">
      <c r="A887" s="14"/>
      <c r="B887" s="14"/>
      <c r="C887" s="14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3.5" customHeight="1">
      <c r="A888" s="14"/>
      <c r="B888" s="14"/>
      <c r="C888" s="14"/>
      <c r="D888" s="15"/>
      <c r="E888" s="16"/>
      <c r="F888" s="16"/>
      <c r="G888" s="16"/>
      <c r="H888" s="16"/>
      <c r="I888" s="16"/>
      <c r="J888" s="16"/>
      <c r="K888" s="16"/>
      <c r="L888" s="16"/>
      <c r="M888" s="16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3.5" customHeight="1">
      <c r="A889" s="14"/>
      <c r="B889" s="14"/>
      <c r="C889" s="14"/>
      <c r="D889" s="15"/>
      <c r="E889" s="16"/>
      <c r="F889" s="16"/>
      <c r="G889" s="16"/>
      <c r="H889" s="16"/>
      <c r="I889" s="16"/>
      <c r="J889" s="16"/>
      <c r="K889" s="16"/>
      <c r="L889" s="16"/>
      <c r="M889" s="16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3.5" customHeight="1">
      <c r="A890" s="14"/>
      <c r="B890" s="14"/>
      <c r="C890" s="14"/>
      <c r="D890" s="15"/>
      <c r="E890" s="16"/>
      <c r="F890" s="16"/>
      <c r="G890" s="16"/>
      <c r="H890" s="16"/>
      <c r="I890" s="16"/>
      <c r="J890" s="16"/>
      <c r="K890" s="16"/>
      <c r="L890" s="16"/>
      <c r="M890" s="16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3.5" customHeight="1">
      <c r="A891" s="14"/>
      <c r="B891" s="14"/>
      <c r="C891" s="14"/>
      <c r="D891" s="15"/>
      <c r="E891" s="16"/>
      <c r="F891" s="16"/>
      <c r="G891" s="16"/>
      <c r="H891" s="16"/>
      <c r="I891" s="16"/>
      <c r="J891" s="16"/>
      <c r="K891" s="16"/>
      <c r="L891" s="16"/>
      <c r="M891" s="16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3.5" customHeight="1">
      <c r="A892" s="14"/>
      <c r="B892" s="14"/>
      <c r="C892" s="14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3.5" customHeight="1">
      <c r="A893" s="14"/>
      <c r="B893" s="14"/>
      <c r="C893" s="14"/>
      <c r="D893" s="15"/>
      <c r="E893" s="16"/>
      <c r="F893" s="16"/>
      <c r="G893" s="16"/>
      <c r="H893" s="16"/>
      <c r="I893" s="16"/>
      <c r="J893" s="16"/>
      <c r="K893" s="16"/>
      <c r="L893" s="16"/>
      <c r="M893" s="16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3.5" customHeight="1">
      <c r="A894" s="14"/>
      <c r="B894" s="14"/>
      <c r="C894" s="14"/>
      <c r="D894" s="15"/>
      <c r="E894" s="16"/>
      <c r="F894" s="16"/>
      <c r="G894" s="16"/>
      <c r="H894" s="16"/>
      <c r="I894" s="16"/>
      <c r="J894" s="16"/>
      <c r="K894" s="16"/>
      <c r="L894" s="16"/>
      <c r="M894" s="16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3.5" customHeight="1">
      <c r="A895" s="14"/>
      <c r="B895" s="14"/>
      <c r="C895" s="14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3.5" customHeight="1">
      <c r="A896" s="14"/>
      <c r="B896" s="14"/>
      <c r="C896" s="14"/>
      <c r="D896" s="15"/>
      <c r="E896" s="16"/>
      <c r="F896" s="16"/>
      <c r="G896" s="16"/>
      <c r="H896" s="16"/>
      <c r="I896" s="16"/>
      <c r="J896" s="16"/>
      <c r="K896" s="16"/>
      <c r="L896" s="16"/>
      <c r="M896" s="16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3.5" customHeight="1">
      <c r="A897" s="14"/>
      <c r="B897" s="14"/>
      <c r="C897" s="14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3.5" customHeight="1">
      <c r="A898" s="14"/>
      <c r="B898" s="14"/>
      <c r="C898" s="14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3.5" customHeight="1">
      <c r="A899" s="14"/>
      <c r="B899" s="14"/>
      <c r="C899" s="14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3.5" customHeight="1">
      <c r="A900" s="14"/>
      <c r="B900" s="14"/>
      <c r="C900" s="14"/>
      <c r="D900" s="15"/>
      <c r="E900" s="16"/>
      <c r="F900" s="16"/>
      <c r="G900" s="16"/>
      <c r="H900" s="16"/>
      <c r="I900" s="16"/>
      <c r="J900" s="16"/>
      <c r="K900" s="16"/>
      <c r="L900" s="16"/>
      <c r="M900" s="16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3.5" customHeight="1">
      <c r="A901" s="14"/>
      <c r="B901" s="14"/>
      <c r="C901" s="14"/>
      <c r="D901" s="15"/>
      <c r="E901" s="16"/>
      <c r="F901" s="16"/>
      <c r="G901" s="16"/>
      <c r="H901" s="16"/>
      <c r="I901" s="16"/>
      <c r="J901" s="16"/>
      <c r="K901" s="16"/>
      <c r="L901" s="16"/>
      <c r="M901" s="16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3.5" customHeight="1">
      <c r="A902" s="14"/>
      <c r="B902" s="14"/>
      <c r="C902" s="14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3.5" customHeight="1">
      <c r="A903" s="14"/>
      <c r="B903" s="14"/>
      <c r="C903" s="14"/>
      <c r="D903" s="15"/>
      <c r="E903" s="16"/>
      <c r="F903" s="16"/>
      <c r="G903" s="16"/>
      <c r="H903" s="16"/>
      <c r="I903" s="16"/>
      <c r="J903" s="16"/>
      <c r="K903" s="16"/>
      <c r="L903" s="16"/>
      <c r="M903" s="16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3.5" customHeight="1">
      <c r="A904" s="14"/>
      <c r="B904" s="14"/>
      <c r="C904" s="14"/>
      <c r="D904" s="15"/>
      <c r="E904" s="16"/>
      <c r="F904" s="16"/>
      <c r="G904" s="16"/>
      <c r="H904" s="16"/>
      <c r="I904" s="16"/>
      <c r="J904" s="16"/>
      <c r="K904" s="16"/>
      <c r="L904" s="16"/>
      <c r="M904" s="16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3.5" customHeight="1">
      <c r="A905" s="14"/>
      <c r="B905" s="14"/>
      <c r="C905" s="14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3.5" customHeight="1">
      <c r="A906" s="14"/>
      <c r="B906" s="14"/>
      <c r="C906" s="14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3.5" customHeight="1">
      <c r="A907" s="14"/>
      <c r="B907" s="14"/>
      <c r="C907" s="14"/>
      <c r="D907" s="15"/>
      <c r="E907" s="16"/>
      <c r="F907" s="16"/>
      <c r="G907" s="16"/>
      <c r="H907" s="16"/>
      <c r="I907" s="16"/>
      <c r="J907" s="16"/>
      <c r="K907" s="16"/>
      <c r="L907" s="16"/>
      <c r="M907" s="16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3.5" customHeight="1">
      <c r="A908" s="14"/>
      <c r="B908" s="14"/>
      <c r="C908" s="14"/>
      <c r="D908" s="15"/>
      <c r="E908" s="16"/>
      <c r="F908" s="16"/>
      <c r="G908" s="16"/>
      <c r="H908" s="16"/>
      <c r="I908" s="16"/>
      <c r="J908" s="16"/>
      <c r="K908" s="16"/>
      <c r="L908" s="16"/>
      <c r="M908" s="16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3.5" customHeight="1">
      <c r="A909" s="14"/>
      <c r="B909" s="14"/>
      <c r="C909" s="14"/>
      <c r="D909" s="15"/>
      <c r="E909" s="16"/>
      <c r="F909" s="16"/>
      <c r="G909" s="16"/>
      <c r="H909" s="16"/>
      <c r="I909" s="16"/>
      <c r="J909" s="16"/>
      <c r="K909" s="16"/>
      <c r="L909" s="16"/>
      <c r="M909" s="16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3.5" customHeight="1">
      <c r="A910" s="14"/>
      <c r="B910" s="14"/>
      <c r="C910" s="14"/>
      <c r="D910" s="15"/>
      <c r="E910" s="16"/>
      <c r="F910" s="16"/>
      <c r="G910" s="16"/>
      <c r="H910" s="16"/>
      <c r="I910" s="16"/>
      <c r="J910" s="16"/>
      <c r="K910" s="16"/>
      <c r="L910" s="16"/>
      <c r="M910" s="16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3.5" customHeight="1">
      <c r="A911" s="14"/>
      <c r="B911" s="14"/>
      <c r="C911" s="14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3.5" customHeight="1">
      <c r="A912" s="14"/>
      <c r="B912" s="14"/>
      <c r="C912" s="14"/>
      <c r="D912" s="15"/>
      <c r="E912" s="16"/>
      <c r="F912" s="16"/>
      <c r="G912" s="16"/>
      <c r="H912" s="16"/>
      <c r="I912" s="16"/>
      <c r="J912" s="16"/>
      <c r="K912" s="16"/>
      <c r="L912" s="16"/>
      <c r="M912" s="16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3.5" customHeight="1">
      <c r="A913" s="14"/>
      <c r="B913" s="14"/>
      <c r="C913" s="14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3.5" customHeight="1">
      <c r="A914" s="14"/>
      <c r="B914" s="14"/>
      <c r="C914" s="14"/>
      <c r="D914" s="15"/>
      <c r="E914" s="16"/>
      <c r="F914" s="16"/>
      <c r="G914" s="16"/>
      <c r="H914" s="16"/>
      <c r="I914" s="16"/>
      <c r="J914" s="16"/>
      <c r="K914" s="16"/>
      <c r="L914" s="16"/>
      <c r="M914" s="16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3.5" customHeight="1">
      <c r="A915" s="14"/>
      <c r="B915" s="14"/>
      <c r="C915" s="14"/>
      <c r="D915" s="15"/>
      <c r="E915" s="16"/>
      <c r="F915" s="16"/>
      <c r="G915" s="16"/>
      <c r="H915" s="16"/>
      <c r="I915" s="16"/>
      <c r="J915" s="16"/>
      <c r="K915" s="16"/>
      <c r="L915" s="16"/>
      <c r="M915" s="16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3.5" customHeight="1">
      <c r="A916" s="14"/>
      <c r="B916" s="14"/>
      <c r="C916" s="14"/>
      <c r="D916" s="15"/>
      <c r="E916" s="16"/>
      <c r="F916" s="16"/>
      <c r="G916" s="16"/>
      <c r="H916" s="16"/>
      <c r="I916" s="16"/>
      <c r="J916" s="16"/>
      <c r="K916" s="16"/>
      <c r="L916" s="16"/>
      <c r="M916" s="16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3.5" customHeight="1">
      <c r="A917" s="14"/>
      <c r="B917" s="14"/>
      <c r="C917" s="14"/>
      <c r="D917" s="15"/>
      <c r="E917" s="16"/>
      <c r="F917" s="16"/>
      <c r="G917" s="16"/>
      <c r="H917" s="16"/>
      <c r="I917" s="16"/>
      <c r="J917" s="16"/>
      <c r="K917" s="16"/>
      <c r="L917" s="16"/>
      <c r="M917" s="16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3.5" customHeight="1">
      <c r="A918" s="14"/>
      <c r="B918" s="14"/>
      <c r="C918" s="14"/>
      <c r="D918" s="15"/>
      <c r="E918" s="16"/>
      <c r="F918" s="16"/>
      <c r="G918" s="16"/>
      <c r="H918" s="16"/>
      <c r="I918" s="16"/>
      <c r="J918" s="16"/>
      <c r="K918" s="16"/>
      <c r="L918" s="16"/>
      <c r="M918" s="16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3.5" customHeight="1">
      <c r="A919" s="14"/>
      <c r="B919" s="14"/>
      <c r="C919" s="14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3.5" customHeight="1">
      <c r="A920" s="14"/>
      <c r="B920" s="14"/>
      <c r="C920" s="14"/>
      <c r="D920" s="15"/>
      <c r="E920" s="16"/>
      <c r="F920" s="16"/>
      <c r="G920" s="16"/>
      <c r="H920" s="16"/>
      <c r="I920" s="16"/>
      <c r="J920" s="16"/>
      <c r="K920" s="16"/>
      <c r="L920" s="16"/>
      <c r="M920" s="16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3.5" customHeight="1">
      <c r="A921" s="14"/>
      <c r="B921" s="14"/>
      <c r="C921" s="14"/>
      <c r="D921" s="15"/>
      <c r="E921" s="16"/>
      <c r="F921" s="16"/>
      <c r="G921" s="16"/>
      <c r="H921" s="16"/>
      <c r="I921" s="16"/>
      <c r="J921" s="16"/>
      <c r="K921" s="16"/>
      <c r="L921" s="16"/>
      <c r="M921" s="16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3.5" customHeight="1">
      <c r="A922" s="14"/>
      <c r="B922" s="14"/>
      <c r="C922" s="14"/>
      <c r="D922" s="15"/>
      <c r="E922" s="16"/>
      <c r="F922" s="16"/>
      <c r="G922" s="16"/>
      <c r="H922" s="16"/>
      <c r="I922" s="16"/>
      <c r="J922" s="16"/>
      <c r="K922" s="16"/>
      <c r="L922" s="16"/>
      <c r="M922" s="16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3.5" customHeight="1">
      <c r="A923" s="14"/>
      <c r="B923" s="14"/>
      <c r="C923" s="14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3.5" customHeight="1">
      <c r="A924" s="14"/>
      <c r="B924" s="14"/>
      <c r="C924" s="14"/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3.5" customHeight="1">
      <c r="A925" s="14"/>
      <c r="B925" s="14"/>
      <c r="C925" s="14"/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3.5" customHeight="1">
      <c r="A926" s="14"/>
      <c r="B926" s="14"/>
      <c r="C926" s="14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3.5" customHeight="1">
      <c r="A927" s="14"/>
      <c r="B927" s="14"/>
      <c r="C927" s="14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3.5" customHeight="1">
      <c r="A928" s="14"/>
      <c r="B928" s="14"/>
      <c r="C928" s="14"/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3.5" customHeight="1">
      <c r="A929" s="14"/>
      <c r="B929" s="14"/>
      <c r="C929" s="14"/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3.5" customHeight="1">
      <c r="A930" s="14"/>
      <c r="B930" s="14"/>
      <c r="C930" s="14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3.5" customHeight="1">
      <c r="A931" s="14"/>
      <c r="B931" s="14"/>
      <c r="C931" s="14"/>
      <c r="D931" s="15"/>
      <c r="E931" s="16"/>
      <c r="F931" s="16"/>
      <c r="G931" s="16"/>
      <c r="H931" s="16"/>
      <c r="I931" s="16"/>
      <c r="J931" s="16"/>
      <c r="K931" s="16"/>
      <c r="L931" s="16"/>
      <c r="M931" s="16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3.5" customHeight="1">
      <c r="A932" s="14"/>
      <c r="B932" s="14"/>
      <c r="C932" s="14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3.5" customHeight="1">
      <c r="A933" s="14"/>
      <c r="B933" s="14"/>
      <c r="C933" s="14"/>
      <c r="D933" s="15"/>
      <c r="E933" s="16"/>
      <c r="F933" s="16"/>
      <c r="G933" s="16"/>
      <c r="H933" s="16"/>
      <c r="I933" s="16"/>
      <c r="J933" s="16"/>
      <c r="K933" s="16"/>
      <c r="L933" s="16"/>
      <c r="M933" s="16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3.5" customHeight="1">
      <c r="A934" s="14"/>
      <c r="B934" s="14"/>
      <c r="C934" s="14"/>
      <c r="D934" s="15"/>
      <c r="E934" s="16"/>
      <c r="F934" s="16"/>
      <c r="G934" s="16"/>
      <c r="H934" s="16"/>
      <c r="I934" s="16"/>
      <c r="J934" s="16"/>
      <c r="K934" s="16"/>
      <c r="L934" s="16"/>
      <c r="M934" s="16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3.5" customHeight="1">
      <c r="A935" s="14"/>
      <c r="B935" s="14"/>
      <c r="C935" s="14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3.5" customHeight="1">
      <c r="A936" s="14"/>
      <c r="B936" s="14"/>
      <c r="C936" s="14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3.5" customHeight="1">
      <c r="A937" s="14"/>
      <c r="B937" s="14"/>
      <c r="C937" s="14"/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3.5" customHeight="1">
      <c r="A938" s="14"/>
      <c r="B938" s="14"/>
      <c r="C938" s="14"/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3.5" customHeight="1">
      <c r="A939" s="14"/>
      <c r="B939" s="14"/>
      <c r="C939" s="14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3.5" customHeight="1">
      <c r="A940" s="14"/>
      <c r="B940" s="14"/>
      <c r="C940" s="14"/>
      <c r="D940" s="15"/>
      <c r="E940" s="16"/>
      <c r="F940" s="16"/>
      <c r="G940" s="16"/>
      <c r="H940" s="16"/>
      <c r="I940" s="16"/>
      <c r="J940" s="16"/>
      <c r="K940" s="16"/>
      <c r="L940" s="16"/>
      <c r="M940" s="16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3.5" customHeight="1">
      <c r="A941" s="14"/>
      <c r="B941" s="14"/>
      <c r="C941" s="14"/>
      <c r="D941" s="15"/>
      <c r="E941" s="16"/>
      <c r="F941" s="16"/>
      <c r="G941" s="16"/>
      <c r="H941" s="16"/>
      <c r="I941" s="16"/>
      <c r="J941" s="16"/>
      <c r="K941" s="16"/>
      <c r="L941" s="16"/>
      <c r="M941" s="16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3.5" customHeight="1">
      <c r="A942" s="14"/>
      <c r="B942" s="14"/>
      <c r="C942" s="14"/>
      <c r="D942" s="15"/>
      <c r="E942" s="16"/>
      <c r="F942" s="16"/>
      <c r="G942" s="16"/>
      <c r="H942" s="16"/>
      <c r="I942" s="16"/>
      <c r="J942" s="16"/>
      <c r="K942" s="16"/>
      <c r="L942" s="16"/>
      <c r="M942" s="16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3.5" customHeight="1">
      <c r="A943" s="14"/>
      <c r="B943" s="14"/>
      <c r="C943" s="14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3.5" customHeight="1">
      <c r="A944" s="14"/>
      <c r="B944" s="14"/>
      <c r="C944" s="14"/>
      <c r="D944" s="15"/>
      <c r="E944" s="16"/>
      <c r="F944" s="16"/>
      <c r="G944" s="16"/>
      <c r="H944" s="16"/>
      <c r="I944" s="16"/>
      <c r="J944" s="16"/>
      <c r="K944" s="16"/>
      <c r="L944" s="16"/>
      <c r="M944" s="16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3.5" customHeight="1">
      <c r="A945" s="14"/>
      <c r="B945" s="14"/>
      <c r="C945" s="14"/>
      <c r="D945" s="15"/>
      <c r="E945" s="16"/>
      <c r="F945" s="16"/>
      <c r="G945" s="16"/>
      <c r="H945" s="16"/>
      <c r="I945" s="16"/>
      <c r="J945" s="16"/>
      <c r="K945" s="16"/>
      <c r="L945" s="16"/>
      <c r="M945" s="16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3.5" customHeight="1">
      <c r="A946" s="14"/>
      <c r="B946" s="14"/>
      <c r="C946" s="14"/>
      <c r="D946" s="15"/>
      <c r="E946" s="16"/>
      <c r="F946" s="16"/>
      <c r="G946" s="16"/>
      <c r="H946" s="16"/>
      <c r="I946" s="16"/>
      <c r="J946" s="16"/>
      <c r="K946" s="16"/>
      <c r="L946" s="16"/>
      <c r="M946" s="16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3.5" customHeight="1">
      <c r="A947" s="14"/>
      <c r="B947" s="14"/>
      <c r="C947" s="14"/>
      <c r="D947" s="15"/>
      <c r="E947" s="16"/>
      <c r="F947" s="16"/>
      <c r="G947" s="16"/>
      <c r="H947" s="16"/>
      <c r="I947" s="16"/>
      <c r="J947" s="16"/>
      <c r="K947" s="16"/>
      <c r="L947" s="16"/>
      <c r="M947" s="16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3.5" customHeight="1">
      <c r="A948" s="14"/>
      <c r="B948" s="14"/>
      <c r="C948" s="14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3.5" customHeight="1">
      <c r="A949" s="14"/>
      <c r="B949" s="14"/>
      <c r="C949" s="14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3.5" customHeight="1">
      <c r="A950" s="14"/>
      <c r="B950" s="14"/>
      <c r="C950" s="14"/>
      <c r="D950" s="15"/>
      <c r="E950" s="16"/>
      <c r="F950" s="16"/>
      <c r="G950" s="16"/>
      <c r="H950" s="16"/>
      <c r="I950" s="16"/>
      <c r="J950" s="16"/>
      <c r="K950" s="16"/>
      <c r="L950" s="16"/>
      <c r="M950" s="16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3.5" customHeight="1">
      <c r="A951" s="14"/>
      <c r="B951" s="14"/>
      <c r="C951" s="14"/>
      <c r="D951" s="15"/>
      <c r="E951" s="16"/>
      <c r="F951" s="16"/>
      <c r="G951" s="16"/>
      <c r="H951" s="16"/>
      <c r="I951" s="16"/>
      <c r="J951" s="16"/>
      <c r="K951" s="16"/>
      <c r="L951" s="16"/>
      <c r="M951" s="16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3.5" customHeight="1">
      <c r="A952" s="14"/>
      <c r="B952" s="14"/>
      <c r="C952" s="14"/>
      <c r="D952" s="15"/>
      <c r="E952" s="16"/>
      <c r="F952" s="16"/>
      <c r="G952" s="16"/>
      <c r="H952" s="16"/>
      <c r="I952" s="16"/>
      <c r="J952" s="16"/>
      <c r="K952" s="16"/>
      <c r="L952" s="16"/>
      <c r="M952" s="16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3.5" customHeight="1">
      <c r="A953" s="14"/>
      <c r="B953" s="14"/>
      <c r="C953" s="14"/>
      <c r="D953" s="15"/>
      <c r="E953" s="16"/>
      <c r="F953" s="16"/>
      <c r="G953" s="16"/>
      <c r="H953" s="16"/>
      <c r="I953" s="16"/>
      <c r="J953" s="16"/>
      <c r="K953" s="16"/>
      <c r="L953" s="16"/>
      <c r="M953" s="16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3.5" customHeight="1">
      <c r="A954" s="14"/>
      <c r="B954" s="14"/>
      <c r="C954" s="14"/>
      <c r="D954" s="15"/>
      <c r="E954" s="16"/>
      <c r="F954" s="16"/>
      <c r="G954" s="16"/>
      <c r="H954" s="16"/>
      <c r="I954" s="16"/>
      <c r="J954" s="16"/>
      <c r="K954" s="16"/>
      <c r="L954" s="16"/>
      <c r="M954" s="16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3.5" customHeight="1">
      <c r="A955" s="14"/>
      <c r="B955" s="14"/>
      <c r="C955" s="14"/>
      <c r="D955" s="15"/>
      <c r="E955" s="16"/>
      <c r="F955" s="16"/>
      <c r="G955" s="16"/>
      <c r="H955" s="16"/>
      <c r="I955" s="16"/>
      <c r="J955" s="16"/>
      <c r="K955" s="16"/>
      <c r="L955" s="16"/>
      <c r="M955" s="16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3.5" customHeight="1">
      <c r="A956" s="14"/>
      <c r="B956" s="14"/>
      <c r="C956" s="14"/>
      <c r="D956" s="15"/>
      <c r="E956" s="16"/>
      <c r="F956" s="16"/>
      <c r="G956" s="16"/>
      <c r="H956" s="16"/>
      <c r="I956" s="16"/>
      <c r="J956" s="16"/>
      <c r="K956" s="16"/>
      <c r="L956" s="16"/>
      <c r="M956" s="16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3.5" customHeight="1">
      <c r="A957" s="14"/>
      <c r="B957" s="14"/>
      <c r="C957" s="14"/>
      <c r="D957" s="15"/>
      <c r="E957" s="16"/>
      <c r="F957" s="16"/>
      <c r="G957" s="16"/>
      <c r="H957" s="16"/>
      <c r="I957" s="16"/>
      <c r="J957" s="16"/>
      <c r="K957" s="16"/>
      <c r="L957" s="16"/>
      <c r="M957" s="16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3.5" customHeight="1">
      <c r="A958" s="14"/>
      <c r="B958" s="14"/>
      <c r="C958" s="14"/>
      <c r="D958" s="15"/>
      <c r="E958" s="16"/>
      <c r="F958" s="16"/>
      <c r="G958" s="16"/>
      <c r="H958" s="16"/>
      <c r="I958" s="16"/>
      <c r="J958" s="16"/>
      <c r="K958" s="16"/>
      <c r="L958" s="16"/>
      <c r="M958" s="16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3.5" customHeight="1">
      <c r="A959" s="14"/>
      <c r="B959" s="14"/>
      <c r="C959" s="14"/>
      <c r="D959" s="15"/>
      <c r="E959" s="16"/>
      <c r="F959" s="16"/>
      <c r="G959" s="16"/>
      <c r="H959" s="16"/>
      <c r="I959" s="16"/>
      <c r="J959" s="16"/>
      <c r="K959" s="16"/>
      <c r="L959" s="16"/>
      <c r="M959" s="16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3.5" customHeight="1">
      <c r="A960" s="14"/>
      <c r="B960" s="14"/>
      <c r="C960" s="14"/>
      <c r="D960" s="15"/>
      <c r="E960" s="16"/>
      <c r="F960" s="16"/>
      <c r="G960" s="16"/>
      <c r="H960" s="16"/>
      <c r="I960" s="16"/>
      <c r="J960" s="16"/>
      <c r="K960" s="16"/>
      <c r="L960" s="16"/>
      <c r="M960" s="16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3.5" customHeight="1">
      <c r="A961" s="14"/>
      <c r="B961" s="14"/>
      <c r="C961" s="14"/>
      <c r="D961" s="15"/>
      <c r="E961" s="16"/>
      <c r="F961" s="16"/>
      <c r="G961" s="16"/>
      <c r="H961" s="16"/>
      <c r="I961" s="16"/>
      <c r="J961" s="16"/>
      <c r="K961" s="16"/>
      <c r="L961" s="16"/>
      <c r="M961" s="16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3.5" customHeight="1">
      <c r="A962" s="14"/>
      <c r="B962" s="14"/>
      <c r="C962" s="14"/>
      <c r="D962" s="15"/>
      <c r="E962" s="16"/>
      <c r="F962" s="16"/>
      <c r="G962" s="16"/>
      <c r="H962" s="16"/>
      <c r="I962" s="16"/>
      <c r="J962" s="16"/>
      <c r="K962" s="16"/>
      <c r="L962" s="16"/>
      <c r="M962" s="16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3.5" customHeight="1">
      <c r="A963" s="14"/>
      <c r="B963" s="14"/>
      <c r="C963" s="14"/>
      <c r="D963" s="15"/>
      <c r="E963" s="16"/>
      <c r="F963" s="16"/>
      <c r="G963" s="16"/>
      <c r="H963" s="16"/>
      <c r="I963" s="16"/>
      <c r="J963" s="16"/>
      <c r="K963" s="16"/>
      <c r="L963" s="16"/>
      <c r="M963" s="16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3.5" customHeight="1">
      <c r="A964" s="14"/>
      <c r="B964" s="14"/>
      <c r="C964" s="14"/>
      <c r="D964" s="15"/>
      <c r="E964" s="16"/>
      <c r="F964" s="16"/>
      <c r="G964" s="16"/>
      <c r="H964" s="16"/>
      <c r="I964" s="16"/>
      <c r="J964" s="16"/>
      <c r="K964" s="16"/>
      <c r="L964" s="16"/>
      <c r="M964" s="16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3.5" customHeight="1">
      <c r="A965" s="14"/>
      <c r="B965" s="14"/>
      <c r="C965" s="14"/>
      <c r="D965" s="15"/>
      <c r="E965" s="16"/>
      <c r="F965" s="16"/>
      <c r="G965" s="16"/>
      <c r="H965" s="16"/>
      <c r="I965" s="16"/>
      <c r="J965" s="16"/>
      <c r="K965" s="16"/>
      <c r="L965" s="16"/>
      <c r="M965" s="16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3.5" customHeight="1">
      <c r="A966" s="14"/>
      <c r="B966" s="14"/>
      <c r="C966" s="14"/>
      <c r="D966" s="15"/>
      <c r="E966" s="16"/>
      <c r="F966" s="16"/>
      <c r="G966" s="16"/>
      <c r="H966" s="16"/>
      <c r="I966" s="16"/>
      <c r="J966" s="16"/>
      <c r="K966" s="16"/>
      <c r="L966" s="16"/>
      <c r="M966" s="16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3.5" customHeight="1">
      <c r="A967" s="14"/>
      <c r="B967" s="14"/>
      <c r="C967" s="14"/>
      <c r="D967" s="15"/>
      <c r="E967" s="16"/>
      <c r="F967" s="16"/>
      <c r="G967" s="16"/>
      <c r="H967" s="16"/>
      <c r="I967" s="16"/>
      <c r="J967" s="16"/>
      <c r="K967" s="16"/>
      <c r="L967" s="16"/>
      <c r="M967" s="16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3.5" customHeight="1">
      <c r="A968" s="14"/>
      <c r="B968" s="14"/>
      <c r="C968" s="14"/>
      <c r="D968" s="15"/>
      <c r="E968" s="16"/>
      <c r="F968" s="16"/>
      <c r="G968" s="16"/>
      <c r="H968" s="16"/>
      <c r="I968" s="16"/>
      <c r="J968" s="16"/>
      <c r="K968" s="16"/>
      <c r="L968" s="16"/>
      <c r="M968" s="16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3.5" customHeight="1">
      <c r="A969" s="14"/>
      <c r="B969" s="14"/>
      <c r="C969" s="14"/>
      <c r="D969" s="15"/>
      <c r="E969" s="16"/>
      <c r="F969" s="16"/>
      <c r="G969" s="16"/>
      <c r="H969" s="16"/>
      <c r="I969" s="16"/>
      <c r="J969" s="16"/>
      <c r="K969" s="16"/>
      <c r="L969" s="16"/>
      <c r="M969" s="16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3.5" customHeight="1">
      <c r="A970" s="14"/>
      <c r="B970" s="14"/>
      <c r="C970" s="14"/>
      <c r="D970" s="15"/>
      <c r="E970" s="16"/>
      <c r="F970" s="16"/>
      <c r="G970" s="16"/>
      <c r="H970" s="16"/>
      <c r="I970" s="16"/>
      <c r="J970" s="16"/>
      <c r="K970" s="16"/>
      <c r="L970" s="16"/>
      <c r="M970" s="16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3.5" customHeight="1">
      <c r="A971" s="14"/>
      <c r="B971" s="14"/>
      <c r="C971" s="14"/>
      <c r="D971" s="15"/>
      <c r="E971" s="16"/>
      <c r="F971" s="16"/>
      <c r="G971" s="16"/>
      <c r="H971" s="16"/>
      <c r="I971" s="16"/>
      <c r="J971" s="16"/>
      <c r="K971" s="16"/>
      <c r="L971" s="16"/>
      <c r="M971" s="16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3.5" customHeight="1">
      <c r="A972" s="14"/>
      <c r="B972" s="14"/>
      <c r="C972" s="14"/>
      <c r="D972" s="15"/>
      <c r="E972" s="16"/>
      <c r="F972" s="16"/>
      <c r="G972" s="16"/>
      <c r="H972" s="16"/>
      <c r="I972" s="16"/>
      <c r="J972" s="16"/>
      <c r="K972" s="16"/>
      <c r="L972" s="16"/>
      <c r="M972" s="16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3.5" customHeight="1">
      <c r="A973" s="14"/>
      <c r="B973" s="14"/>
      <c r="C973" s="14"/>
      <c r="D973" s="15"/>
      <c r="E973" s="16"/>
      <c r="F973" s="16"/>
      <c r="G973" s="16"/>
      <c r="H973" s="16"/>
      <c r="I973" s="16"/>
      <c r="J973" s="16"/>
      <c r="K973" s="16"/>
      <c r="L973" s="16"/>
      <c r="M973" s="16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3.5" customHeight="1">
      <c r="A974" s="14"/>
      <c r="B974" s="14"/>
      <c r="C974" s="14"/>
      <c r="D974" s="15"/>
      <c r="E974" s="16"/>
      <c r="F974" s="16"/>
      <c r="G974" s="16"/>
      <c r="H974" s="16"/>
      <c r="I974" s="16"/>
      <c r="J974" s="16"/>
      <c r="K974" s="16"/>
      <c r="L974" s="16"/>
      <c r="M974" s="16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3.5" customHeight="1">
      <c r="A975" s="14"/>
      <c r="B975" s="14"/>
      <c r="C975" s="14"/>
      <c r="D975" s="15"/>
      <c r="E975" s="16"/>
      <c r="F975" s="16"/>
      <c r="G975" s="16"/>
      <c r="H975" s="16"/>
      <c r="I975" s="16"/>
      <c r="J975" s="16"/>
      <c r="K975" s="16"/>
      <c r="L975" s="16"/>
      <c r="M975" s="16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3.5" customHeight="1">
      <c r="A976" s="14"/>
      <c r="B976" s="14"/>
      <c r="C976" s="14"/>
      <c r="D976" s="15"/>
      <c r="E976" s="16"/>
      <c r="F976" s="16"/>
      <c r="G976" s="16"/>
      <c r="H976" s="16"/>
      <c r="I976" s="16"/>
      <c r="J976" s="16"/>
      <c r="K976" s="16"/>
      <c r="L976" s="16"/>
      <c r="M976" s="16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3.5" customHeight="1">
      <c r="A977" s="14"/>
      <c r="B977" s="14"/>
      <c r="C977" s="14"/>
      <c r="D977" s="15"/>
      <c r="E977" s="16"/>
      <c r="F977" s="16"/>
      <c r="G977" s="16"/>
      <c r="H977" s="16"/>
      <c r="I977" s="16"/>
      <c r="J977" s="16"/>
      <c r="K977" s="16"/>
      <c r="L977" s="16"/>
      <c r="M977" s="16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3.5" customHeight="1">
      <c r="A978" s="14"/>
      <c r="B978" s="14"/>
      <c r="C978" s="14"/>
      <c r="D978" s="15"/>
      <c r="E978" s="16"/>
      <c r="F978" s="16"/>
      <c r="G978" s="16"/>
      <c r="H978" s="16"/>
      <c r="I978" s="16"/>
      <c r="J978" s="16"/>
      <c r="K978" s="16"/>
      <c r="L978" s="16"/>
      <c r="M978" s="16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3.5" customHeight="1">
      <c r="A979" s="14"/>
      <c r="B979" s="14"/>
      <c r="C979" s="14"/>
      <c r="D979" s="15"/>
      <c r="E979" s="16"/>
      <c r="F979" s="16"/>
      <c r="G979" s="16"/>
      <c r="H979" s="16"/>
      <c r="I979" s="16"/>
      <c r="J979" s="16"/>
      <c r="K979" s="16"/>
      <c r="L979" s="16"/>
      <c r="M979" s="16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3.5" customHeight="1">
      <c r="A980" s="14"/>
      <c r="B980" s="14"/>
      <c r="C980" s="14"/>
      <c r="D980" s="15"/>
      <c r="E980" s="16"/>
      <c r="F980" s="16"/>
      <c r="G980" s="16"/>
      <c r="H980" s="16"/>
      <c r="I980" s="16"/>
      <c r="J980" s="16"/>
      <c r="K980" s="16"/>
      <c r="L980" s="16"/>
      <c r="M980" s="16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3.5" customHeight="1">
      <c r="A981" s="14"/>
      <c r="B981" s="14"/>
      <c r="C981" s="14"/>
      <c r="D981" s="15"/>
      <c r="E981" s="16"/>
      <c r="F981" s="16"/>
      <c r="G981" s="16"/>
      <c r="H981" s="16"/>
      <c r="I981" s="16"/>
      <c r="J981" s="16"/>
      <c r="K981" s="16"/>
      <c r="L981" s="16"/>
      <c r="M981" s="16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3.5" customHeight="1">
      <c r="A982" s="14"/>
      <c r="B982" s="14"/>
      <c r="C982" s="14"/>
      <c r="D982" s="15"/>
      <c r="E982" s="16"/>
      <c r="F982" s="16"/>
      <c r="G982" s="16"/>
      <c r="H982" s="16"/>
      <c r="I982" s="16"/>
      <c r="J982" s="16"/>
      <c r="K982" s="16"/>
      <c r="L982" s="16"/>
      <c r="M982" s="16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3.5" customHeight="1">
      <c r="A983" s="14"/>
      <c r="B983" s="14"/>
      <c r="C983" s="14"/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3.5" customHeight="1">
      <c r="A984" s="14"/>
      <c r="B984" s="14"/>
      <c r="C984" s="14"/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3.5" customHeight="1">
      <c r="A985" s="14"/>
      <c r="B985" s="14"/>
      <c r="C985" s="14"/>
      <c r="D985" s="15"/>
      <c r="E985" s="16"/>
      <c r="F985" s="16"/>
      <c r="G985" s="16"/>
      <c r="H985" s="16"/>
      <c r="I985" s="16"/>
      <c r="J985" s="16"/>
      <c r="K985" s="16"/>
      <c r="L985" s="16"/>
      <c r="M985" s="16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3.5" customHeight="1">
      <c r="A986" s="14"/>
      <c r="B986" s="14"/>
      <c r="C986" s="14"/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3.5" customHeight="1">
      <c r="A987" s="14"/>
      <c r="B987" s="14"/>
      <c r="C987" s="14"/>
      <c r="D987" s="15"/>
      <c r="E987" s="16"/>
      <c r="F987" s="16"/>
      <c r="G987" s="16"/>
      <c r="H987" s="16"/>
      <c r="I987" s="16"/>
      <c r="J987" s="16"/>
      <c r="K987" s="16"/>
      <c r="L987" s="16"/>
      <c r="M987" s="16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3.5" customHeight="1">
      <c r="A988" s="14"/>
      <c r="B988" s="14"/>
      <c r="C988" s="14"/>
      <c r="D988" s="15"/>
      <c r="E988" s="16"/>
      <c r="F988" s="16"/>
      <c r="G988" s="16"/>
      <c r="H988" s="16"/>
      <c r="I988" s="16"/>
      <c r="J988" s="16"/>
      <c r="K988" s="16"/>
      <c r="L988" s="16"/>
      <c r="M988" s="16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3.5" customHeight="1">
      <c r="A989" s="14"/>
      <c r="B989" s="14"/>
      <c r="C989" s="14"/>
      <c r="D989" s="15"/>
      <c r="E989" s="16"/>
      <c r="F989" s="16"/>
      <c r="G989" s="16"/>
      <c r="H989" s="16"/>
      <c r="I989" s="16"/>
      <c r="J989" s="16"/>
      <c r="K989" s="16"/>
      <c r="L989" s="16"/>
      <c r="M989" s="16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3.5" customHeight="1">
      <c r="A990" s="14"/>
      <c r="B990" s="14"/>
      <c r="C990" s="14"/>
      <c r="D990" s="15"/>
      <c r="E990" s="16"/>
      <c r="F990" s="16"/>
      <c r="G990" s="16"/>
      <c r="H990" s="16"/>
      <c r="I990" s="16"/>
      <c r="J990" s="16"/>
      <c r="K990" s="16"/>
      <c r="L990" s="16"/>
      <c r="M990" s="16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3.5" customHeight="1">
      <c r="A991" s="14"/>
      <c r="B991" s="14"/>
      <c r="C991" s="14"/>
      <c r="D991" s="15"/>
      <c r="E991" s="16"/>
      <c r="F991" s="16"/>
      <c r="G991" s="16"/>
      <c r="H991" s="16"/>
      <c r="I991" s="16"/>
      <c r="J991" s="16"/>
      <c r="K991" s="16"/>
      <c r="L991" s="16"/>
      <c r="M991" s="16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3.5" customHeight="1">
      <c r="A992" s="14"/>
      <c r="B992" s="14"/>
      <c r="C992" s="14"/>
      <c r="D992" s="15"/>
      <c r="E992" s="16"/>
      <c r="F992" s="16"/>
      <c r="G992" s="16"/>
      <c r="H992" s="16"/>
      <c r="I992" s="16"/>
      <c r="J992" s="16"/>
      <c r="K992" s="16"/>
      <c r="L992" s="16"/>
      <c r="M992" s="16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3.5" customHeight="1">
      <c r="A993" s="14"/>
      <c r="B993" s="14"/>
      <c r="C993" s="14"/>
      <c r="D993" s="15"/>
      <c r="E993" s="16"/>
      <c r="F993" s="16"/>
      <c r="G993" s="16"/>
      <c r="H993" s="16"/>
      <c r="I993" s="16"/>
      <c r="J993" s="16"/>
      <c r="K993" s="16"/>
      <c r="L993" s="16"/>
      <c r="M993" s="16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3.5" customHeight="1">
      <c r="A994" s="14"/>
      <c r="B994" s="14"/>
      <c r="C994" s="14"/>
      <c r="D994" s="15"/>
      <c r="E994" s="16"/>
      <c r="F994" s="16"/>
      <c r="G994" s="16"/>
      <c r="H994" s="16"/>
      <c r="I994" s="16"/>
      <c r="J994" s="16"/>
      <c r="K994" s="16"/>
      <c r="L994" s="16"/>
      <c r="M994" s="16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3.5" customHeight="1">
      <c r="A995" s="14"/>
      <c r="B995" s="14"/>
      <c r="C995" s="14"/>
      <c r="D995" s="15"/>
      <c r="E995" s="16"/>
      <c r="F995" s="16"/>
      <c r="G995" s="16"/>
      <c r="H995" s="16"/>
      <c r="I995" s="16"/>
      <c r="J995" s="16"/>
      <c r="K995" s="16"/>
      <c r="L995" s="16"/>
      <c r="M995" s="16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3.5" customHeight="1">
      <c r="A996" s="14"/>
      <c r="B996" s="14"/>
      <c r="C996" s="14"/>
      <c r="D996" s="15"/>
      <c r="E996" s="16"/>
      <c r="F996" s="16"/>
      <c r="G996" s="16"/>
      <c r="H996" s="16"/>
      <c r="I996" s="16"/>
      <c r="J996" s="16"/>
      <c r="K996" s="16"/>
      <c r="L996" s="16"/>
      <c r="M996" s="16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3.5" customHeight="1">
      <c r="A997" s="14"/>
      <c r="B997" s="14"/>
      <c r="C997" s="14"/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3.5" customHeight="1">
      <c r="A998" s="14"/>
      <c r="B998" s="14"/>
      <c r="C998" s="14"/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3.5" customHeight="1">
      <c r="A999" s="14"/>
      <c r="B999" s="14"/>
      <c r="C999" s="14"/>
      <c r="D999" s="15"/>
      <c r="E999" s="16"/>
      <c r="F999" s="16"/>
      <c r="G999" s="16"/>
      <c r="H999" s="16"/>
      <c r="I999" s="16"/>
      <c r="J999" s="16"/>
      <c r="K999" s="16"/>
      <c r="L999" s="16"/>
      <c r="M999" s="16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3.5" customHeight="1">
      <c r="A1000" s="14"/>
      <c r="B1000" s="14"/>
      <c r="C1000" s="14"/>
      <c r="D1000" s="1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3.5" customHeight="1">
      <c r="A1001" s="14"/>
      <c r="B1001" s="14"/>
      <c r="C1001" s="14"/>
      <c r="D1001" s="15"/>
      <c r="E1001" s="16"/>
      <c r="F1001" s="16"/>
      <c r="G1001" s="16"/>
      <c r="H1001" s="16"/>
      <c r="I1001" s="16"/>
      <c r="J1001" s="16"/>
      <c r="K1001" s="16"/>
      <c r="L1001" s="16"/>
      <c r="M1001" s="16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3.5" customHeight="1">
      <c r="A1002" s="14"/>
      <c r="B1002" s="14"/>
      <c r="C1002" s="14"/>
      <c r="D1002" s="15"/>
      <c r="E1002" s="16"/>
      <c r="F1002" s="16"/>
      <c r="G1002" s="16"/>
      <c r="H1002" s="16"/>
      <c r="I1002" s="16"/>
      <c r="J1002" s="16"/>
      <c r="K1002" s="16"/>
      <c r="L1002" s="16"/>
      <c r="M1002" s="16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3.5" customHeight="1">
      <c r="A1003" s="14"/>
      <c r="B1003" s="14"/>
      <c r="C1003" s="14"/>
      <c r="D1003" s="15"/>
      <c r="E1003" s="16"/>
      <c r="F1003" s="16"/>
      <c r="G1003" s="16"/>
      <c r="H1003" s="16"/>
      <c r="I1003" s="16"/>
      <c r="J1003" s="16"/>
      <c r="K1003" s="16"/>
      <c r="L1003" s="16"/>
      <c r="M1003" s="16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3.5" customHeight="1">
      <c r="A1004" s="14"/>
      <c r="B1004" s="14"/>
      <c r="C1004" s="14"/>
      <c r="D1004" s="15"/>
      <c r="E1004" s="16"/>
      <c r="F1004" s="16"/>
      <c r="G1004" s="16"/>
      <c r="H1004" s="16"/>
      <c r="I1004" s="16"/>
      <c r="J1004" s="16"/>
      <c r="K1004" s="16"/>
      <c r="L1004" s="16"/>
      <c r="M1004" s="16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13.5" customHeight="1">
      <c r="A1005" s="14"/>
      <c r="B1005" s="14"/>
      <c r="C1005" s="14"/>
      <c r="D1005" s="15"/>
      <c r="E1005" s="16"/>
      <c r="F1005" s="16"/>
      <c r="G1005" s="16"/>
      <c r="H1005" s="16"/>
      <c r="I1005" s="16"/>
      <c r="J1005" s="16"/>
      <c r="K1005" s="16"/>
      <c r="L1005" s="16"/>
      <c r="M1005" s="16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</sheetData>
  <mergeCells count="92"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46:C46"/>
    <mergeCell ref="K38:M38"/>
    <mergeCell ref="K39:M39"/>
    <mergeCell ref="K40:M40"/>
    <mergeCell ref="K41:M41"/>
    <mergeCell ref="K42:M42"/>
    <mergeCell ref="K43:M43"/>
    <mergeCell ref="K44:M44"/>
    <mergeCell ref="K54:M54"/>
    <mergeCell ref="K55:M55"/>
    <mergeCell ref="K60:M60"/>
    <mergeCell ref="K45:M45"/>
    <mergeCell ref="K46:M46"/>
    <mergeCell ref="K47:M47"/>
    <mergeCell ref="K48:M48"/>
    <mergeCell ref="K49:M49"/>
    <mergeCell ref="K50:M50"/>
    <mergeCell ref="K51:M51"/>
    <mergeCell ref="A2:B4"/>
    <mergeCell ref="C2:L2"/>
    <mergeCell ref="C3:L3"/>
    <mergeCell ref="C4:L4"/>
    <mergeCell ref="A10:A11"/>
    <mergeCell ref="B10:C11"/>
    <mergeCell ref="D10:D11"/>
    <mergeCell ref="E10:J10"/>
    <mergeCell ref="K10:M11"/>
    <mergeCell ref="K12:M12"/>
    <mergeCell ref="K13:M13"/>
    <mergeCell ref="K14:M14"/>
    <mergeCell ref="K15:M15"/>
    <mergeCell ref="K16:M16"/>
    <mergeCell ref="B12:C12"/>
    <mergeCell ref="B13:C13"/>
    <mergeCell ref="B14:C14"/>
    <mergeCell ref="B15:C15"/>
    <mergeCell ref="B16:C16"/>
    <mergeCell ref="B17:C17"/>
    <mergeCell ref="B18:C18"/>
    <mergeCell ref="K17:M17"/>
    <mergeCell ref="K18:M18"/>
    <mergeCell ref="K19:M19"/>
    <mergeCell ref="K20:M20"/>
    <mergeCell ref="K21:M21"/>
    <mergeCell ref="K22:M22"/>
    <mergeCell ref="K23:M23"/>
    <mergeCell ref="B19:C19"/>
    <mergeCell ref="B20:C20"/>
    <mergeCell ref="B21:C21"/>
    <mergeCell ref="B22:C22"/>
    <mergeCell ref="B23:C23"/>
    <mergeCell ref="B24:C24"/>
    <mergeCell ref="B25:C2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</mergeCells>
  <printOptions horizontalCentered="1"/>
  <pageMargins bottom="0.4724409448818898" footer="0.0" header="0.0" left="0.4724409448818898" right="0.4724409448818898" top="0.4724409448818898"/>
  <pageSetup paperSize="9" scale="60" orientation="portrait"/>
  <headerFooter>
    <oddHeader>&amp;RConfidential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6.5"/>
    <col customWidth="1" min="3" max="3" width="9.5"/>
    <col customWidth="1" min="4" max="4" width="39.75"/>
    <col customWidth="1" min="5" max="10" width="5.5"/>
    <col customWidth="1" min="11" max="11" width="24.25"/>
    <col customWidth="1" min="12" max="12" width="15.5"/>
    <col customWidth="1" min="13" max="13" width="24.25"/>
    <col customWidth="1" min="14" max="26" width="8.0"/>
  </cols>
  <sheetData>
    <row r="1" ht="19.5" customHeight="1">
      <c r="A1" s="14"/>
      <c r="B1" s="14"/>
      <c r="C1" s="14"/>
      <c r="D1" s="15"/>
      <c r="E1" s="16"/>
      <c r="F1" s="16"/>
      <c r="G1" s="16"/>
      <c r="H1" s="16"/>
      <c r="I1" s="16"/>
      <c r="J1" s="16"/>
      <c r="K1" s="16"/>
      <c r="L1" s="16"/>
      <c r="M1" s="17" t="s">
        <v>7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9.5" customHeight="1">
      <c r="A2" s="20"/>
      <c r="B2" s="21"/>
      <c r="C2" s="169" t="str">
        <f>'Pengetahuan (rincian)'!C2</f>
        <v>DAFTAR RINCI NILAI PESERTA DIDIK KELAS XIE RPL</v>
      </c>
      <c r="D2" s="21"/>
      <c r="E2" s="21"/>
      <c r="F2" s="21"/>
      <c r="G2" s="21"/>
      <c r="H2" s="21"/>
      <c r="I2" s="21"/>
      <c r="J2" s="21"/>
      <c r="K2" s="21"/>
      <c r="L2" s="178"/>
      <c r="M2" s="28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25"/>
      <c r="C3" s="170" t="str">
        <f>'Pengetahuan (rincian)'!C3</f>
        <v>SMK TELKOM BANJARBARU</v>
      </c>
      <c r="L3" s="56"/>
      <c r="M3" s="28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29"/>
      <c r="B4" s="30"/>
      <c r="C4" s="171" t="str">
        <f>'Pengetahuan (rincian)'!C4</f>
        <v>TAHUN PELAJARAN 2025-2026</v>
      </c>
      <c r="D4" s="30"/>
      <c r="E4" s="30"/>
      <c r="F4" s="30"/>
      <c r="G4" s="30"/>
      <c r="H4" s="30"/>
      <c r="I4" s="30"/>
      <c r="J4" s="30"/>
      <c r="K4" s="30"/>
      <c r="L4" s="190"/>
      <c r="M4" s="28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.75" customHeight="1">
      <c r="A5" s="16"/>
      <c r="B5" s="16"/>
      <c r="C5" s="34"/>
      <c r="D5" s="35"/>
      <c r="E5" s="34"/>
      <c r="F5" s="34"/>
      <c r="G5" s="34"/>
      <c r="H5" s="34"/>
      <c r="I5" s="34"/>
      <c r="J5" s="34"/>
      <c r="K5" s="34"/>
      <c r="L5" s="34"/>
      <c r="M5" s="3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.75" customHeight="1">
      <c r="A6" s="16"/>
      <c r="B6" s="16"/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9.5" customHeight="1">
      <c r="A7" s="42" t="str">
        <f>'Pengetahuan (rincian)'!A6</f>
        <v>MATA PELAJARAN : </v>
      </c>
      <c r="B7" s="339"/>
      <c r="C7" s="38"/>
      <c r="D7" s="172" t="str">
        <f>'Pengetahuan (rincian)'!D6</f>
        <v>BASIS DATA</v>
      </c>
      <c r="E7" s="40"/>
      <c r="F7" s="40"/>
      <c r="G7" s="40"/>
      <c r="H7" s="40"/>
      <c r="I7" s="40"/>
      <c r="J7" s="40"/>
      <c r="K7" s="34"/>
      <c r="L7" s="34"/>
      <c r="M7" s="44" t="str">
        <f>'Pengetahuan (rincian)'!AV6</f>
        <v>SEMESTER : GANJIL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.75" customHeight="1">
      <c r="A8" s="42"/>
      <c r="B8" s="37"/>
      <c r="C8" s="38"/>
      <c r="D8" s="43"/>
      <c r="E8" s="40"/>
      <c r="F8" s="40"/>
      <c r="G8" s="40"/>
      <c r="H8" s="40"/>
      <c r="I8" s="40"/>
      <c r="J8" s="40"/>
      <c r="K8" s="34"/>
      <c r="L8" s="34"/>
      <c r="M8" s="4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.75" customHeight="1">
      <c r="A9" s="173"/>
      <c r="B9" s="173"/>
      <c r="C9" s="174"/>
      <c r="D9" s="175"/>
      <c r="E9" s="174"/>
      <c r="F9" s="174"/>
      <c r="G9" s="174"/>
      <c r="H9" s="174"/>
      <c r="I9" s="174"/>
      <c r="J9" s="174"/>
      <c r="K9" s="174"/>
      <c r="L9" s="174"/>
      <c r="M9" s="17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234" t="s">
        <v>13</v>
      </c>
      <c r="B10" s="235" t="s">
        <v>14</v>
      </c>
      <c r="C10" s="178"/>
      <c r="D10" s="236" t="s">
        <v>15</v>
      </c>
      <c r="E10" s="340" t="str">
        <f>Pengetahuan!E10</f>
        <v>REKAP NILAI ELEMEN</v>
      </c>
      <c r="F10" s="181"/>
      <c r="G10" s="181"/>
      <c r="H10" s="181"/>
      <c r="I10" s="181"/>
      <c r="J10" s="181"/>
      <c r="K10" s="237" t="s">
        <v>79</v>
      </c>
      <c r="L10" s="21"/>
      <c r="M10" s="2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14"/>
      <c r="Y10" s="14"/>
      <c r="Z10" s="14"/>
    </row>
    <row r="11" ht="31.5" customHeight="1">
      <c r="A11" s="188"/>
      <c r="B11" s="189"/>
      <c r="C11" s="190"/>
      <c r="D11" s="191"/>
      <c r="E11" s="285" t="str">
        <f>Pengetahuan!E11</f>
        <v>NH</v>
      </c>
      <c r="F11" s="285" t="str">
        <f>Pengetahuan!F11</f>
        <v>PTS</v>
      </c>
      <c r="G11" s="285" t="str">
        <f>Pengetahuan!G11</f>
        <v>PAB/
PAS</v>
      </c>
      <c r="H11" s="288" t="str">
        <f>Pengetahuan!H11</f>
        <v>NA</v>
      </c>
      <c r="I11" s="341" t="str">
        <f>Pengetahuan!I11</f>
        <v>NR</v>
      </c>
      <c r="J11" s="341" t="str">
        <f>Pengetahuan!J11</f>
        <v>PRED</v>
      </c>
      <c r="K11" s="189"/>
      <c r="L11" s="30"/>
      <c r="M11" s="3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14"/>
      <c r="Y11" s="14"/>
      <c r="Z11" s="14"/>
    </row>
    <row r="12" ht="31.5" customHeight="1">
      <c r="A12" s="291">
        <f>IF('Pengetahuan (rincian)'!A12="","",'Pengetahuan (rincian)'!A12)</f>
        <v>1</v>
      </c>
      <c r="B12" s="242">
        <f>'Pengetahuan (rincian)'!B12</f>
        <v>543241108</v>
      </c>
      <c r="C12" s="2"/>
      <c r="D12" s="220" t="str">
        <f>'Pengetahuan (rincian)'!D12</f>
        <v>AHMAD FAIZH GIFFARY SYA'BANA</v>
      </c>
      <c r="E12" s="243">
        <f>Pengetahuan!E12</f>
        <v>87</v>
      </c>
      <c r="F12" s="243">
        <f>Pengetahuan!F12</f>
        <v>80</v>
      </c>
      <c r="G12" s="243">
        <f>Pengetahuan!G12</f>
        <v>90</v>
      </c>
      <c r="H12" s="342">
        <f>Pengetahuan!H12</f>
        <v>86</v>
      </c>
      <c r="I12" s="343">
        <f>Pengetahuan!I12</f>
        <v>3.33</v>
      </c>
      <c r="J12" s="294" t="str">
        <f>Pengetahuan!J12</f>
        <v>B+</v>
      </c>
      <c r="K12" s="344" t="str">
        <f>'Rekap Keterampilan'!Z11</f>
        <v>Sudah terampil mengerjakan seluruh kompetensi, terutama dalam Memahami konsep dasar basis data</v>
      </c>
      <c r="L12" s="21"/>
      <c r="M12" s="24"/>
      <c r="N12" s="80"/>
      <c r="O12" s="52"/>
      <c r="P12" s="52"/>
      <c r="Q12" s="52"/>
      <c r="R12" s="52"/>
      <c r="S12" s="52"/>
      <c r="T12" s="52"/>
      <c r="U12" s="52"/>
      <c r="V12" s="52"/>
      <c r="W12" s="52"/>
      <c r="X12" s="14"/>
      <c r="Y12" s="14"/>
      <c r="Z12" s="14"/>
    </row>
    <row r="13" ht="31.5" customHeight="1">
      <c r="A13" s="298">
        <f>IF('Pengetahuan (rincian)'!A13="","",'Pengetahuan (rincian)'!A13)</f>
        <v>2</v>
      </c>
      <c r="B13" s="242">
        <f>'Pengetahuan (rincian)'!B13</f>
        <v>543241071</v>
      </c>
      <c r="C13" s="2"/>
      <c r="D13" s="220" t="str">
        <f>'Pengetahuan (rincian)'!D13</f>
        <v>AHMAD SAJIDAN ATHAILLAH</v>
      </c>
      <c r="E13" s="162">
        <f>Pengetahuan!E13</f>
        <v>87</v>
      </c>
      <c r="F13" s="162">
        <f>Pengetahuan!F13</f>
        <v>80</v>
      </c>
      <c r="G13" s="162">
        <f>Pengetahuan!G13</f>
        <v>90</v>
      </c>
      <c r="H13" s="299">
        <f>Pengetahuan!H13</f>
        <v>86</v>
      </c>
      <c r="I13" s="300">
        <f>Pengetahuan!I13</f>
        <v>3.33</v>
      </c>
      <c r="J13" s="301" t="str">
        <f>Pengetahuan!J13</f>
        <v>B+</v>
      </c>
      <c r="K13" s="302" t="str">
        <f>'Rekap Keterampilan'!Z12</f>
        <v>Sudah terampil mengerjakan seluruh kompetensi, terutama dalam Memahami konsep dasar basis data</v>
      </c>
      <c r="L13" s="50"/>
      <c r="M13" s="187"/>
      <c r="N13" s="80"/>
      <c r="O13" s="52"/>
      <c r="P13" s="52"/>
      <c r="Q13" s="52"/>
      <c r="R13" s="52"/>
      <c r="S13" s="52"/>
      <c r="T13" s="52"/>
      <c r="U13" s="52"/>
      <c r="V13" s="52"/>
      <c r="W13" s="52"/>
      <c r="X13" s="14"/>
      <c r="Y13" s="14"/>
      <c r="Z13" s="14"/>
    </row>
    <row r="14" ht="31.5" customHeight="1">
      <c r="A14" s="298">
        <f>IF('Pengetahuan (rincian)'!A14="","",'Pengetahuan (rincian)'!A14)</f>
        <v>3</v>
      </c>
      <c r="B14" s="242">
        <f>'Pengetahuan (rincian)'!B14</f>
        <v>543241110</v>
      </c>
      <c r="C14" s="2"/>
      <c r="D14" s="220" t="str">
        <f>'Pengetahuan (rincian)'!D14</f>
        <v>AKHMAD SUPRIYADI</v>
      </c>
      <c r="E14" s="162">
        <f>Pengetahuan!E14</f>
        <v>93</v>
      </c>
      <c r="F14" s="162">
        <f>Pengetahuan!F14</f>
        <v>95</v>
      </c>
      <c r="G14" s="162">
        <f>Pengetahuan!G14</f>
        <v>92</v>
      </c>
      <c r="H14" s="299">
        <f>Pengetahuan!H14</f>
        <v>93</v>
      </c>
      <c r="I14" s="300">
        <f>Pengetahuan!I14</f>
        <v>3.66</v>
      </c>
      <c r="J14" s="301" t="str">
        <f>Pengetahuan!J14</f>
        <v>A-</v>
      </c>
      <c r="K14" s="302" t="str">
        <f>'Rekap Keterampilan'!Z13</f>
        <v>Sudah terampil mengerjakan seluruh kompetensi, terutama sangat baik dalam Mendeskripsikan Model Data dan Hubungan Antar Entitas</v>
      </c>
      <c r="L14" s="50"/>
      <c r="M14" s="187"/>
      <c r="N14" s="80"/>
      <c r="O14" s="52"/>
      <c r="P14" s="52"/>
      <c r="Q14" s="52"/>
      <c r="R14" s="52"/>
      <c r="S14" s="52"/>
      <c r="T14" s="52"/>
      <c r="U14" s="52"/>
      <c r="V14" s="52"/>
      <c r="W14" s="52"/>
      <c r="X14" s="14"/>
      <c r="Y14" s="14"/>
      <c r="Z14" s="14"/>
    </row>
    <row r="15" ht="31.5" customHeight="1">
      <c r="A15" s="298">
        <f>IF('Pengetahuan (rincian)'!A15="","",'Pengetahuan (rincian)'!A15)</f>
        <v>4</v>
      </c>
      <c r="B15" s="303">
        <f>'Pengetahuan (rincian)'!B15</f>
        <v>543241112</v>
      </c>
      <c r="C15" s="2"/>
      <c r="D15" s="224" t="str">
        <f>'Pengetahuan (rincian)'!D15</f>
        <v>ALFIAH RAHMAWATI PUTRI</v>
      </c>
      <c r="E15" s="162">
        <f>Pengetahuan!E15</f>
        <v>94</v>
      </c>
      <c r="F15" s="162">
        <f>Pengetahuan!F15</f>
        <v>93</v>
      </c>
      <c r="G15" s="162">
        <f>Pengetahuan!G15</f>
        <v>95</v>
      </c>
      <c r="H15" s="299">
        <f>Pengetahuan!H15</f>
        <v>94</v>
      </c>
      <c r="I15" s="300">
        <f>Pengetahuan!I15</f>
        <v>3.66</v>
      </c>
      <c r="J15" s="301" t="str">
        <f>Pengetahuan!J15</f>
        <v>A-</v>
      </c>
      <c r="K15" s="302" t="str">
        <f>'Rekap Keterampilan'!Z14</f>
        <v>Sudah terampil mengerjakan seluruh kompetensi, terutama sangat baik dalam Memahami konsep dasar basis data</v>
      </c>
      <c r="L15" s="50"/>
      <c r="M15" s="187"/>
      <c r="N15" s="80"/>
      <c r="O15" s="52"/>
      <c r="P15" s="52"/>
      <c r="Q15" s="52"/>
      <c r="R15" s="52"/>
      <c r="S15" s="52"/>
      <c r="T15" s="52"/>
      <c r="U15" s="52"/>
      <c r="V15" s="52"/>
      <c r="W15" s="52"/>
      <c r="X15" s="14"/>
      <c r="Y15" s="14"/>
      <c r="Z15" s="14"/>
    </row>
    <row r="16" ht="31.5" customHeight="1">
      <c r="A16" s="298">
        <f>IF('Pengetahuan (rincian)'!A16="","",'Pengetahuan (rincian)'!A16)</f>
        <v>5</v>
      </c>
      <c r="B16" s="242">
        <f>'Pengetahuan (rincian)'!B16</f>
        <v>543241113</v>
      </c>
      <c r="C16" s="2"/>
      <c r="D16" s="220" t="str">
        <f>'Pengetahuan (rincian)'!D16</f>
        <v>ARMAN DUARTE</v>
      </c>
      <c r="E16" s="162">
        <f>Pengetahuan!E16</f>
        <v>93</v>
      </c>
      <c r="F16" s="162">
        <f>Pengetahuan!F16</f>
        <v>95</v>
      </c>
      <c r="G16" s="162">
        <f>Pengetahuan!G16</f>
        <v>92</v>
      </c>
      <c r="H16" s="299">
        <f>Pengetahuan!H16</f>
        <v>93</v>
      </c>
      <c r="I16" s="300">
        <f>Pengetahuan!I16</f>
        <v>3.66</v>
      </c>
      <c r="J16" s="301" t="str">
        <f>Pengetahuan!J16</f>
        <v>A-</v>
      </c>
      <c r="K16" s="302" t="str">
        <f>'Rekap Keterampilan'!Z15</f>
        <v>Sudah terampil mengerjakan seluruh kompetensi, terutama sangat baik dalam Mendeskripsikan Model Data dan Hubungan Antar Entitas</v>
      </c>
      <c r="L16" s="50"/>
      <c r="M16" s="187"/>
      <c r="N16" s="80"/>
      <c r="O16" s="52"/>
      <c r="P16" s="52"/>
      <c r="Q16" s="52"/>
      <c r="R16" s="52"/>
      <c r="S16" s="52"/>
      <c r="T16" s="52"/>
      <c r="U16" s="52"/>
      <c r="V16" s="52"/>
      <c r="W16" s="52"/>
      <c r="X16" s="14"/>
      <c r="Y16" s="14"/>
      <c r="Z16" s="14"/>
    </row>
    <row r="17" ht="31.5" customHeight="1">
      <c r="A17" s="298">
        <f>IF('Pengetahuan (rincian)'!A17="","",'Pengetahuan (rincian)'!A17)</f>
        <v>6</v>
      </c>
      <c r="B17" s="303">
        <f>'Pengetahuan (rincian)'!B17</f>
        <v>543241114</v>
      </c>
      <c r="C17" s="2"/>
      <c r="D17" s="224" t="str">
        <f>'Pengetahuan (rincian)'!D17</f>
        <v>AULIA AGUSTIANTI RAMADHANI</v>
      </c>
      <c r="E17" s="162">
        <f>Pengetahuan!E17</f>
        <v>94</v>
      </c>
      <c r="F17" s="162">
        <f>Pengetahuan!F17</f>
        <v>93</v>
      </c>
      <c r="G17" s="162">
        <f>Pengetahuan!G17</f>
        <v>95</v>
      </c>
      <c r="H17" s="299">
        <f>Pengetahuan!H17</f>
        <v>94</v>
      </c>
      <c r="I17" s="300">
        <f>Pengetahuan!I17</f>
        <v>3.66</v>
      </c>
      <c r="J17" s="301" t="str">
        <f>Pengetahuan!J17</f>
        <v>A-</v>
      </c>
      <c r="K17" s="302" t="str">
        <f>'Rekap Keterampilan'!Z16</f>
        <v>Sudah terampil mengerjakan seluruh kompetensi, terutama sangat baik dalam Memahami konsep dasar basis data</v>
      </c>
      <c r="L17" s="50"/>
      <c r="M17" s="187"/>
      <c r="N17" s="80"/>
      <c r="O17" s="52"/>
      <c r="P17" s="52"/>
      <c r="Q17" s="52"/>
      <c r="R17" s="52"/>
      <c r="S17" s="52"/>
      <c r="T17" s="52"/>
      <c r="U17" s="52"/>
      <c r="V17" s="52"/>
      <c r="W17" s="52"/>
      <c r="X17" s="14"/>
      <c r="Y17" s="14"/>
      <c r="Z17" s="14"/>
    </row>
    <row r="18" ht="31.5" customHeight="1">
      <c r="A18" s="298">
        <f>IF('Pengetahuan (rincian)'!A18="","",'Pengetahuan (rincian)'!A18)</f>
        <v>7</v>
      </c>
      <c r="B18" s="242">
        <f>'Pengetahuan (rincian)'!B18</f>
        <v>543241025</v>
      </c>
      <c r="C18" s="2"/>
      <c r="D18" s="220" t="str">
        <f>'Pengetahuan (rincian)'!D18</f>
        <v>BETARUS MARCHIANO BOANERGES</v>
      </c>
      <c r="E18" s="162">
        <f>Pengetahuan!E18</f>
        <v>92</v>
      </c>
      <c r="F18" s="162">
        <f>Pengetahuan!F18</f>
        <v>95</v>
      </c>
      <c r="G18" s="162">
        <f>Pengetahuan!G18</f>
        <v>90</v>
      </c>
      <c r="H18" s="299">
        <f>Pengetahuan!H18</f>
        <v>92</v>
      </c>
      <c r="I18" s="300">
        <f>Pengetahuan!I18</f>
        <v>3.66</v>
      </c>
      <c r="J18" s="301" t="str">
        <f>Pengetahuan!J18</f>
        <v>A-</v>
      </c>
      <c r="K18" s="302" t="str">
        <f>'Rekap Keterampilan'!Z17</f>
        <v>Sudah terampil mengerjakan seluruh kompetensi, terutama sangat baik dalam Mendeskripsikan Model Data dan Hubungan Antar Entitas</v>
      </c>
      <c r="L18" s="50"/>
      <c r="M18" s="187"/>
      <c r="N18" s="80"/>
      <c r="O18" s="52"/>
      <c r="P18" s="52"/>
      <c r="Q18" s="52"/>
      <c r="R18" s="52"/>
      <c r="S18" s="52"/>
      <c r="T18" s="52"/>
      <c r="U18" s="52"/>
      <c r="V18" s="52"/>
      <c r="W18" s="52"/>
      <c r="X18" s="14"/>
      <c r="Y18" s="14"/>
      <c r="Z18" s="14"/>
    </row>
    <row r="19" ht="31.5" customHeight="1">
      <c r="A19" s="298">
        <f>IF('Pengetahuan (rincian)'!A19="","",'Pengetahuan (rincian)'!A19)</f>
        <v>8</v>
      </c>
      <c r="B19" s="242">
        <f>'Pengetahuan (rincian)'!B19</f>
        <v>543241078</v>
      </c>
      <c r="C19" s="2"/>
      <c r="D19" s="220" t="str">
        <f>'Pengetahuan (rincian)'!D19</f>
        <v>DANIEL DIMAS NUGROHO</v>
      </c>
      <c r="E19" s="162">
        <f>Pengetahuan!E19</f>
        <v>90</v>
      </c>
      <c r="F19" s="162">
        <f>Pengetahuan!F19</f>
        <v>95</v>
      </c>
      <c r="G19" s="162">
        <f>Pengetahuan!G19</f>
        <v>88</v>
      </c>
      <c r="H19" s="299">
        <f>Pengetahuan!H19</f>
        <v>91</v>
      </c>
      <c r="I19" s="300">
        <f>Pengetahuan!I19</f>
        <v>3.66</v>
      </c>
      <c r="J19" s="301" t="str">
        <f>Pengetahuan!J19</f>
        <v>A-</v>
      </c>
      <c r="K19" s="302" t="str">
        <f>'Rekap Keterampilan'!Z18</f>
        <v>Sudah terampil mengerjakan seluruh kompetensi, terutama sangat baik dalam Mendeskripsikan Model Data dan Hubungan Antar Entitas</v>
      </c>
      <c r="L19" s="50"/>
      <c r="M19" s="187"/>
      <c r="N19" s="80"/>
      <c r="O19" s="52"/>
      <c r="P19" s="52"/>
      <c r="Q19" s="52"/>
      <c r="R19" s="52"/>
      <c r="S19" s="52"/>
      <c r="T19" s="52"/>
      <c r="U19" s="52"/>
      <c r="V19" s="52"/>
      <c r="W19" s="52"/>
      <c r="X19" s="14"/>
      <c r="Y19" s="14"/>
      <c r="Z19" s="14"/>
    </row>
    <row r="20" ht="31.5" customHeight="1">
      <c r="A20" s="298">
        <f>IF('Pengetahuan (rincian)'!A20="","",'Pengetahuan (rincian)'!A20)</f>
        <v>9</v>
      </c>
      <c r="B20" s="242">
        <f>'Pengetahuan (rincian)'!B20</f>
        <v>543241080</v>
      </c>
      <c r="C20" s="2"/>
      <c r="D20" s="220" t="str">
        <f>'Pengetahuan (rincian)'!D20</f>
        <v>DEDE FEBRYLIANTONI</v>
      </c>
      <c r="E20" s="162">
        <f>Pengetahuan!E20</f>
        <v>90</v>
      </c>
      <c r="F20" s="162">
        <f>Pengetahuan!F20</f>
        <v>95</v>
      </c>
      <c r="G20" s="162">
        <f>Pengetahuan!G20</f>
        <v>88</v>
      </c>
      <c r="H20" s="299">
        <f>Pengetahuan!H20</f>
        <v>91</v>
      </c>
      <c r="I20" s="300">
        <f>Pengetahuan!I20</f>
        <v>3.66</v>
      </c>
      <c r="J20" s="301" t="str">
        <f>Pengetahuan!J20</f>
        <v>A-</v>
      </c>
      <c r="K20" s="302" t="str">
        <f>'Rekap Keterampilan'!Z19</f>
        <v>Sudah terampil mengerjakan seluruh kompetensi, terutama sangat baik dalam Mendeskripsikan Model Data dan Hubungan Antar Entitas</v>
      </c>
      <c r="L20" s="50"/>
      <c r="M20" s="187"/>
      <c r="N20" s="80"/>
      <c r="O20" s="52"/>
      <c r="P20" s="52"/>
      <c r="Q20" s="52"/>
      <c r="R20" s="52"/>
      <c r="S20" s="52"/>
      <c r="T20" s="52"/>
      <c r="U20" s="52"/>
      <c r="V20" s="52"/>
      <c r="W20" s="52"/>
      <c r="X20" s="14"/>
      <c r="Y20" s="14"/>
      <c r="Z20" s="14"/>
    </row>
    <row r="21" ht="31.5" customHeight="1">
      <c r="A21" s="298">
        <f>IF('Pengetahuan (rincian)'!A21="","",'Pengetahuan (rincian)'!A21)</f>
        <v>10</v>
      </c>
      <c r="B21" s="242">
        <f>'Pengetahuan (rincian)'!B21</f>
        <v>543241081</v>
      </c>
      <c r="C21" s="2"/>
      <c r="D21" s="220" t="str">
        <f>'Pengetahuan (rincian)'!D21</f>
        <v>GHANIY PUTRI AR RAZZAQ</v>
      </c>
      <c r="E21" s="162">
        <f>Pengetahuan!E21</f>
        <v>93</v>
      </c>
      <c r="F21" s="162">
        <f>Pengetahuan!F21</f>
        <v>90</v>
      </c>
      <c r="G21" s="162">
        <f>Pengetahuan!G21</f>
        <v>95</v>
      </c>
      <c r="H21" s="299">
        <f>Pengetahuan!H21</f>
        <v>93</v>
      </c>
      <c r="I21" s="300">
        <f>Pengetahuan!I21</f>
        <v>3.66</v>
      </c>
      <c r="J21" s="301" t="str">
        <f>Pengetahuan!J21</f>
        <v>A-</v>
      </c>
      <c r="K21" s="302" t="str">
        <f>'Rekap Keterampilan'!Z20</f>
        <v>Sudah terampil mengerjakan seluruh kompetensi, terutama sangat baik dalam Memahami konsep dasar basis data</v>
      </c>
      <c r="L21" s="50"/>
      <c r="M21" s="187"/>
      <c r="N21" s="80"/>
      <c r="O21" s="52"/>
      <c r="P21" s="52"/>
      <c r="Q21" s="52"/>
      <c r="R21" s="52"/>
      <c r="S21" s="52"/>
      <c r="T21" s="52"/>
      <c r="U21" s="52"/>
      <c r="V21" s="52"/>
      <c r="W21" s="52"/>
      <c r="X21" s="14"/>
      <c r="Y21" s="14"/>
      <c r="Z21" s="14"/>
    </row>
    <row r="22" ht="31.5" customHeight="1">
      <c r="A22" s="298">
        <f>IF('Pengetahuan (rincian)'!A22="","",'Pengetahuan (rincian)'!A22)</f>
        <v>11</v>
      </c>
      <c r="B22" s="242">
        <f>'Pengetahuan (rincian)'!B22</f>
        <v>543241119</v>
      </c>
      <c r="C22" s="2"/>
      <c r="D22" s="220" t="str">
        <f>'Pengetahuan (rincian)'!D22</f>
        <v>HAIKA MEZZIA AVEIRA</v>
      </c>
      <c r="E22" s="162">
        <f>Pengetahuan!E22</f>
        <v>95</v>
      </c>
      <c r="F22" s="162">
        <f>Pengetahuan!F22</f>
        <v>95</v>
      </c>
      <c r="G22" s="162">
        <f>Pengetahuan!G22</f>
        <v>95</v>
      </c>
      <c r="H22" s="299">
        <f>Pengetahuan!H22</f>
        <v>95</v>
      </c>
      <c r="I22" s="300">
        <f>Pengetahuan!I22</f>
        <v>3.66</v>
      </c>
      <c r="J22" s="301" t="str">
        <f>Pengetahuan!J22</f>
        <v>A-</v>
      </c>
      <c r="K22" s="302" t="str">
        <f>'Rekap Keterampilan'!Z21</f>
        <v>Sudah terampil mengerjakan seluruh kompetensi, terutama sangat baik dalam Memahami konsep dasar basis data</v>
      </c>
      <c r="L22" s="50"/>
      <c r="M22" s="187"/>
      <c r="N22" s="80"/>
      <c r="O22" s="52"/>
      <c r="P22" s="52"/>
      <c r="Q22" s="52"/>
      <c r="R22" s="52"/>
      <c r="S22" s="52"/>
      <c r="T22" s="52"/>
      <c r="U22" s="52"/>
      <c r="V22" s="52"/>
      <c r="W22" s="52"/>
      <c r="X22" s="14"/>
      <c r="Y22" s="14"/>
      <c r="Z22" s="14"/>
    </row>
    <row r="23" ht="31.5" customHeight="1">
      <c r="A23" s="298">
        <f>IF('Pengetahuan (rincian)'!A23="","",'Pengetahuan (rincian)'!A23)</f>
        <v>12</v>
      </c>
      <c r="B23" s="242">
        <f>'Pengetahuan (rincian)'!B23</f>
        <v>543241009</v>
      </c>
      <c r="C23" s="2"/>
      <c r="D23" s="220" t="str">
        <f>'Pengetahuan (rincian)'!D23</f>
        <v>KEVIN APTA</v>
      </c>
      <c r="E23" s="162">
        <f>Pengetahuan!E23</f>
        <v>93</v>
      </c>
      <c r="F23" s="162">
        <f>Pengetahuan!F23</f>
        <v>90</v>
      </c>
      <c r="G23" s="162">
        <f>Pengetahuan!G23</f>
        <v>95</v>
      </c>
      <c r="H23" s="299">
        <f>Pengetahuan!H23</f>
        <v>93</v>
      </c>
      <c r="I23" s="300">
        <f>Pengetahuan!I23</f>
        <v>3.66</v>
      </c>
      <c r="J23" s="301" t="str">
        <f>Pengetahuan!J23</f>
        <v>A-</v>
      </c>
      <c r="K23" s="302" t="str">
        <f>'Rekap Keterampilan'!Z22</f>
        <v>Sudah terampil mengerjakan seluruh kompetensi, terutama sangat baik dalam Memahami konsep dasar basis data</v>
      </c>
      <c r="L23" s="50"/>
      <c r="M23" s="187"/>
      <c r="N23" s="80"/>
      <c r="O23" s="52"/>
      <c r="P23" s="52"/>
      <c r="Q23" s="52"/>
      <c r="R23" s="52"/>
      <c r="S23" s="52"/>
      <c r="T23" s="52"/>
      <c r="U23" s="52"/>
      <c r="V23" s="52"/>
      <c r="W23" s="52"/>
      <c r="X23" s="14"/>
      <c r="Y23" s="14"/>
      <c r="Z23" s="14"/>
    </row>
    <row r="24" ht="31.5" customHeight="1">
      <c r="A24" s="298">
        <f>IF('Pengetahuan (rincian)'!A24="","",'Pengetahuan (rincian)'!A24)</f>
        <v>13</v>
      </c>
      <c r="B24" s="242">
        <f>'Pengetahuan (rincian)'!B24</f>
        <v>543241121</v>
      </c>
      <c r="C24" s="2"/>
      <c r="D24" s="220" t="str">
        <f>'Pengetahuan (rincian)'!D24</f>
        <v>LUTHVERA DWI AULIA</v>
      </c>
      <c r="E24" s="162">
        <f>Pengetahuan!E24</f>
        <v>92</v>
      </c>
      <c r="F24" s="162">
        <f>Pengetahuan!F24</f>
        <v>95</v>
      </c>
      <c r="G24" s="162">
        <f>Pengetahuan!G24</f>
        <v>90</v>
      </c>
      <c r="H24" s="299">
        <f>Pengetahuan!H24</f>
        <v>92</v>
      </c>
      <c r="I24" s="300">
        <f>Pengetahuan!I24</f>
        <v>3.66</v>
      </c>
      <c r="J24" s="301" t="str">
        <f>Pengetahuan!J24</f>
        <v>A-</v>
      </c>
      <c r="K24" s="302" t="str">
        <f>'Rekap Keterampilan'!Z23</f>
        <v>Sudah terampil mengerjakan seluruh kompetensi, terutama sangat baik dalam Mendeskripsikan Model Data dan Hubungan Antar Entitas</v>
      </c>
      <c r="L24" s="50"/>
      <c r="M24" s="187"/>
      <c r="N24" s="80"/>
      <c r="O24" s="52"/>
      <c r="P24" s="52"/>
      <c r="Q24" s="52"/>
      <c r="R24" s="52"/>
      <c r="S24" s="52"/>
      <c r="T24" s="52"/>
      <c r="U24" s="52"/>
      <c r="V24" s="52"/>
      <c r="W24" s="52"/>
      <c r="X24" s="14"/>
      <c r="Y24" s="14"/>
      <c r="Z24" s="14"/>
    </row>
    <row r="25" ht="31.5" customHeight="1">
      <c r="A25" s="298">
        <f>IF('Pengetahuan (rincian)'!A25="","",'Pengetahuan (rincian)'!A25)</f>
        <v>14</v>
      </c>
      <c r="B25" s="242">
        <f>'Pengetahuan (rincian)'!B25</f>
        <v>543241122</v>
      </c>
      <c r="C25" s="2"/>
      <c r="D25" s="220" t="str">
        <f>'Pengetahuan (rincian)'!D25</f>
        <v>M. AUFA RAHMAN</v>
      </c>
      <c r="E25" s="162">
        <f>Pengetahuan!E25</f>
        <v>93</v>
      </c>
      <c r="F25" s="162">
        <f>Pengetahuan!F25</f>
        <v>90</v>
      </c>
      <c r="G25" s="162">
        <f>Pengetahuan!G25</f>
        <v>95</v>
      </c>
      <c r="H25" s="299">
        <f>Pengetahuan!H25</f>
        <v>93</v>
      </c>
      <c r="I25" s="300">
        <f>Pengetahuan!I25</f>
        <v>3.66</v>
      </c>
      <c r="J25" s="301" t="str">
        <f>Pengetahuan!J25</f>
        <v>A-</v>
      </c>
      <c r="K25" s="302" t="str">
        <f>'Rekap Keterampilan'!Z24</f>
        <v>Sudah terampil mengerjakan seluruh kompetensi, terutama sangat baik dalam Memahami konsep dasar basis data</v>
      </c>
      <c r="L25" s="50"/>
      <c r="M25" s="187"/>
      <c r="N25" s="80"/>
      <c r="O25" s="52"/>
      <c r="P25" s="52"/>
      <c r="Q25" s="52"/>
      <c r="R25" s="52"/>
      <c r="S25" s="52"/>
      <c r="T25" s="52"/>
      <c r="U25" s="52"/>
      <c r="V25" s="52"/>
      <c r="W25" s="52"/>
      <c r="X25" s="14"/>
      <c r="Y25" s="14"/>
      <c r="Z25" s="14"/>
    </row>
    <row r="26" ht="31.5" customHeight="1">
      <c r="A26" s="298">
        <f>IF('Pengetahuan (rincian)'!A26="","",'Pengetahuan (rincian)'!A26)</f>
        <v>15</v>
      </c>
      <c r="B26" s="242">
        <f>'Pengetahuan (rincian)'!B26</f>
        <v>543241087</v>
      </c>
      <c r="C26" s="2"/>
      <c r="D26" s="220" t="str">
        <f>'Pengetahuan (rincian)'!D26</f>
        <v>MERAZ EL HAKIM</v>
      </c>
      <c r="E26" s="162">
        <f>Pengetahuan!E26</f>
        <v>93</v>
      </c>
      <c r="F26" s="162">
        <f>Pengetahuan!F26</f>
        <v>95</v>
      </c>
      <c r="G26" s="162">
        <f>Pengetahuan!G26</f>
        <v>92</v>
      </c>
      <c r="H26" s="299">
        <f>Pengetahuan!H26</f>
        <v>93</v>
      </c>
      <c r="I26" s="300">
        <f>Pengetahuan!I26</f>
        <v>3.66</v>
      </c>
      <c r="J26" s="301" t="str">
        <f>Pengetahuan!J26</f>
        <v>A-</v>
      </c>
      <c r="K26" s="302" t="str">
        <f>'Rekap Keterampilan'!Z25</f>
        <v>Sudah terampil mengerjakan seluruh kompetensi, terutama sangat baik dalam Mendeskripsikan Model Data dan Hubungan Antar Entitas</v>
      </c>
      <c r="L26" s="50"/>
      <c r="M26" s="187"/>
      <c r="N26" s="80"/>
      <c r="O26" s="52"/>
      <c r="P26" s="52"/>
      <c r="Q26" s="52"/>
      <c r="R26" s="52"/>
      <c r="S26" s="52"/>
      <c r="T26" s="52"/>
      <c r="U26" s="52"/>
      <c r="V26" s="52"/>
      <c r="W26" s="52"/>
      <c r="X26" s="14"/>
      <c r="Y26" s="14"/>
      <c r="Z26" s="14"/>
    </row>
    <row r="27" ht="31.5" customHeight="1">
      <c r="A27" s="298">
        <f>IF('Pengetahuan (rincian)'!A27="","",'Pengetahuan (rincian)'!A27)</f>
        <v>16</v>
      </c>
      <c r="B27" s="242">
        <f>'Pengetahuan (rincian)'!B27</f>
        <v>543241125</v>
      </c>
      <c r="C27" s="2"/>
      <c r="D27" s="220" t="str">
        <f>'Pengetahuan (rincian)'!D27</f>
        <v>MUHAMMAD DAFFA ADITYA</v>
      </c>
      <c r="E27" s="162">
        <f>Pengetahuan!E27</f>
        <v>91</v>
      </c>
      <c r="F27" s="162">
        <f>Pengetahuan!F27</f>
        <v>93</v>
      </c>
      <c r="G27" s="162">
        <f>Pengetahuan!G27</f>
        <v>90</v>
      </c>
      <c r="H27" s="299">
        <f>Pengetahuan!H27</f>
        <v>91</v>
      </c>
      <c r="I27" s="300">
        <f>Pengetahuan!I27</f>
        <v>3.66</v>
      </c>
      <c r="J27" s="301" t="str">
        <f>Pengetahuan!J27</f>
        <v>A-</v>
      </c>
      <c r="K27" s="302" t="str">
        <f>'Rekap Keterampilan'!Z26</f>
        <v>Sudah terampil mengerjakan seluruh kompetensi, terutama sangat baik dalam Mendeskripsikan Model Data dan Hubungan Antar Entitas</v>
      </c>
      <c r="L27" s="50"/>
      <c r="M27" s="187"/>
      <c r="N27" s="80"/>
      <c r="O27" s="52"/>
      <c r="P27" s="52"/>
      <c r="Q27" s="52"/>
      <c r="R27" s="52"/>
      <c r="S27" s="52"/>
      <c r="T27" s="52"/>
      <c r="U27" s="52"/>
      <c r="V27" s="52"/>
      <c r="W27" s="52"/>
      <c r="X27" s="14"/>
      <c r="Y27" s="14"/>
      <c r="Z27" s="14"/>
    </row>
    <row r="28" ht="31.5" customHeight="1">
      <c r="A28" s="298">
        <f>IF('Pengetahuan (rincian)'!A28="","",'Pengetahuan (rincian)'!A28)</f>
        <v>17</v>
      </c>
      <c r="B28" s="242">
        <f>'Pengetahuan (rincian)'!B28</f>
        <v>543241091</v>
      </c>
      <c r="C28" s="2"/>
      <c r="D28" s="220" t="str">
        <f>'Pengetahuan (rincian)'!D28</f>
        <v>MUHAMMAD DAVA PRATAMA</v>
      </c>
      <c r="E28" s="162">
        <f>Pengetahuan!E28</f>
        <v>92</v>
      </c>
      <c r="F28" s="162">
        <f>Pengetahuan!F28</f>
        <v>93</v>
      </c>
      <c r="G28" s="162">
        <f>Pengetahuan!G28</f>
        <v>92</v>
      </c>
      <c r="H28" s="299">
        <f>Pengetahuan!H28</f>
        <v>92</v>
      </c>
      <c r="I28" s="300">
        <f>Pengetahuan!I28</f>
        <v>3.66</v>
      </c>
      <c r="J28" s="301" t="str">
        <f>Pengetahuan!J28</f>
        <v>A-</v>
      </c>
      <c r="K28" s="302" t="str">
        <f>'Rekap Keterampilan'!Z27</f>
        <v>Sudah terampil mengerjakan seluruh kompetensi, terutama sangat baik dalam Mendeskripsikan Model Data dan Hubungan Antar Entitas</v>
      </c>
      <c r="L28" s="50"/>
      <c r="M28" s="187"/>
      <c r="N28" s="80"/>
      <c r="O28" s="52"/>
      <c r="P28" s="52"/>
      <c r="Q28" s="52"/>
      <c r="R28" s="52"/>
      <c r="S28" s="52"/>
      <c r="T28" s="52"/>
      <c r="U28" s="52"/>
      <c r="V28" s="52"/>
      <c r="W28" s="52"/>
      <c r="X28" s="14"/>
      <c r="Y28" s="14"/>
      <c r="Z28" s="14"/>
    </row>
    <row r="29" ht="31.5" customHeight="1">
      <c r="A29" s="298">
        <f>IF('Pengetahuan (rincian)'!A29="","",'Pengetahuan (rincian)'!A29)</f>
        <v>18</v>
      </c>
      <c r="B29" s="242">
        <f>'Pengetahuan (rincian)'!B29</f>
        <v>543241092</v>
      </c>
      <c r="C29" s="2"/>
      <c r="D29" s="220" t="str">
        <f>'Pengetahuan (rincian)'!D29</f>
        <v>MUHAMMAD FAIZ HANAFI</v>
      </c>
      <c r="E29" s="162">
        <f>Pengetahuan!E29</f>
        <v>93</v>
      </c>
      <c r="F29" s="162">
        <f>Pengetahuan!F29</f>
        <v>95</v>
      </c>
      <c r="G29" s="162">
        <f>Pengetahuan!G29</f>
        <v>92</v>
      </c>
      <c r="H29" s="299">
        <f>Pengetahuan!H29</f>
        <v>93</v>
      </c>
      <c r="I29" s="300">
        <f>Pengetahuan!I29</f>
        <v>3.66</v>
      </c>
      <c r="J29" s="301" t="str">
        <f>Pengetahuan!J29</f>
        <v>A-</v>
      </c>
      <c r="K29" s="302" t="str">
        <f>'Rekap Keterampilan'!Z28</f>
        <v>Sudah terampil mengerjakan seluruh kompetensi, terutama sangat baik dalam Mendeskripsikan Model Data dan Hubungan Antar Entitas</v>
      </c>
      <c r="L29" s="50"/>
      <c r="M29" s="187"/>
      <c r="N29" s="80"/>
      <c r="O29" s="52"/>
      <c r="P29" s="52"/>
      <c r="Q29" s="52"/>
      <c r="R29" s="52"/>
      <c r="S29" s="52"/>
      <c r="T29" s="52"/>
      <c r="U29" s="52"/>
      <c r="V29" s="52"/>
      <c r="W29" s="52"/>
      <c r="X29" s="14"/>
      <c r="Y29" s="14"/>
      <c r="Z29" s="14"/>
    </row>
    <row r="30" ht="31.5" customHeight="1">
      <c r="A30" s="298">
        <f>IF('Pengetahuan (rincian)'!A30="","",'Pengetahuan (rincian)'!A30)</f>
        <v>19</v>
      </c>
      <c r="B30" s="242">
        <f>'Pengetahuan (rincian)'!B30</f>
        <v>543241089</v>
      </c>
      <c r="C30" s="2"/>
      <c r="D30" s="220" t="str">
        <f>'Pengetahuan (rincian)'!D30</f>
        <v>MUHAMMAD HAFIDZ RAFI RABBANI</v>
      </c>
      <c r="E30" s="162">
        <f>Pengetahuan!E30</f>
        <v>93</v>
      </c>
      <c r="F30" s="162">
        <f>Pengetahuan!F30</f>
        <v>90</v>
      </c>
      <c r="G30" s="162">
        <f>Pengetahuan!G30</f>
        <v>95</v>
      </c>
      <c r="H30" s="299">
        <f>Pengetahuan!H30</f>
        <v>93</v>
      </c>
      <c r="I30" s="300">
        <f>Pengetahuan!I30</f>
        <v>3.66</v>
      </c>
      <c r="J30" s="301" t="str">
        <f>Pengetahuan!J30</f>
        <v>A-</v>
      </c>
      <c r="K30" s="302" t="str">
        <f>'Rekap Keterampilan'!Z29</f>
        <v>Sudah terampil mengerjakan seluruh kompetensi, terutama sangat baik dalam Memahami konsep dasar basis data</v>
      </c>
      <c r="L30" s="50"/>
      <c r="M30" s="187"/>
      <c r="N30" s="80"/>
      <c r="O30" s="52"/>
      <c r="P30" s="52"/>
      <c r="Q30" s="52"/>
      <c r="R30" s="52"/>
      <c r="S30" s="52"/>
      <c r="T30" s="52"/>
      <c r="U30" s="52"/>
      <c r="V30" s="52"/>
      <c r="W30" s="52"/>
      <c r="X30" s="14"/>
      <c r="Y30" s="14"/>
      <c r="Z30" s="14"/>
    </row>
    <row r="31" ht="31.5" customHeight="1">
      <c r="A31" s="298">
        <f>IF('Pengetahuan (rincian)'!A31="","",'Pengetahuan (rincian)'!A31)</f>
        <v>20</v>
      </c>
      <c r="B31" s="242">
        <f>'Pengetahuan (rincian)'!B31</f>
        <v>543241127</v>
      </c>
      <c r="C31" s="2"/>
      <c r="D31" s="220" t="str">
        <f>'Pengetahuan (rincian)'!D31</f>
        <v>MUHAMMAD HUSAIN HAEKAL</v>
      </c>
      <c r="E31" s="162">
        <f>Pengetahuan!E31</f>
        <v>95</v>
      </c>
      <c r="F31" s="162">
        <f>Pengetahuan!F31</f>
        <v>95</v>
      </c>
      <c r="G31" s="162">
        <f>Pengetahuan!G31</f>
        <v>95</v>
      </c>
      <c r="H31" s="299">
        <f>Pengetahuan!H31</f>
        <v>95</v>
      </c>
      <c r="I31" s="300">
        <f>Pengetahuan!I31</f>
        <v>3.66</v>
      </c>
      <c r="J31" s="301" t="str">
        <f>Pengetahuan!J31</f>
        <v>A-</v>
      </c>
      <c r="K31" s="302" t="str">
        <f>'Rekap Keterampilan'!Z30</f>
        <v>Sudah terampil mengerjakan seluruh kompetensi, terutama sangat baik dalam Memahami konsep dasar basis data</v>
      </c>
      <c r="L31" s="50"/>
      <c r="M31" s="187"/>
      <c r="N31" s="80"/>
      <c r="O31" s="52"/>
      <c r="P31" s="52"/>
      <c r="Q31" s="52"/>
      <c r="R31" s="52"/>
      <c r="S31" s="52"/>
      <c r="T31" s="52"/>
      <c r="U31" s="52"/>
      <c r="V31" s="52"/>
      <c r="W31" s="52"/>
      <c r="X31" s="14"/>
      <c r="Y31" s="14"/>
      <c r="Z31" s="14"/>
    </row>
    <row r="32" ht="31.5" customHeight="1">
      <c r="A32" s="298">
        <f>IF('Pengetahuan (rincian)'!A32="","",'Pengetahuan (rincian)'!A32)</f>
        <v>21</v>
      </c>
      <c r="B32" s="242">
        <f>'Pengetahuan (rincian)'!B32</f>
        <v>543241130</v>
      </c>
      <c r="C32" s="2"/>
      <c r="D32" s="220" t="str">
        <f>'Pengetahuan (rincian)'!D32</f>
        <v>MUHAMMAD KAMAL</v>
      </c>
      <c r="E32" s="162">
        <f>Pengetahuan!E32</f>
        <v>93</v>
      </c>
      <c r="F32" s="162">
        <f>Pengetahuan!F32</f>
        <v>90</v>
      </c>
      <c r="G32" s="162">
        <f>Pengetahuan!G32</f>
        <v>95</v>
      </c>
      <c r="H32" s="299">
        <f>Pengetahuan!H32</f>
        <v>93</v>
      </c>
      <c r="I32" s="300">
        <f>Pengetahuan!I32</f>
        <v>3.66</v>
      </c>
      <c r="J32" s="301" t="str">
        <f>Pengetahuan!J32</f>
        <v>A-</v>
      </c>
      <c r="K32" s="302" t="str">
        <f>'Rekap Keterampilan'!Z31</f>
        <v>Sudah terampil mengerjakan seluruh kompetensi, terutama sangat baik dalam Memahami konsep dasar basis data</v>
      </c>
      <c r="L32" s="50"/>
      <c r="M32" s="187"/>
      <c r="N32" s="80"/>
      <c r="O32" s="52"/>
      <c r="P32" s="52"/>
      <c r="Q32" s="52"/>
      <c r="R32" s="52"/>
      <c r="S32" s="52"/>
      <c r="T32" s="52"/>
      <c r="U32" s="52"/>
      <c r="V32" s="52"/>
      <c r="W32" s="52"/>
      <c r="X32" s="14"/>
      <c r="Y32" s="14"/>
      <c r="Z32" s="14"/>
    </row>
    <row r="33" ht="31.5" customHeight="1">
      <c r="A33" s="298">
        <f>IF('Pengetahuan (rincian)'!A33="","",'Pengetahuan (rincian)'!A33)</f>
        <v>22</v>
      </c>
      <c r="B33" s="303">
        <f>'Pengetahuan (rincian)'!B33</f>
        <v>543241094</v>
      </c>
      <c r="C33" s="2"/>
      <c r="D33" s="224" t="str">
        <f>'Pengetahuan (rincian)'!D33</f>
        <v>MUHAMMAD KAMIL IHSAN</v>
      </c>
      <c r="E33" s="162">
        <f>Pengetahuan!E33</f>
        <v>95</v>
      </c>
      <c r="F33" s="162">
        <f>Pengetahuan!F33</f>
        <v>95</v>
      </c>
      <c r="G33" s="162">
        <f>Pengetahuan!G33</f>
        <v>95</v>
      </c>
      <c r="H33" s="299">
        <f>Pengetahuan!H33</f>
        <v>95</v>
      </c>
      <c r="I33" s="300">
        <f>Pengetahuan!I33</f>
        <v>3.66</v>
      </c>
      <c r="J33" s="301" t="str">
        <f>Pengetahuan!J33</f>
        <v>A-</v>
      </c>
      <c r="K33" s="302" t="str">
        <f>'Rekap Keterampilan'!Z32</f>
        <v>Sudah terampil mengerjakan seluruh kompetensi, terutama sangat baik dalam Memahami konsep dasar basis data</v>
      </c>
      <c r="L33" s="50"/>
      <c r="M33" s="187"/>
      <c r="N33" s="80"/>
      <c r="O33" s="52"/>
      <c r="P33" s="52"/>
      <c r="Q33" s="52"/>
      <c r="R33" s="52"/>
      <c r="S33" s="52"/>
      <c r="T33" s="52"/>
      <c r="U33" s="52"/>
      <c r="V33" s="52"/>
      <c r="W33" s="52"/>
      <c r="X33" s="14"/>
      <c r="Y33" s="14"/>
      <c r="Z33" s="14"/>
    </row>
    <row r="34" ht="31.5" customHeight="1">
      <c r="A34" s="298">
        <f>IF('Pengetahuan (rincian)'!A34="","",'Pengetahuan (rincian)'!A34)</f>
        <v>23</v>
      </c>
      <c r="B34" s="242">
        <f>'Pengetahuan (rincian)'!B34</f>
        <v>543241095</v>
      </c>
      <c r="C34" s="2"/>
      <c r="D34" s="220" t="str">
        <f>'Pengetahuan (rincian)'!D34</f>
        <v>MUHAMMAD NABIL SACHIO AL FATHIR</v>
      </c>
      <c r="E34" s="162">
        <f>Pengetahuan!E34</f>
        <v>92</v>
      </c>
      <c r="F34" s="162">
        <f>Pengetahuan!F34</f>
        <v>92</v>
      </c>
      <c r="G34" s="162">
        <f>Pengetahuan!G34</f>
        <v>92</v>
      </c>
      <c r="H34" s="299">
        <f>Pengetahuan!H34</f>
        <v>92</v>
      </c>
      <c r="I34" s="300">
        <f>Pengetahuan!I34</f>
        <v>3.66</v>
      </c>
      <c r="J34" s="301" t="str">
        <f>Pengetahuan!J34</f>
        <v>A-</v>
      </c>
      <c r="K34" s="302" t="str">
        <f>'Rekap Keterampilan'!Z33</f>
        <v>Sudah terampil mengerjakan seluruh kompetensi, terutama sangat baik dalam Memahami konsep dasar basis data</v>
      </c>
      <c r="L34" s="50"/>
      <c r="M34" s="187"/>
      <c r="N34" s="80"/>
      <c r="O34" s="52"/>
      <c r="P34" s="52"/>
      <c r="Q34" s="52"/>
      <c r="R34" s="52"/>
      <c r="S34" s="52"/>
      <c r="T34" s="52"/>
      <c r="U34" s="52"/>
      <c r="V34" s="52"/>
      <c r="W34" s="52"/>
      <c r="X34" s="14"/>
      <c r="Y34" s="14"/>
      <c r="Z34" s="14"/>
    </row>
    <row r="35" ht="31.5" customHeight="1">
      <c r="A35" s="298">
        <f>IF('Pengetahuan (rincian)'!A35="","",'Pengetahuan (rincian)'!A35)</f>
        <v>24</v>
      </c>
      <c r="B35" s="242">
        <f>'Pengetahuan (rincian)'!B35</f>
        <v>543241160</v>
      </c>
      <c r="C35" s="2"/>
      <c r="D35" s="220" t="str">
        <f>'Pengetahuan (rincian)'!D35</f>
        <v>MUHAMMAD RAFA AULIA</v>
      </c>
      <c r="E35" s="162">
        <f>Pengetahuan!E35</f>
        <v>87</v>
      </c>
      <c r="F35" s="162">
        <f>Pengetahuan!F35</f>
        <v>80</v>
      </c>
      <c r="G35" s="162">
        <f>Pengetahuan!G35</f>
        <v>90</v>
      </c>
      <c r="H35" s="299">
        <f>Pengetahuan!H35</f>
        <v>86</v>
      </c>
      <c r="I35" s="300">
        <f>Pengetahuan!I35</f>
        <v>3.33</v>
      </c>
      <c r="J35" s="301" t="str">
        <f>Pengetahuan!J35</f>
        <v>B+</v>
      </c>
      <c r="K35" s="302" t="str">
        <f>'Rekap Keterampilan'!Z34</f>
        <v>Sudah terampil mengerjakan seluruh kompetensi, terutama dalam Memahami konsep dasar basis data</v>
      </c>
      <c r="L35" s="50"/>
      <c r="M35" s="187"/>
      <c r="N35" s="80"/>
      <c r="O35" s="52"/>
      <c r="P35" s="52"/>
      <c r="Q35" s="52"/>
      <c r="R35" s="52"/>
      <c r="S35" s="52"/>
      <c r="T35" s="52"/>
      <c r="U35" s="52"/>
      <c r="V35" s="52"/>
      <c r="W35" s="52"/>
      <c r="X35" s="14"/>
      <c r="Y35" s="14"/>
      <c r="Z35" s="14"/>
    </row>
    <row r="36" ht="31.5" customHeight="1">
      <c r="A36" s="298">
        <f>IF('Pengetahuan (rincian)'!A36="","",'Pengetahuan (rincian)'!A36)</f>
        <v>25</v>
      </c>
      <c r="B36" s="242">
        <f>'Pengetahuan (rincian)'!B36</f>
        <v>543241135</v>
      </c>
      <c r="C36" s="2"/>
      <c r="D36" s="220" t="str">
        <f>'Pengetahuan (rincian)'!D36</f>
        <v>MUHAMMAD ROFIQ RIDHANI</v>
      </c>
      <c r="E36" s="162">
        <f>Pengetahuan!E36</f>
        <v>95</v>
      </c>
      <c r="F36" s="162">
        <f>Pengetahuan!F36</f>
        <v>95</v>
      </c>
      <c r="G36" s="162">
        <f>Pengetahuan!G36</f>
        <v>95</v>
      </c>
      <c r="H36" s="299">
        <f>Pengetahuan!H36</f>
        <v>95</v>
      </c>
      <c r="I36" s="300">
        <f>Pengetahuan!I36</f>
        <v>3.66</v>
      </c>
      <c r="J36" s="301" t="str">
        <f>Pengetahuan!J36</f>
        <v>A-</v>
      </c>
      <c r="K36" s="302" t="str">
        <f>'Rekap Keterampilan'!Z35</f>
        <v>Sudah terampil mengerjakan seluruh kompetensi, terutama sangat baik dalam Memahami konsep dasar basis data</v>
      </c>
      <c r="L36" s="50"/>
      <c r="M36" s="187"/>
      <c r="N36" s="80"/>
      <c r="O36" s="52"/>
      <c r="P36" s="52"/>
      <c r="Q36" s="52"/>
      <c r="R36" s="52"/>
      <c r="S36" s="52"/>
      <c r="T36" s="52"/>
      <c r="U36" s="52"/>
      <c r="V36" s="52"/>
      <c r="W36" s="52"/>
      <c r="X36" s="14"/>
      <c r="Y36" s="14"/>
      <c r="Z36" s="14"/>
    </row>
    <row r="37" ht="31.5" customHeight="1">
      <c r="A37" s="298">
        <f>IF('Pengetahuan (rincian)'!A37="","",'Pengetahuan (rincian)'!A37)</f>
        <v>26</v>
      </c>
      <c r="B37" s="242">
        <f>'Pengetahuan (rincian)'!B37</f>
        <v>543241099</v>
      </c>
      <c r="C37" s="2"/>
      <c r="D37" s="220" t="str">
        <f>'Pengetahuan (rincian)'!D37</f>
        <v>MUHAMMAD ZACKY NABIEHAN FAYYADH</v>
      </c>
      <c r="E37" s="162">
        <f>Pengetahuan!E37</f>
        <v>94</v>
      </c>
      <c r="F37" s="162">
        <f>Pengetahuan!F37</f>
        <v>93</v>
      </c>
      <c r="G37" s="162">
        <f>Pengetahuan!G37</f>
        <v>95</v>
      </c>
      <c r="H37" s="299">
        <f>Pengetahuan!H37</f>
        <v>94</v>
      </c>
      <c r="I37" s="300">
        <f>Pengetahuan!I37</f>
        <v>3.66</v>
      </c>
      <c r="J37" s="301" t="str">
        <f>Pengetahuan!J37</f>
        <v>A-</v>
      </c>
      <c r="K37" s="302" t="str">
        <f>'Rekap Keterampilan'!Z36</f>
        <v>Sudah terampil mengerjakan seluruh kompetensi, terutama sangat baik dalam Memahami konsep dasar basis data</v>
      </c>
      <c r="L37" s="50"/>
      <c r="M37" s="187"/>
      <c r="N37" s="80"/>
      <c r="O37" s="52"/>
      <c r="P37" s="52"/>
      <c r="Q37" s="52"/>
      <c r="R37" s="52"/>
      <c r="S37" s="52"/>
      <c r="T37" s="52"/>
      <c r="U37" s="52"/>
      <c r="V37" s="52"/>
      <c r="W37" s="52"/>
      <c r="X37" s="14"/>
      <c r="Y37" s="14"/>
      <c r="Z37" s="14"/>
    </row>
    <row r="38" ht="31.5" customHeight="1">
      <c r="A38" s="298">
        <f>IF('Pengetahuan (rincian)'!A38="","",'Pengetahuan (rincian)'!A38)</f>
        <v>27</v>
      </c>
      <c r="B38" s="303">
        <f>'Pengetahuan (rincian)'!B38</f>
        <v>543241138</v>
      </c>
      <c r="C38" s="2"/>
      <c r="D38" s="224" t="str">
        <f>'Pengetahuan (rincian)'!D38</f>
        <v>NAAZHIRELO HADI KHADIMI</v>
      </c>
      <c r="E38" s="162">
        <f>Pengetahuan!E38</f>
        <v>87</v>
      </c>
      <c r="F38" s="162">
        <f>Pengetahuan!F38</f>
        <v>80</v>
      </c>
      <c r="G38" s="162">
        <f>Pengetahuan!G38</f>
        <v>90</v>
      </c>
      <c r="H38" s="299">
        <f>Pengetahuan!H38</f>
        <v>86</v>
      </c>
      <c r="I38" s="300">
        <f>Pengetahuan!I38</f>
        <v>3.33</v>
      </c>
      <c r="J38" s="301" t="str">
        <f>Pengetahuan!J38</f>
        <v>B+</v>
      </c>
      <c r="K38" s="302" t="str">
        <f>'Rekap Keterampilan'!Z37</f>
        <v>Sudah terampil mengerjakan seluruh kompetensi, terutama dalam Memahami konsep dasar basis data</v>
      </c>
      <c r="L38" s="50"/>
      <c r="M38" s="187"/>
      <c r="N38" s="80"/>
      <c r="O38" s="52"/>
      <c r="P38" s="52"/>
      <c r="Q38" s="52"/>
      <c r="R38" s="52"/>
      <c r="S38" s="52"/>
      <c r="T38" s="52"/>
      <c r="U38" s="52"/>
      <c r="V38" s="52"/>
      <c r="W38" s="52"/>
      <c r="X38" s="14"/>
      <c r="Y38" s="14"/>
      <c r="Z38" s="14"/>
    </row>
    <row r="39" ht="31.5" customHeight="1">
      <c r="A39" s="298">
        <f>IF('Pengetahuan (rincian)'!A39="","",'Pengetahuan (rincian)'!A39)</f>
        <v>28</v>
      </c>
      <c r="B39" s="242">
        <f>'Pengetahuan (rincian)'!B39</f>
        <v>543241101</v>
      </c>
      <c r="C39" s="2"/>
      <c r="D39" s="220" t="str">
        <f>'Pengetahuan (rincian)'!D39</f>
        <v>NAJLA ADEWONGSO HAFIZH</v>
      </c>
      <c r="E39" s="162">
        <f>Pengetahuan!E39</f>
        <v>93</v>
      </c>
      <c r="F39" s="162">
        <f>Pengetahuan!F39</f>
        <v>90</v>
      </c>
      <c r="G39" s="162">
        <f>Pengetahuan!G39</f>
        <v>95</v>
      </c>
      <c r="H39" s="299">
        <f>Pengetahuan!H39</f>
        <v>93</v>
      </c>
      <c r="I39" s="300">
        <f>Pengetahuan!I39</f>
        <v>3.66</v>
      </c>
      <c r="J39" s="301" t="str">
        <f>Pengetahuan!J39</f>
        <v>A-</v>
      </c>
      <c r="K39" s="302" t="str">
        <f>'Rekap Keterampilan'!Z38</f>
        <v>Sudah terampil mengerjakan seluruh kompetensi, terutama sangat baik dalam Memahami konsep dasar basis data</v>
      </c>
      <c r="L39" s="50"/>
      <c r="M39" s="187"/>
      <c r="N39" s="80"/>
      <c r="O39" s="52"/>
      <c r="P39" s="52"/>
      <c r="Q39" s="52"/>
      <c r="R39" s="52"/>
      <c r="S39" s="52"/>
      <c r="T39" s="52"/>
      <c r="U39" s="52"/>
      <c r="V39" s="52"/>
      <c r="W39" s="52"/>
      <c r="X39" s="14"/>
      <c r="Y39" s="14"/>
      <c r="Z39" s="14"/>
    </row>
    <row r="40" ht="31.5" customHeight="1">
      <c r="A40" s="298">
        <f>IF('Pengetahuan (rincian)'!A40="","",'Pengetahuan (rincian)'!A40)</f>
        <v>29</v>
      </c>
      <c r="B40" s="242">
        <f>'Pengetahuan (rincian)'!B40</f>
        <v>543241103</v>
      </c>
      <c r="C40" s="2"/>
      <c r="D40" s="220" t="str">
        <f>'Pengetahuan (rincian)'!D40</f>
        <v>PONJU GILANG MAULANA</v>
      </c>
      <c r="E40" s="162">
        <f>Pengetahuan!E40</f>
        <v>90</v>
      </c>
      <c r="F40" s="162">
        <f>Pengetahuan!F40</f>
        <v>95</v>
      </c>
      <c r="G40" s="162">
        <f>Pengetahuan!G40</f>
        <v>88</v>
      </c>
      <c r="H40" s="299">
        <f>Pengetahuan!H40</f>
        <v>91</v>
      </c>
      <c r="I40" s="300">
        <f>Pengetahuan!I40</f>
        <v>3.66</v>
      </c>
      <c r="J40" s="301" t="str">
        <f>Pengetahuan!J40</f>
        <v>A-</v>
      </c>
      <c r="K40" s="302" t="str">
        <f>'Rekap Keterampilan'!Z39</f>
        <v>Sudah terampil mengerjakan seluruh kompetensi, terutama sangat baik dalam Mendeskripsikan Model Data dan Hubungan Antar Entitas</v>
      </c>
      <c r="L40" s="50"/>
      <c r="M40" s="187"/>
      <c r="N40" s="80"/>
      <c r="O40" s="52"/>
      <c r="P40" s="52"/>
      <c r="Q40" s="52"/>
      <c r="R40" s="52"/>
      <c r="S40" s="52"/>
      <c r="T40" s="52"/>
      <c r="U40" s="52"/>
      <c r="V40" s="52"/>
      <c r="W40" s="52"/>
      <c r="X40" s="14"/>
      <c r="Y40" s="14"/>
      <c r="Z40" s="14"/>
    </row>
    <row r="41" ht="31.5" customHeight="1">
      <c r="A41" s="298">
        <f>IF('Pengetahuan (rincian)'!A41="","",'Pengetahuan (rincian)'!A41)</f>
        <v>30</v>
      </c>
      <c r="B41" s="242">
        <f>'Pengetahuan (rincian)'!B41</f>
        <v>543241017</v>
      </c>
      <c r="C41" s="2"/>
      <c r="D41" s="220" t="str">
        <f>'Pengetahuan (rincian)'!D41</f>
        <v>RAJWA MAULANA KESUMA</v>
      </c>
      <c r="E41" s="162">
        <f>Pengetahuan!E41</f>
        <v>90</v>
      </c>
      <c r="F41" s="162">
        <f>Pengetahuan!F41</f>
        <v>95</v>
      </c>
      <c r="G41" s="162">
        <f>Pengetahuan!G41</f>
        <v>88</v>
      </c>
      <c r="H41" s="299">
        <f>Pengetahuan!H41</f>
        <v>91</v>
      </c>
      <c r="I41" s="300">
        <f>Pengetahuan!I41</f>
        <v>3.66</v>
      </c>
      <c r="J41" s="301" t="str">
        <f>Pengetahuan!J41</f>
        <v>A-</v>
      </c>
      <c r="K41" s="302" t="str">
        <f>'Rekap Keterampilan'!Z40</f>
        <v>Sudah terampil mengerjakan seluruh kompetensi, terutama sangat baik dalam Mendeskripsikan Model Data dan Hubungan Antar Entitas</v>
      </c>
      <c r="L41" s="50"/>
      <c r="M41" s="187"/>
      <c r="N41" s="80"/>
      <c r="O41" s="52"/>
      <c r="P41" s="52"/>
      <c r="Q41" s="52"/>
      <c r="R41" s="52"/>
      <c r="S41" s="52"/>
      <c r="T41" s="52"/>
      <c r="U41" s="52"/>
      <c r="V41" s="52"/>
      <c r="W41" s="52"/>
      <c r="X41" s="14"/>
      <c r="Y41" s="14"/>
      <c r="Z41" s="14"/>
    </row>
    <row r="42" ht="31.5" customHeight="1">
      <c r="A42" s="298">
        <f>IF('Pengetahuan (rincian)'!A42="","",'Pengetahuan (rincian)'!A42)</f>
        <v>31</v>
      </c>
      <c r="B42" s="242">
        <f>'Pengetahuan (rincian)'!B42</f>
        <v>543241104</v>
      </c>
      <c r="C42" s="2"/>
      <c r="D42" s="220" t="str">
        <f>'Pengetahuan (rincian)'!D42</f>
        <v>RIAMA GRACE SHARON HABEAHAN</v>
      </c>
      <c r="E42" s="162">
        <f>Pengetahuan!E42</f>
        <v>94</v>
      </c>
      <c r="F42" s="162">
        <f>Pengetahuan!F42</f>
        <v>93</v>
      </c>
      <c r="G42" s="162">
        <f>Pengetahuan!G42</f>
        <v>95</v>
      </c>
      <c r="H42" s="299">
        <f>Pengetahuan!H42</f>
        <v>94</v>
      </c>
      <c r="I42" s="300">
        <f>Pengetahuan!I42</f>
        <v>3.66</v>
      </c>
      <c r="J42" s="301" t="str">
        <f>Pengetahuan!J42</f>
        <v>A-</v>
      </c>
      <c r="K42" s="302" t="str">
        <f>'Rekap Keterampilan'!Z41</f>
        <v>Sudah terampil mengerjakan seluruh kompetensi, terutama sangat baik dalam Memahami konsep dasar basis data</v>
      </c>
      <c r="L42" s="50"/>
      <c r="M42" s="187"/>
      <c r="N42" s="80"/>
      <c r="O42" s="52"/>
      <c r="P42" s="52"/>
      <c r="Q42" s="52"/>
      <c r="R42" s="52"/>
      <c r="S42" s="52"/>
      <c r="T42" s="52"/>
      <c r="U42" s="52"/>
      <c r="V42" s="52"/>
      <c r="W42" s="52"/>
      <c r="X42" s="14"/>
      <c r="Y42" s="14"/>
      <c r="Z42" s="14"/>
    </row>
    <row r="43" ht="31.5" customHeight="1">
      <c r="A43" s="298">
        <f>IF('Pengetahuan (rincian)'!A43="","",'Pengetahuan (rincian)'!A43)</f>
        <v>32</v>
      </c>
      <c r="B43" s="242">
        <f>'Pengetahuan (rincian)'!B43</f>
        <v>543241105</v>
      </c>
      <c r="C43" s="2"/>
      <c r="D43" s="220" t="str">
        <f>'Pengetahuan (rincian)'!D43</f>
        <v>RICKY STEVAN</v>
      </c>
      <c r="E43" s="162">
        <f>Pengetahuan!E43</f>
        <v>94</v>
      </c>
      <c r="F43" s="162">
        <f>Pengetahuan!F43</f>
        <v>93</v>
      </c>
      <c r="G43" s="162">
        <f>Pengetahuan!G43</f>
        <v>95</v>
      </c>
      <c r="H43" s="299">
        <f>Pengetahuan!H43</f>
        <v>94</v>
      </c>
      <c r="I43" s="300">
        <f>Pengetahuan!I43</f>
        <v>3.66</v>
      </c>
      <c r="J43" s="301" t="str">
        <f>Pengetahuan!J43</f>
        <v>A-</v>
      </c>
      <c r="K43" s="302" t="str">
        <f>'Rekap Keterampilan'!Z42</f>
        <v>Sudah terampil mengerjakan seluruh kompetensi, terutama sangat baik dalam Memahami konsep dasar basis data</v>
      </c>
      <c r="L43" s="50"/>
      <c r="M43" s="187"/>
      <c r="N43" s="80"/>
      <c r="O43" s="52"/>
      <c r="P43" s="52"/>
      <c r="Q43" s="52"/>
      <c r="R43" s="52"/>
      <c r="S43" s="52"/>
      <c r="T43" s="52"/>
      <c r="U43" s="52"/>
      <c r="V43" s="52"/>
      <c r="W43" s="52"/>
      <c r="X43" s="14"/>
      <c r="Y43" s="14"/>
      <c r="Z43" s="14"/>
    </row>
    <row r="44" ht="31.5" customHeight="1">
      <c r="A44" s="298">
        <f>IF('Pengetahuan (rincian)'!A44="","",'Pengetahuan (rincian)'!A44)</f>
        <v>33</v>
      </c>
      <c r="B44" s="242">
        <f>'Pengetahuan (rincian)'!B44</f>
        <v>543241069</v>
      </c>
      <c r="C44" s="2"/>
      <c r="D44" s="220" t="str">
        <f>'Pengetahuan (rincian)'!D44</f>
        <v>ROSYID IFNI ANDRIANSYAH</v>
      </c>
      <c r="E44" s="162">
        <f>Pengetahuan!E44</f>
        <v>92</v>
      </c>
      <c r="F44" s="162">
        <f>Pengetahuan!F44</f>
        <v>95</v>
      </c>
      <c r="G44" s="162">
        <f>Pengetahuan!G44</f>
        <v>90</v>
      </c>
      <c r="H44" s="299">
        <f>Pengetahuan!H44</f>
        <v>92</v>
      </c>
      <c r="I44" s="300">
        <f>Pengetahuan!I44</f>
        <v>3.66</v>
      </c>
      <c r="J44" s="301" t="str">
        <f>Pengetahuan!J44</f>
        <v>A-</v>
      </c>
      <c r="K44" s="302" t="str">
        <f>'Rekap Keterampilan'!Z43</f>
        <v>Sudah terampil mengerjakan seluruh kompetensi, terutama sangat baik dalam Mendeskripsikan Model Data dan Hubungan Antar Entitas</v>
      </c>
      <c r="L44" s="50"/>
      <c r="M44" s="187"/>
      <c r="N44" s="80"/>
      <c r="O44" s="52"/>
      <c r="P44" s="52"/>
      <c r="Q44" s="52"/>
      <c r="R44" s="52"/>
      <c r="S44" s="52"/>
      <c r="T44" s="52"/>
      <c r="U44" s="52"/>
      <c r="V44" s="52"/>
      <c r="W44" s="52"/>
      <c r="X44" s="14"/>
      <c r="Y44" s="14"/>
      <c r="Z44" s="14"/>
    </row>
    <row r="45" ht="31.5" customHeight="1">
      <c r="A45" s="298">
        <f>IF('Pengetahuan (rincian)'!A45="","",'Pengetahuan (rincian)'!A45)</f>
        <v>34</v>
      </c>
      <c r="B45" s="242">
        <f>'Pengetahuan (rincian)'!B45</f>
        <v>543241106</v>
      </c>
      <c r="C45" s="2"/>
      <c r="D45" s="220" t="str">
        <f>'Pengetahuan (rincian)'!D45</f>
        <v>SAMUEL DEAN ZEBAYA</v>
      </c>
      <c r="E45" s="162">
        <f>Pengetahuan!E45</f>
        <v>87</v>
      </c>
      <c r="F45" s="162">
        <f>Pengetahuan!F45</f>
        <v>80</v>
      </c>
      <c r="G45" s="162">
        <f>Pengetahuan!G45</f>
        <v>90</v>
      </c>
      <c r="H45" s="299">
        <f>Pengetahuan!H45</f>
        <v>86</v>
      </c>
      <c r="I45" s="300">
        <f>Pengetahuan!I45</f>
        <v>3.33</v>
      </c>
      <c r="J45" s="301" t="str">
        <f>Pengetahuan!J45</f>
        <v>B+</v>
      </c>
      <c r="K45" s="302" t="str">
        <f>'Rekap Keterampilan'!Z44</f>
        <v>Sudah terampil mengerjakan seluruh kompetensi, terutama dalam Memahami konsep dasar basis data</v>
      </c>
      <c r="L45" s="50"/>
      <c r="M45" s="187"/>
      <c r="N45" s="80"/>
      <c r="O45" s="52"/>
      <c r="P45" s="52"/>
      <c r="Q45" s="52"/>
      <c r="R45" s="52"/>
      <c r="S45" s="52"/>
      <c r="T45" s="52"/>
      <c r="U45" s="52"/>
      <c r="V45" s="52"/>
      <c r="W45" s="52"/>
      <c r="X45" s="14"/>
      <c r="Y45" s="14"/>
      <c r="Z45" s="14"/>
    </row>
    <row r="46" ht="31.5" customHeight="1">
      <c r="A46" s="298">
        <f>IF('Pengetahuan (rincian)'!A46="","",'Pengetahuan (rincian)'!A46)</f>
        <v>35</v>
      </c>
      <c r="B46" s="242">
        <f>'Pengetahuan (rincian)'!B46</f>
        <v>543241143</v>
      </c>
      <c r="C46" s="2"/>
      <c r="D46" s="220" t="str">
        <f>'Pengetahuan (rincian)'!D46</f>
        <v>SELVANO SENA AJI PATRIA</v>
      </c>
      <c r="E46" s="162">
        <f>Pengetahuan!E46</f>
        <v>95</v>
      </c>
      <c r="F46" s="162">
        <f>Pengetahuan!F46</f>
        <v>95</v>
      </c>
      <c r="G46" s="162">
        <f>Pengetahuan!G46</f>
        <v>95</v>
      </c>
      <c r="H46" s="299">
        <f>Pengetahuan!H46</f>
        <v>95</v>
      </c>
      <c r="I46" s="300">
        <f>Pengetahuan!I46</f>
        <v>3.66</v>
      </c>
      <c r="J46" s="301" t="str">
        <f>Pengetahuan!J46</f>
        <v>A-</v>
      </c>
      <c r="K46" s="302" t="str">
        <f>'Rekap Keterampilan'!Z45</f>
        <v>Sudah terampil mengerjakan seluruh kompetensi, terutama sangat baik dalam Memahami konsep dasar basis data</v>
      </c>
      <c r="L46" s="50"/>
      <c r="M46" s="187"/>
      <c r="N46" s="80"/>
      <c r="O46" s="52"/>
      <c r="P46" s="52"/>
      <c r="Q46" s="52"/>
      <c r="R46" s="52"/>
      <c r="S46" s="52"/>
      <c r="T46" s="52"/>
      <c r="U46" s="52"/>
      <c r="V46" s="52"/>
      <c r="W46" s="52"/>
      <c r="X46" s="14"/>
      <c r="Y46" s="14"/>
      <c r="Z46" s="14"/>
    </row>
    <row r="47" ht="31.5" customHeight="1">
      <c r="A47" s="298">
        <f>IF('Pengetahuan (rincian)'!A47="","",'Pengetahuan (rincian)'!A47)</f>
        <v>36</v>
      </c>
      <c r="B47" s="242">
        <f>'Pengetahuan (rincian)'!B47</f>
        <v>543241107</v>
      </c>
      <c r="C47" s="2"/>
      <c r="D47" s="220" t="str">
        <f>'Pengetahuan (rincian)'!D47</f>
        <v>SHIDDIQ NAFIS HIBATULLAH</v>
      </c>
      <c r="E47" s="162">
        <f>Pengetahuan!E47</f>
        <v>91</v>
      </c>
      <c r="F47" s="162">
        <f>Pengetahuan!F47</f>
        <v>93</v>
      </c>
      <c r="G47" s="162">
        <f>Pengetahuan!G47</f>
        <v>90</v>
      </c>
      <c r="H47" s="299">
        <f>Pengetahuan!H47</f>
        <v>91</v>
      </c>
      <c r="I47" s="300">
        <f>Pengetahuan!I47</f>
        <v>3.66</v>
      </c>
      <c r="J47" s="301" t="str">
        <f>Pengetahuan!J47</f>
        <v>A-</v>
      </c>
      <c r="K47" s="302" t="str">
        <f>'Rekap Keterampilan'!Z46</f>
        <v>Sudah terampil mengerjakan seluruh kompetensi, terutama sangat baik dalam Mendeskripsikan Model Data dan Hubungan Antar Entitas</v>
      </c>
      <c r="L47" s="50"/>
      <c r="M47" s="187"/>
      <c r="N47" s="80"/>
      <c r="O47" s="52"/>
      <c r="P47" s="52"/>
      <c r="Q47" s="52"/>
      <c r="R47" s="52"/>
      <c r="S47" s="52"/>
      <c r="T47" s="52"/>
      <c r="U47" s="52"/>
      <c r="V47" s="52"/>
      <c r="W47" s="52"/>
      <c r="X47" s="14"/>
      <c r="Y47" s="14"/>
      <c r="Z47" s="14"/>
    </row>
    <row r="48" ht="31.5" customHeight="1">
      <c r="A48" s="298">
        <f>IF('Pengetahuan (rincian)'!A48="","",'Pengetahuan (rincian)'!A48)</f>
        <v>37</v>
      </c>
      <c r="B48" s="242">
        <f>'Pengetahuan (rincian)'!B48</f>
        <v>543241045</v>
      </c>
      <c r="C48" s="2"/>
      <c r="D48" s="220" t="str">
        <f>'Pengetahuan (rincian)'!D48</f>
        <v>STEFANDER GERALD ROLANDO</v>
      </c>
      <c r="E48" s="162">
        <f>Pengetahuan!E48</f>
        <v>90</v>
      </c>
      <c r="F48" s="162">
        <f>Pengetahuan!F48</f>
        <v>93</v>
      </c>
      <c r="G48" s="162">
        <f>Pengetahuan!G48</f>
        <v>88</v>
      </c>
      <c r="H48" s="299">
        <f>Pengetahuan!H48</f>
        <v>90</v>
      </c>
      <c r="I48" s="300">
        <f>Pengetahuan!I48</f>
        <v>3.33</v>
      </c>
      <c r="J48" s="301" t="str">
        <f>Pengetahuan!J48</f>
        <v>B+</v>
      </c>
      <c r="K48" s="302" t="str">
        <f>'Rekap Keterampilan'!Z47</f>
        <v>Sudah terampil mengerjakan seluruh kompetensi, terutama dalam Mendeskripsikan Model Data dan Hubungan Antar Entitas</v>
      </c>
      <c r="L48" s="50"/>
      <c r="M48" s="187"/>
      <c r="N48" s="80"/>
      <c r="O48" s="52"/>
      <c r="P48" s="52"/>
      <c r="Q48" s="52"/>
      <c r="R48" s="52"/>
      <c r="S48" s="52"/>
      <c r="T48" s="52"/>
      <c r="U48" s="52"/>
      <c r="V48" s="52"/>
      <c r="W48" s="52"/>
      <c r="X48" s="14"/>
      <c r="Y48" s="14"/>
      <c r="Z48" s="14"/>
    </row>
    <row r="49" ht="31.5" customHeight="1">
      <c r="A49" s="298">
        <f>IF('Pengetahuan (rincian)'!A49="","",'Pengetahuan (rincian)'!A49)</f>
        <v>38</v>
      </c>
      <c r="B49" s="242">
        <f>'Pengetahuan (rincian)'!B49</f>
        <v>543241020</v>
      </c>
      <c r="C49" s="2"/>
      <c r="D49" s="220" t="str">
        <f>'Pengetahuan (rincian)'!D49</f>
        <v>YEFTA CHRISTIAN LENGKONG</v>
      </c>
      <c r="E49" s="162">
        <f>Pengetahuan!E49</f>
        <v>90</v>
      </c>
      <c r="F49" s="162">
        <f>Pengetahuan!F49</f>
        <v>93</v>
      </c>
      <c r="G49" s="162">
        <f>Pengetahuan!G49</f>
        <v>88</v>
      </c>
      <c r="H49" s="299">
        <f>Pengetahuan!H49</f>
        <v>90</v>
      </c>
      <c r="I49" s="300">
        <f>Pengetahuan!I49</f>
        <v>3.33</v>
      </c>
      <c r="J49" s="301" t="str">
        <f>Pengetahuan!J49</f>
        <v>B+</v>
      </c>
      <c r="K49" s="302" t="str">
        <f>'Rekap Keterampilan'!Z48</f>
        <v>Sudah terampil mengerjakan seluruh kompetensi, terutama dalam Mendeskripsikan Model Data dan Hubungan Antar Entitas</v>
      </c>
      <c r="L49" s="50"/>
      <c r="M49" s="187"/>
      <c r="N49" s="80"/>
      <c r="O49" s="52"/>
      <c r="P49" s="52"/>
      <c r="Q49" s="52"/>
      <c r="R49" s="52"/>
      <c r="S49" s="52"/>
      <c r="T49" s="52"/>
      <c r="U49" s="52"/>
      <c r="V49" s="52"/>
      <c r="W49" s="52"/>
      <c r="X49" s="14"/>
      <c r="Y49" s="14"/>
      <c r="Z49" s="14"/>
    </row>
    <row r="50" ht="31.5" customHeight="1">
      <c r="A50" s="298">
        <f>IF('Pengetahuan (rincian)'!A50="","",'Pengetahuan (rincian)'!A50)</f>
        <v>39</v>
      </c>
      <c r="B50" s="242" t="str">
        <f>'Pengetahuan (rincian)'!B50</f>
        <v/>
      </c>
      <c r="C50" s="2"/>
      <c r="D50" s="220" t="str">
        <f>'Pengetahuan (rincian)'!D50</f>
        <v/>
      </c>
      <c r="E50" s="162" t="str">
        <f>Pengetahuan!E50</f>
        <v/>
      </c>
      <c r="F50" s="162" t="str">
        <f>Pengetahuan!F50</f>
        <v/>
      </c>
      <c r="G50" s="162" t="str">
        <f>Pengetahuan!G50</f>
        <v/>
      </c>
      <c r="H50" s="299" t="str">
        <f>Pengetahuan!H50</f>
        <v/>
      </c>
      <c r="I50" s="300" t="str">
        <f>Pengetahuan!I50</f>
        <v/>
      </c>
      <c r="J50" s="301" t="str">
        <f>Pengetahuan!J50</f>
        <v/>
      </c>
      <c r="K50" s="302" t="b">
        <f>'Rekap Keterampilan'!Z49</f>
        <v>0</v>
      </c>
      <c r="L50" s="50"/>
      <c r="M50" s="187"/>
      <c r="N50" s="80"/>
      <c r="O50" s="52"/>
      <c r="P50" s="52"/>
      <c r="Q50" s="52"/>
      <c r="R50" s="52"/>
      <c r="S50" s="52"/>
      <c r="T50" s="52"/>
      <c r="U50" s="52"/>
      <c r="V50" s="52"/>
      <c r="W50" s="52"/>
      <c r="X50" s="14"/>
      <c r="Y50" s="14"/>
      <c r="Z50" s="14"/>
    </row>
    <row r="51" ht="31.5" customHeight="1">
      <c r="A51" s="304">
        <f>IF('Pengetahuan (rincian)'!A51="","",'Pengetahuan (rincian)'!A51)</f>
        <v>40</v>
      </c>
      <c r="B51" s="305" t="str">
        <f>'Pengetahuan (rincian)'!B51</f>
        <v/>
      </c>
      <c r="C51" s="47"/>
      <c r="D51" s="306" t="str">
        <f>'Pengetahuan (rincian)'!D51</f>
        <v/>
      </c>
      <c r="E51" s="162" t="str">
        <f>Pengetahuan!E51</f>
        <v/>
      </c>
      <c r="F51" s="162" t="str">
        <f>Pengetahuan!F51</f>
        <v/>
      </c>
      <c r="G51" s="162" t="str">
        <f>Pengetahuan!G51</f>
        <v/>
      </c>
      <c r="H51" s="299" t="str">
        <f>Pengetahuan!H51</f>
        <v/>
      </c>
      <c r="I51" s="300" t="str">
        <f>Pengetahuan!I51</f>
        <v/>
      </c>
      <c r="J51" s="301" t="str">
        <f>Pengetahuan!J51</f>
        <v/>
      </c>
      <c r="K51" s="302" t="b">
        <f>'Rekap Keterampilan'!Z50</f>
        <v>0</v>
      </c>
      <c r="L51" s="50"/>
      <c r="M51" s="187"/>
      <c r="N51" s="80"/>
      <c r="O51" s="52"/>
      <c r="P51" s="52"/>
      <c r="Q51" s="52"/>
      <c r="R51" s="52"/>
      <c r="S51" s="52"/>
      <c r="T51" s="52"/>
      <c r="U51" s="52"/>
      <c r="V51" s="52"/>
      <c r="W51" s="52"/>
      <c r="X51" s="14"/>
      <c r="Y51" s="14"/>
      <c r="Z51" s="14"/>
    </row>
    <row r="52" ht="31.5" customHeight="1">
      <c r="A52" s="313"/>
      <c r="B52" s="345"/>
      <c r="C52" s="315"/>
      <c r="D52" s="346" t="str">
        <f>'Pengetahuan (rincian)'!D52</f>
        <v/>
      </c>
      <c r="E52" s="317"/>
      <c r="F52" s="317"/>
      <c r="G52" s="317"/>
      <c r="H52" s="318"/>
      <c r="I52" s="347"/>
      <c r="J52" s="318"/>
      <c r="K52" s="321"/>
      <c r="L52" s="348"/>
      <c r="M52" s="349"/>
      <c r="N52" s="80"/>
      <c r="O52" s="52"/>
      <c r="P52" s="52"/>
      <c r="Q52" s="52"/>
      <c r="R52" s="52"/>
      <c r="S52" s="52"/>
      <c r="T52" s="52"/>
      <c r="U52" s="52"/>
      <c r="V52" s="52"/>
      <c r="W52" s="52"/>
      <c r="X52" s="14"/>
      <c r="Y52" s="14"/>
      <c r="Z52" s="14"/>
    </row>
    <row r="53" ht="16.5" customHeight="1">
      <c r="A53" s="131" t="s">
        <v>62</v>
      </c>
      <c r="B53" s="350"/>
      <c r="C53" s="351"/>
      <c r="D53" s="352"/>
      <c r="E53" s="353"/>
      <c r="F53" s="353"/>
      <c r="G53" s="353"/>
      <c r="H53" s="353"/>
      <c r="I53" s="353"/>
      <c r="J53" s="353"/>
      <c r="K53" s="136"/>
      <c r="L53" s="136"/>
      <c r="M53" s="137"/>
      <c r="N53" s="80"/>
      <c r="O53" s="52"/>
      <c r="P53" s="52"/>
      <c r="Q53" s="52"/>
      <c r="R53" s="52"/>
      <c r="S53" s="52"/>
      <c r="T53" s="52"/>
      <c r="U53" s="52"/>
      <c r="V53" s="52"/>
      <c r="W53" s="52"/>
      <c r="X53" s="14"/>
      <c r="Y53" s="14"/>
      <c r="Z53" s="14"/>
    </row>
    <row r="54" ht="13.5" customHeight="1">
      <c r="A54" s="138">
        <v>1.0</v>
      </c>
      <c r="B54" s="139" t="s">
        <v>145</v>
      </c>
      <c r="C54" s="140"/>
      <c r="D54" s="141"/>
      <c r="E54" s="142"/>
      <c r="F54" s="142"/>
      <c r="G54" s="142"/>
      <c r="H54" s="142"/>
      <c r="I54" s="142"/>
      <c r="J54" s="142"/>
      <c r="K54" s="37" t="str">
        <f>'Pengetahuan (rincian)'!N54</f>
        <v>Banjarbaru, Agustus 2025</v>
      </c>
      <c r="N54" s="80"/>
      <c r="O54" s="52"/>
      <c r="P54" s="52"/>
      <c r="Q54" s="52"/>
      <c r="R54" s="52"/>
      <c r="S54" s="52"/>
      <c r="T54" s="52"/>
      <c r="U54" s="52"/>
      <c r="V54" s="52"/>
      <c r="W54" s="52"/>
      <c r="X54" s="14"/>
      <c r="Y54" s="14"/>
      <c r="Z54" s="14"/>
    </row>
    <row r="55" ht="13.5" customHeight="1">
      <c r="A55" s="138">
        <v>2.0</v>
      </c>
      <c r="B55" s="323" t="s">
        <v>146</v>
      </c>
      <c r="C55" s="324"/>
      <c r="D55" s="325"/>
      <c r="E55" s="145"/>
      <c r="F55" s="145"/>
      <c r="G55" s="145"/>
      <c r="H55" s="145"/>
      <c r="I55" s="145"/>
      <c r="J55" s="145"/>
      <c r="K55" s="146" t="s">
        <v>66</v>
      </c>
      <c r="N55" s="80"/>
      <c r="O55" s="52"/>
      <c r="P55" s="52"/>
      <c r="Q55" s="52"/>
      <c r="R55" s="52"/>
      <c r="S55" s="52"/>
      <c r="T55" s="52"/>
      <c r="U55" s="52"/>
      <c r="V55" s="52"/>
      <c r="W55" s="52"/>
      <c r="X55" s="14"/>
      <c r="Y55" s="14"/>
      <c r="Z55" s="14"/>
    </row>
    <row r="56" ht="13.5" customHeight="1">
      <c r="A56" s="138">
        <v>3.0</v>
      </c>
      <c r="B56" s="139" t="s">
        <v>147</v>
      </c>
      <c r="C56" s="324"/>
      <c r="D56" s="325"/>
      <c r="E56" s="145"/>
      <c r="F56" s="145"/>
      <c r="G56" s="145"/>
      <c r="H56" s="145"/>
      <c r="I56" s="145"/>
      <c r="J56" s="145"/>
      <c r="K56" s="148"/>
      <c r="L56" s="148"/>
      <c r="M56" s="148"/>
      <c r="N56" s="80"/>
      <c r="O56" s="52"/>
      <c r="P56" s="52"/>
      <c r="Q56" s="52"/>
      <c r="R56" s="52"/>
      <c r="S56" s="52"/>
      <c r="T56" s="52"/>
      <c r="U56" s="52"/>
      <c r="V56" s="52"/>
      <c r="W56" s="52"/>
      <c r="X56" s="14"/>
      <c r="Y56" s="14"/>
      <c r="Z56" s="14"/>
    </row>
    <row r="57" ht="13.5" customHeight="1">
      <c r="A57" s="138">
        <v>4.0</v>
      </c>
      <c r="B57" s="323" t="s">
        <v>148</v>
      </c>
      <c r="C57" s="326"/>
      <c r="D57" s="327"/>
      <c r="E57" s="145"/>
      <c r="F57" s="145"/>
      <c r="G57" s="145"/>
      <c r="H57" s="145"/>
      <c r="I57" s="145"/>
      <c r="J57" s="145"/>
      <c r="K57" s="148"/>
      <c r="L57" s="148"/>
      <c r="M57" s="148"/>
      <c r="N57" s="80"/>
      <c r="O57" s="52"/>
      <c r="P57" s="52"/>
      <c r="Q57" s="52"/>
      <c r="R57" s="52"/>
      <c r="S57" s="52"/>
      <c r="T57" s="52"/>
      <c r="U57" s="52"/>
      <c r="V57" s="52"/>
      <c r="W57" s="52"/>
      <c r="X57" s="14"/>
      <c r="Y57" s="14"/>
      <c r="Z57" s="14"/>
    </row>
    <row r="58" ht="13.5" customHeight="1">
      <c r="A58" s="138">
        <v>5.0</v>
      </c>
      <c r="B58" s="323" t="s">
        <v>149</v>
      </c>
      <c r="C58" s="144"/>
      <c r="D58" s="144"/>
      <c r="E58" s="145"/>
      <c r="F58" s="145"/>
      <c r="G58" s="145"/>
      <c r="H58" s="145"/>
      <c r="I58" s="145"/>
      <c r="J58" s="145"/>
      <c r="K58" s="148"/>
      <c r="L58" s="148"/>
      <c r="M58" s="148"/>
      <c r="N58" s="80"/>
      <c r="O58" s="52"/>
      <c r="P58" s="52"/>
      <c r="Q58" s="52"/>
      <c r="R58" s="52"/>
      <c r="S58" s="52"/>
      <c r="T58" s="52"/>
      <c r="U58" s="52"/>
      <c r="V58" s="52"/>
      <c r="W58" s="52"/>
      <c r="X58" s="14"/>
      <c r="Y58" s="14"/>
      <c r="Z58" s="14"/>
    </row>
    <row r="59" ht="13.5" customHeight="1">
      <c r="A59" s="138">
        <v>6.0</v>
      </c>
      <c r="B59" s="323" t="s">
        <v>150</v>
      </c>
      <c r="C59" s="144"/>
      <c r="D59" s="144"/>
      <c r="E59" s="145"/>
      <c r="F59" s="145"/>
      <c r="G59" s="145"/>
      <c r="H59" s="145"/>
      <c r="I59" s="145"/>
      <c r="J59" s="145"/>
      <c r="K59" s="14"/>
      <c r="L59" s="14"/>
      <c r="M59" s="14"/>
      <c r="N59" s="80"/>
      <c r="O59" s="52"/>
      <c r="P59" s="52"/>
      <c r="Q59" s="52"/>
      <c r="R59" s="52"/>
      <c r="S59" s="52"/>
      <c r="T59" s="52"/>
      <c r="U59" s="52"/>
      <c r="V59" s="52"/>
      <c r="W59" s="52"/>
      <c r="X59" s="14"/>
      <c r="Y59" s="14"/>
      <c r="Z59" s="14"/>
    </row>
    <row r="60" ht="13.5" customHeight="1">
      <c r="A60" s="138">
        <v>7.0</v>
      </c>
      <c r="B60" s="323" t="s">
        <v>151</v>
      </c>
      <c r="C60" s="326"/>
      <c r="D60" s="327"/>
      <c r="E60" s="148"/>
      <c r="F60" s="148"/>
      <c r="G60" s="148"/>
      <c r="H60" s="148"/>
      <c r="I60" s="148"/>
      <c r="J60" s="148"/>
      <c r="K60" s="261" t="str">
        <f>'Pengetahuan (rincian)'!N59</f>
        <v/>
      </c>
      <c r="N60" s="80"/>
      <c r="O60" s="52"/>
      <c r="P60" s="52"/>
      <c r="Q60" s="52"/>
      <c r="R60" s="52"/>
      <c r="S60" s="52"/>
      <c r="T60" s="52"/>
      <c r="U60" s="52"/>
      <c r="V60" s="52"/>
      <c r="W60" s="52"/>
      <c r="X60" s="14"/>
      <c r="Y60" s="14"/>
      <c r="Z60" s="14"/>
    </row>
    <row r="61" ht="9.75" customHeight="1">
      <c r="A61" s="330"/>
      <c r="B61" s="331"/>
      <c r="C61" s="328"/>
      <c r="D61" s="329"/>
      <c r="E61" s="153"/>
      <c r="F61" s="153"/>
      <c r="G61" s="153"/>
      <c r="H61" s="153"/>
      <c r="I61" s="153"/>
      <c r="J61" s="153"/>
      <c r="K61" s="153"/>
      <c r="L61" s="153"/>
      <c r="M61" s="153"/>
      <c r="N61" s="80"/>
      <c r="O61" s="52"/>
      <c r="P61" s="52"/>
      <c r="Q61" s="52"/>
      <c r="R61" s="52"/>
      <c r="S61" s="52"/>
      <c r="T61" s="52"/>
      <c r="U61" s="52"/>
      <c r="V61" s="52"/>
      <c r="W61" s="52"/>
      <c r="X61" s="14"/>
      <c r="Y61" s="14"/>
      <c r="Z61" s="14"/>
    </row>
    <row r="62" ht="12.0" customHeight="1">
      <c r="A62" s="151" t="s">
        <v>152</v>
      </c>
      <c r="B62" s="331"/>
      <c r="C62" s="328"/>
      <c r="D62" s="329"/>
      <c r="E62" s="153"/>
      <c r="F62" s="153"/>
      <c r="G62" s="153"/>
      <c r="H62" s="153"/>
      <c r="I62" s="153"/>
      <c r="J62" s="153"/>
      <c r="K62" s="153"/>
      <c r="L62" s="153"/>
      <c r="M62" s="153"/>
      <c r="N62" s="80"/>
      <c r="O62" s="52"/>
      <c r="P62" s="52"/>
      <c r="Q62" s="52"/>
      <c r="R62" s="52"/>
      <c r="S62" s="52"/>
      <c r="T62" s="52"/>
      <c r="U62" s="52"/>
      <c r="V62" s="52"/>
      <c r="W62" s="52"/>
      <c r="X62" s="14"/>
      <c r="Y62" s="14"/>
      <c r="Z62" s="14"/>
    </row>
    <row r="63" ht="13.5" customHeight="1">
      <c r="A63" s="14"/>
      <c r="B63" s="14"/>
      <c r="C63" s="14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3.5" customHeight="1">
      <c r="A64" s="14"/>
      <c r="B64" s="14"/>
      <c r="C64" s="14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3.5" customHeight="1">
      <c r="A65" s="14"/>
      <c r="B65" s="14"/>
      <c r="C65" s="14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3.5" customHeight="1">
      <c r="A66" s="14"/>
      <c r="B66" s="14"/>
      <c r="C66" s="14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3.5" customHeight="1">
      <c r="A67" s="14"/>
      <c r="B67" s="14"/>
      <c r="C67" s="14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3.5" customHeight="1">
      <c r="A68" s="14"/>
      <c r="B68" s="14"/>
      <c r="C68" s="14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3.5" customHeight="1">
      <c r="A69" s="14"/>
      <c r="B69" s="14"/>
      <c r="C69" s="14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3.5" customHeight="1">
      <c r="A70" s="14"/>
      <c r="B70" s="14"/>
      <c r="C70" s="14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3.5" customHeight="1">
      <c r="A71" s="14"/>
      <c r="B71" s="14"/>
      <c r="C71" s="14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3.5" customHeight="1">
      <c r="A72" s="14"/>
      <c r="B72" s="14"/>
      <c r="C72" s="14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3.5" customHeight="1">
      <c r="A73" s="14"/>
      <c r="B73" s="14"/>
      <c r="C73" s="14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3.5" customHeight="1">
      <c r="A74" s="14"/>
      <c r="B74" s="14"/>
      <c r="C74" s="14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3.5" customHeight="1">
      <c r="A75" s="14"/>
      <c r="B75" s="14"/>
      <c r="C75" s="14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3.5" customHeight="1">
      <c r="A76" s="14"/>
      <c r="B76" s="14"/>
      <c r="C76" s="14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3.5" customHeight="1">
      <c r="A77" s="14"/>
      <c r="B77" s="14"/>
      <c r="C77" s="14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3.5" customHeight="1">
      <c r="A78" s="14"/>
      <c r="B78" s="14"/>
      <c r="C78" s="14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14"/>
      <c r="B79" s="14"/>
      <c r="C79" s="14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14"/>
      <c r="B80" s="14"/>
      <c r="C80" s="14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3.5" customHeight="1">
      <c r="A81" s="14"/>
      <c r="B81" s="14"/>
      <c r="C81" s="14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3.5" customHeight="1">
      <c r="A82" s="14"/>
      <c r="B82" s="14"/>
      <c r="C82" s="14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3.5" customHeight="1">
      <c r="A83" s="14"/>
      <c r="B83" s="14"/>
      <c r="C83" s="14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3.5" customHeight="1">
      <c r="A84" s="14"/>
      <c r="B84" s="14"/>
      <c r="C84" s="14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3.5" customHeight="1">
      <c r="A85" s="14"/>
      <c r="B85" s="14"/>
      <c r="C85" s="14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3.5" customHeight="1">
      <c r="A86" s="14"/>
      <c r="B86" s="14"/>
      <c r="C86" s="14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3.5" customHeight="1">
      <c r="A87" s="14"/>
      <c r="B87" s="14"/>
      <c r="C87" s="14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3.5" customHeight="1">
      <c r="A88" s="14"/>
      <c r="B88" s="14"/>
      <c r="C88" s="14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3.5" customHeight="1">
      <c r="A89" s="14"/>
      <c r="B89" s="14"/>
      <c r="C89" s="14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3.5" customHeight="1">
      <c r="A90" s="14"/>
      <c r="B90" s="14"/>
      <c r="C90" s="14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3.5" customHeight="1">
      <c r="A91" s="14"/>
      <c r="B91" s="14"/>
      <c r="C91" s="14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3.5" customHeight="1">
      <c r="A92" s="14"/>
      <c r="B92" s="14"/>
      <c r="C92" s="14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3.5" customHeight="1">
      <c r="A93" s="14"/>
      <c r="B93" s="14"/>
      <c r="C93" s="14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3.5" customHeight="1">
      <c r="A94" s="14"/>
      <c r="B94" s="14"/>
      <c r="C94" s="14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3.5" customHeight="1">
      <c r="A95" s="14"/>
      <c r="B95" s="14"/>
      <c r="C95" s="14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3.5" customHeight="1">
      <c r="A96" s="14"/>
      <c r="B96" s="14"/>
      <c r="C96" s="14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3.5" customHeight="1">
      <c r="A97" s="14"/>
      <c r="B97" s="14"/>
      <c r="C97" s="14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3.5" customHeight="1">
      <c r="A98" s="14"/>
      <c r="B98" s="14"/>
      <c r="C98" s="14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3.5" customHeight="1">
      <c r="A99" s="14"/>
      <c r="B99" s="14"/>
      <c r="C99" s="14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3.5" customHeight="1">
      <c r="A100" s="14"/>
      <c r="B100" s="14"/>
      <c r="C100" s="14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3.5" customHeight="1">
      <c r="A101" s="14"/>
      <c r="B101" s="14"/>
      <c r="C101" s="14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3.5" customHeight="1">
      <c r="A102" s="14"/>
      <c r="B102" s="14"/>
      <c r="C102" s="14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3.5" customHeight="1">
      <c r="A103" s="14"/>
      <c r="B103" s="14"/>
      <c r="C103" s="14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3.5" customHeight="1">
      <c r="A104" s="14"/>
      <c r="B104" s="14"/>
      <c r="C104" s="14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3.5" customHeight="1">
      <c r="A105" s="14"/>
      <c r="B105" s="14"/>
      <c r="C105" s="14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3.5" customHeight="1">
      <c r="A106" s="14"/>
      <c r="B106" s="14"/>
      <c r="C106" s="14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3.5" customHeight="1">
      <c r="A107" s="14"/>
      <c r="B107" s="14"/>
      <c r="C107" s="14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3.5" customHeight="1">
      <c r="A108" s="14"/>
      <c r="B108" s="14"/>
      <c r="C108" s="14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3.5" customHeight="1">
      <c r="A109" s="14"/>
      <c r="B109" s="14"/>
      <c r="C109" s="14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3.5" customHeight="1">
      <c r="A110" s="14"/>
      <c r="B110" s="14"/>
      <c r="C110" s="14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3.5" customHeight="1">
      <c r="A111" s="14"/>
      <c r="B111" s="14"/>
      <c r="C111" s="14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3.5" customHeight="1">
      <c r="A112" s="14"/>
      <c r="B112" s="14"/>
      <c r="C112" s="14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3.5" customHeight="1">
      <c r="A113" s="14"/>
      <c r="B113" s="14"/>
      <c r="C113" s="14"/>
      <c r="D113" s="15"/>
      <c r="E113" s="16"/>
      <c r="F113" s="16"/>
      <c r="G113" s="16"/>
      <c r="H113" s="16"/>
      <c r="I113" s="16"/>
      <c r="J113" s="16"/>
      <c r="K113" s="16"/>
      <c r="L113" s="16"/>
      <c r="M113" s="16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3.5" customHeight="1">
      <c r="A114" s="14"/>
      <c r="B114" s="14"/>
      <c r="C114" s="14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3.5" customHeight="1">
      <c r="A115" s="14"/>
      <c r="B115" s="14"/>
      <c r="C115" s="14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3.5" customHeight="1">
      <c r="A116" s="14"/>
      <c r="B116" s="14"/>
      <c r="C116" s="14"/>
      <c r="D116" s="15"/>
      <c r="E116" s="16"/>
      <c r="F116" s="16"/>
      <c r="G116" s="16"/>
      <c r="H116" s="16"/>
      <c r="I116" s="16"/>
      <c r="J116" s="16"/>
      <c r="K116" s="16"/>
      <c r="L116" s="16"/>
      <c r="M116" s="16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3.5" customHeight="1">
      <c r="A117" s="14"/>
      <c r="B117" s="14"/>
      <c r="C117" s="14"/>
      <c r="D117" s="15"/>
      <c r="E117" s="16"/>
      <c r="F117" s="16"/>
      <c r="G117" s="16"/>
      <c r="H117" s="16"/>
      <c r="I117" s="16"/>
      <c r="J117" s="16"/>
      <c r="K117" s="16"/>
      <c r="L117" s="16"/>
      <c r="M117" s="16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3.5" customHeight="1">
      <c r="A118" s="14"/>
      <c r="B118" s="14"/>
      <c r="C118" s="14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3.5" customHeight="1">
      <c r="A119" s="14"/>
      <c r="B119" s="14"/>
      <c r="C119" s="14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3.5" customHeight="1">
      <c r="A120" s="14"/>
      <c r="B120" s="14"/>
      <c r="C120" s="14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3.5" customHeight="1">
      <c r="A121" s="14"/>
      <c r="B121" s="14"/>
      <c r="C121" s="14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3.5" customHeight="1">
      <c r="A122" s="14"/>
      <c r="B122" s="14"/>
      <c r="C122" s="14"/>
      <c r="D122" s="15"/>
      <c r="E122" s="16"/>
      <c r="F122" s="16"/>
      <c r="G122" s="16"/>
      <c r="H122" s="16"/>
      <c r="I122" s="16"/>
      <c r="J122" s="16"/>
      <c r="K122" s="16"/>
      <c r="L122" s="16"/>
      <c r="M122" s="16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3.5" customHeight="1">
      <c r="A123" s="14"/>
      <c r="B123" s="14"/>
      <c r="C123" s="14"/>
      <c r="D123" s="15"/>
      <c r="E123" s="16"/>
      <c r="F123" s="16"/>
      <c r="G123" s="16"/>
      <c r="H123" s="16"/>
      <c r="I123" s="16"/>
      <c r="J123" s="16"/>
      <c r="K123" s="16"/>
      <c r="L123" s="16"/>
      <c r="M123" s="16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3.5" customHeight="1">
      <c r="A124" s="14"/>
      <c r="B124" s="14"/>
      <c r="C124" s="14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3.5" customHeight="1">
      <c r="A125" s="14"/>
      <c r="B125" s="14"/>
      <c r="C125" s="14"/>
      <c r="D125" s="15"/>
      <c r="E125" s="16"/>
      <c r="F125" s="16"/>
      <c r="G125" s="16"/>
      <c r="H125" s="16"/>
      <c r="I125" s="16"/>
      <c r="J125" s="16"/>
      <c r="K125" s="16"/>
      <c r="L125" s="16"/>
      <c r="M125" s="16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3.5" customHeight="1">
      <c r="A126" s="14"/>
      <c r="B126" s="14"/>
      <c r="C126" s="14"/>
      <c r="D126" s="15"/>
      <c r="E126" s="16"/>
      <c r="F126" s="16"/>
      <c r="G126" s="16"/>
      <c r="H126" s="16"/>
      <c r="I126" s="16"/>
      <c r="J126" s="16"/>
      <c r="K126" s="16"/>
      <c r="L126" s="16"/>
      <c r="M126" s="16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3.5" customHeight="1">
      <c r="A127" s="14"/>
      <c r="B127" s="14"/>
      <c r="C127" s="14"/>
      <c r="D127" s="15"/>
      <c r="E127" s="16"/>
      <c r="F127" s="16"/>
      <c r="G127" s="16"/>
      <c r="H127" s="16"/>
      <c r="I127" s="16"/>
      <c r="J127" s="16"/>
      <c r="K127" s="16"/>
      <c r="L127" s="16"/>
      <c r="M127" s="16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3.5" customHeight="1">
      <c r="A128" s="14"/>
      <c r="B128" s="14"/>
      <c r="C128" s="14"/>
      <c r="D128" s="15"/>
      <c r="E128" s="16"/>
      <c r="F128" s="16"/>
      <c r="G128" s="16"/>
      <c r="H128" s="16"/>
      <c r="I128" s="16"/>
      <c r="J128" s="16"/>
      <c r="K128" s="16"/>
      <c r="L128" s="16"/>
      <c r="M128" s="16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3.5" customHeight="1">
      <c r="A129" s="14"/>
      <c r="B129" s="14"/>
      <c r="C129" s="14"/>
      <c r="D129" s="15"/>
      <c r="E129" s="16"/>
      <c r="F129" s="16"/>
      <c r="G129" s="16"/>
      <c r="H129" s="16"/>
      <c r="I129" s="16"/>
      <c r="J129" s="16"/>
      <c r="K129" s="16"/>
      <c r="L129" s="16"/>
      <c r="M129" s="16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3.5" customHeight="1">
      <c r="A130" s="14"/>
      <c r="B130" s="14"/>
      <c r="C130" s="14"/>
      <c r="D130" s="15"/>
      <c r="E130" s="16"/>
      <c r="F130" s="16"/>
      <c r="G130" s="16"/>
      <c r="H130" s="16"/>
      <c r="I130" s="16"/>
      <c r="J130" s="16"/>
      <c r="K130" s="16"/>
      <c r="L130" s="16"/>
      <c r="M130" s="16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3.5" customHeight="1">
      <c r="A131" s="14"/>
      <c r="B131" s="14"/>
      <c r="C131" s="14"/>
      <c r="D131" s="15"/>
      <c r="E131" s="16"/>
      <c r="F131" s="16"/>
      <c r="G131" s="16"/>
      <c r="H131" s="16"/>
      <c r="I131" s="16"/>
      <c r="J131" s="16"/>
      <c r="K131" s="16"/>
      <c r="L131" s="16"/>
      <c r="M131" s="16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3.5" customHeight="1">
      <c r="A132" s="14"/>
      <c r="B132" s="14"/>
      <c r="C132" s="14"/>
      <c r="D132" s="15"/>
      <c r="E132" s="16"/>
      <c r="F132" s="16"/>
      <c r="G132" s="16"/>
      <c r="H132" s="16"/>
      <c r="I132" s="16"/>
      <c r="J132" s="16"/>
      <c r="K132" s="16"/>
      <c r="L132" s="16"/>
      <c r="M132" s="16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3.5" customHeight="1">
      <c r="A133" s="14"/>
      <c r="B133" s="14"/>
      <c r="C133" s="14"/>
      <c r="D133" s="15"/>
      <c r="E133" s="16"/>
      <c r="F133" s="16"/>
      <c r="G133" s="16"/>
      <c r="H133" s="16"/>
      <c r="I133" s="16"/>
      <c r="J133" s="16"/>
      <c r="K133" s="16"/>
      <c r="L133" s="16"/>
      <c r="M133" s="16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3.5" customHeight="1">
      <c r="A134" s="14"/>
      <c r="B134" s="14"/>
      <c r="C134" s="14"/>
      <c r="D134" s="15"/>
      <c r="E134" s="16"/>
      <c r="F134" s="16"/>
      <c r="G134" s="16"/>
      <c r="H134" s="16"/>
      <c r="I134" s="16"/>
      <c r="J134" s="16"/>
      <c r="K134" s="16"/>
      <c r="L134" s="16"/>
      <c r="M134" s="16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3.5" customHeight="1">
      <c r="A135" s="14"/>
      <c r="B135" s="14"/>
      <c r="C135" s="14"/>
      <c r="D135" s="15"/>
      <c r="E135" s="16"/>
      <c r="F135" s="16"/>
      <c r="G135" s="16"/>
      <c r="H135" s="16"/>
      <c r="I135" s="16"/>
      <c r="J135" s="16"/>
      <c r="K135" s="16"/>
      <c r="L135" s="16"/>
      <c r="M135" s="16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3.5" customHeight="1">
      <c r="A136" s="14"/>
      <c r="B136" s="14"/>
      <c r="C136" s="14"/>
      <c r="D136" s="15"/>
      <c r="E136" s="16"/>
      <c r="F136" s="16"/>
      <c r="G136" s="16"/>
      <c r="H136" s="16"/>
      <c r="I136" s="16"/>
      <c r="J136" s="16"/>
      <c r="K136" s="16"/>
      <c r="L136" s="16"/>
      <c r="M136" s="16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3.5" customHeight="1">
      <c r="A137" s="14"/>
      <c r="B137" s="14"/>
      <c r="C137" s="14"/>
      <c r="D137" s="15"/>
      <c r="E137" s="16"/>
      <c r="F137" s="16"/>
      <c r="G137" s="16"/>
      <c r="H137" s="16"/>
      <c r="I137" s="16"/>
      <c r="J137" s="16"/>
      <c r="K137" s="16"/>
      <c r="L137" s="16"/>
      <c r="M137" s="16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3.5" customHeight="1">
      <c r="A138" s="14"/>
      <c r="B138" s="14"/>
      <c r="C138" s="14"/>
      <c r="D138" s="15"/>
      <c r="E138" s="16"/>
      <c r="F138" s="16"/>
      <c r="G138" s="16"/>
      <c r="H138" s="16"/>
      <c r="I138" s="16"/>
      <c r="J138" s="16"/>
      <c r="K138" s="16"/>
      <c r="L138" s="16"/>
      <c r="M138" s="16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3.5" customHeight="1">
      <c r="A139" s="14"/>
      <c r="B139" s="14"/>
      <c r="C139" s="14"/>
      <c r="D139" s="15"/>
      <c r="E139" s="16"/>
      <c r="F139" s="16"/>
      <c r="G139" s="16"/>
      <c r="H139" s="16"/>
      <c r="I139" s="16"/>
      <c r="J139" s="16"/>
      <c r="K139" s="16"/>
      <c r="L139" s="16"/>
      <c r="M139" s="16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3.5" customHeight="1">
      <c r="A140" s="14"/>
      <c r="B140" s="14"/>
      <c r="C140" s="14"/>
      <c r="D140" s="15"/>
      <c r="E140" s="16"/>
      <c r="F140" s="16"/>
      <c r="G140" s="16"/>
      <c r="H140" s="16"/>
      <c r="I140" s="16"/>
      <c r="J140" s="16"/>
      <c r="K140" s="16"/>
      <c r="L140" s="16"/>
      <c r="M140" s="16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3.5" customHeight="1">
      <c r="A141" s="14"/>
      <c r="B141" s="14"/>
      <c r="C141" s="14"/>
      <c r="D141" s="15"/>
      <c r="E141" s="16"/>
      <c r="F141" s="16"/>
      <c r="G141" s="16"/>
      <c r="H141" s="16"/>
      <c r="I141" s="16"/>
      <c r="J141" s="16"/>
      <c r="K141" s="16"/>
      <c r="L141" s="16"/>
      <c r="M141" s="16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3.5" customHeight="1">
      <c r="A142" s="14"/>
      <c r="B142" s="14"/>
      <c r="C142" s="14"/>
      <c r="D142" s="15"/>
      <c r="E142" s="16"/>
      <c r="F142" s="16"/>
      <c r="G142" s="16"/>
      <c r="H142" s="16"/>
      <c r="I142" s="16"/>
      <c r="J142" s="16"/>
      <c r="K142" s="16"/>
      <c r="L142" s="16"/>
      <c r="M142" s="16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3.5" customHeight="1">
      <c r="A143" s="14"/>
      <c r="B143" s="14"/>
      <c r="C143" s="14"/>
      <c r="D143" s="15"/>
      <c r="E143" s="16"/>
      <c r="F143" s="16"/>
      <c r="G143" s="16"/>
      <c r="H143" s="16"/>
      <c r="I143" s="16"/>
      <c r="J143" s="16"/>
      <c r="K143" s="16"/>
      <c r="L143" s="16"/>
      <c r="M143" s="16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3.5" customHeight="1">
      <c r="A144" s="14"/>
      <c r="B144" s="14"/>
      <c r="C144" s="14"/>
      <c r="D144" s="15"/>
      <c r="E144" s="16"/>
      <c r="F144" s="16"/>
      <c r="G144" s="16"/>
      <c r="H144" s="16"/>
      <c r="I144" s="16"/>
      <c r="J144" s="16"/>
      <c r="K144" s="16"/>
      <c r="L144" s="16"/>
      <c r="M144" s="16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3.5" customHeight="1">
      <c r="A145" s="14"/>
      <c r="B145" s="14"/>
      <c r="C145" s="14"/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3.5" customHeight="1">
      <c r="A146" s="14"/>
      <c r="B146" s="14"/>
      <c r="C146" s="14"/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3.5" customHeight="1">
      <c r="A147" s="14"/>
      <c r="B147" s="14"/>
      <c r="C147" s="14"/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3.5" customHeight="1">
      <c r="A148" s="14"/>
      <c r="B148" s="14"/>
      <c r="C148" s="14"/>
      <c r="D148" s="15"/>
      <c r="E148" s="16"/>
      <c r="F148" s="16"/>
      <c r="G148" s="16"/>
      <c r="H148" s="16"/>
      <c r="I148" s="16"/>
      <c r="J148" s="16"/>
      <c r="K148" s="16"/>
      <c r="L148" s="16"/>
      <c r="M148" s="16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3.5" customHeight="1">
      <c r="A149" s="14"/>
      <c r="B149" s="14"/>
      <c r="C149" s="14"/>
      <c r="D149" s="15"/>
      <c r="E149" s="16"/>
      <c r="F149" s="16"/>
      <c r="G149" s="16"/>
      <c r="H149" s="16"/>
      <c r="I149" s="16"/>
      <c r="J149" s="16"/>
      <c r="K149" s="16"/>
      <c r="L149" s="16"/>
      <c r="M149" s="16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3.5" customHeight="1">
      <c r="A150" s="14"/>
      <c r="B150" s="14"/>
      <c r="C150" s="14"/>
      <c r="D150" s="15"/>
      <c r="E150" s="16"/>
      <c r="F150" s="16"/>
      <c r="G150" s="16"/>
      <c r="H150" s="16"/>
      <c r="I150" s="16"/>
      <c r="J150" s="16"/>
      <c r="K150" s="16"/>
      <c r="L150" s="16"/>
      <c r="M150" s="16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3.5" customHeight="1">
      <c r="A151" s="14"/>
      <c r="B151" s="14"/>
      <c r="C151" s="14"/>
      <c r="D151" s="15"/>
      <c r="E151" s="16"/>
      <c r="F151" s="16"/>
      <c r="G151" s="16"/>
      <c r="H151" s="16"/>
      <c r="I151" s="16"/>
      <c r="J151" s="16"/>
      <c r="K151" s="16"/>
      <c r="L151" s="16"/>
      <c r="M151" s="16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3.5" customHeight="1">
      <c r="A152" s="14"/>
      <c r="B152" s="14"/>
      <c r="C152" s="14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3.5" customHeight="1">
      <c r="A153" s="14"/>
      <c r="B153" s="14"/>
      <c r="C153" s="14"/>
      <c r="D153" s="15"/>
      <c r="E153" s="16"/>
      <c r="F153" s="16"/>
      <c r="G153" s="16"/>
      <c r="H153" s="16"/>
      <c r="I153" s="16"/>
      <c r="J153" s="16"/>
      <c r="K153" s="16"/>
      <c r="L153" s="16"/>
      <c r="M153" s="16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3.5" customHeight="1">
      <c r="A154" s="14"/>
      <c r="B154" s="14"/>
      <c r="C154" s="14"/>
      <c r="D154" s="15"/>
      <c r="E154" s="16"/>
      <c r="F154" s="16"/>
      <c r="G154" s="16"/>
      <c r="H154" s="16"/>
      <c r="I154" s="16"/>
      <c r="J154" s="16"/>
      <c r="K154" s="16"/>
      <c r="L154" s="16"/>
      <c r="M154" s="16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3.5" customHeight="1">
      <c r="A155" s="14"/>
      <c r="B155" s="14"/>
      <c r="C155" s="14"/>
      <c r="D155" s="15"/>
      <c r="E155" s="16"/>
      <c r="F155" s="16"/>
      <c r="G155" s="16"/>
      <c r="H155" s="16"/>
      <c r="I155" s="16"/>
      <c r="J155" s="16"/>
      <c r="K155" s="16"/>
      <c r="L155" s="16"/>
      <c r="M155" s="16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3.5" customHeight="1">
      <c r="A156" s="14"/>
      <c r="B156" s="14"/>
      <c r="C156" s="14"/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3.5" customHeight="1">
      <c r="A157" s="14"/>
      <c r="B157" s="14"/>
      <c r="C157" s="14"/>
      <c r="D157" s="15"/>
      <c r="E157" s="16"/>
      <c r="F157" s="16"/>
      <c r="G157" s="16"/>
      <c r="H157" s="16"/>
      <c r="I157" s="16"/>
      <c r="J157" s="16"/>
      <c r="K157" s="16"/>
      <c r="L157" s="16"/>
      <c r="M157" s="16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3.5" customHeight="1">
      <c r="A158" s="14"/>
      <c r="B158" s="14"/>
      <c r="C158" s="14"/>
      <c r="D158" s="15"/>
      <c r="E158" s="16"/>
      <c r="F158" s="16"/>
      <c r="G158" s="16"/>
      <c r="H158" s="16"/>
      <c r="I158" s="16"/>
      <c r="J158" s="16"/>
      <c r="K158" s="16"/>
      <c r="L158" s="16"/>
      <c r="M158" s="16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3.5" customHeight="1">
      <c r="A159" s="14"/>
      <c r="B159" s="14"/>
      <c r="C159" s="14"/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3.5" customHeight="1">
      <c r="A160" s="14"/>
      <c r="B160" s="14"/>
      <c r="C160" s="14"/>
      <c r="D160" s="15"/>
      <c r="E160" s="16"/>
      <c r="F160" s="16"/>
      <c r="G160" s="16"/>
      <c r="H160" s="16"/>
      <c r="I160" s="16"/>
      <c r="J160" s="16"/>
      <c r="K160" s="16"/>
      <c r="L160" s="16"/>
      <c r="M160" s="16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3.5" customHeight="1">
      <c r="A161" s="14"/>
      <c r="B161" s="14"/>
      <c r="C161" s="14"/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3.5" customHeight="1">
      <c r="A162" s="14"/>
      <c r="B162" s="14"/>
      <c r="C162" s="14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3.5" customHeight="1">
      <c r="A163" s="14"/>
      <c r="B163" s="14"/>
      <c r="C163" s="14"/>
      <c r="D163" s="15"/>
      <c r="E163" s="16"/>
      <c r="F163" s="16"/>
      <c r="G163" s="16"/>
      <c r="H163" s="16"/>
      <c r="I163" s="16"/>
      <c r="J163" s="16"/>
      <c r="K163" s="16"/>
      <c r="L163" s="16"/>
      <c r="M163" s="16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3.5" customHeight="1">
      <c r="A164" s="14"/>
      <c r="B164" s="14"/>
      <c r="C164" s="14"/>
      <c r="D164" s="15"/>
      <c r="E164" s="16"/>
      <c r="F164" s="16"/>
      <c r="G164" s="16"/>
      <c r="H164" s="16"/>
      <c r="I164" s="16"/>
      <c r="J164" s="16"/>
      <c r="K164" s="16"/>
      <c r="L164" s="16"/>
      <c r="M164" s="16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3.5" customHeight="1">
      <c r="A165" s="14"/>
      <c r="B165" s="14"/>
      <c r="C165" s="14"/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3.5" customHeight="1">
      <c r="A166" s="14"/>
      <c r="B166" s="14"/>
      <c r="C166" s="14"/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3.5" customHeight="1">
      <c r="A167" s="14"/>
      <c r="B167" s="14"/>
      <c r="C167" s="14"/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3.5" customHeight="1">
      <c r="A168" s="14"/>
      <c r="B168" s="14"/>
      <c r="C168" s="14"/>
      <c r="D168" s="15"/>
      <c r="E168" s="16"/>
      <c r="F168" s="16"/>
      <c r="G168" s="16"/>
      <c r="H168" s="16"/>
      <c r="I168" s="16"/>
      <c r="J168" s="16"/>
      <c r="K168" s="16"/>
      <c r="L168" s="16"/>
      <c r="M168" s="16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3.5" customHeight="1">
      <c r="A169" s="14"/>
      <c r="B169" s="14"/>
      <c r="C169" s="14"/>
      <c r="D169" s="15"/>
      <c r="E169" s="16"/>
      <c r="F169" s="16"/>
      <c r="G169" s="16"/>
      <c r="H169" s="16"/>
      <c r="I169" s="16"/>
      <c r="J169" s="16"/>
      <c r="K169" s="16"/>
      <c r="L169" s="16"/>
      <c r="M169" s="16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3.5" customHeight="1">
      <c r="A170" s="14"/>
      <c r="B170" s="14"/>
      <c r="C170" s="14"/>
      <c r="D170" s="15"/>
      <c r="E170" s="16"/>
      <c r="F170" s="16"/>
      <c r="G170" s="16"/>
      <c r="H170" s="16"/>
      <c r="I170" s="16"/>
      <c r="J170" s="16"/>
      <c r="K170" s="16"/>
      <c r="L170" s="16"/>
      <c r="M170" s="16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3.5" customHeight="1">
      <c r="A171" s="14"/>
      <c r="B171" s="14"/>
      <c r="C171" s="14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3.5" customHeight="1">
      <c r="A172" s="14"/>
      <c r="B172" s="14"/>
      <c r="C172" s="14"/>
      <c r="D172" s="15"/>
      <c r="E172" s="16"/>
      <c r="F172" s="16"/>
      <c r="G172" s="16"/>
      <c r="H172" s="16"/>
      <c r="I172" s="16"/>
      <c r="J172" s="16"/>
      <c r="K172" s="16"/>
      <c r="L172" s="16"/>
      <c r="M172" s="16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3.5" customHeight="1">
      <c r="A173" s="14"/>
      <c r="B173" s="14"/>
      <c r="C173" s="14"/>
      <c r="D173" s="15"/>
      <c r="E173" s="16"/>
      <c r="F173" s="16"/>
      <c r="G173" s="16"/>
      <c r="H173" s="16"/>
      <c r="I173" s="16"/>
      <c r="J173" s="16"/>
      <c r="K173" s="16"/>
      <c r="L173" s="16"/>
      <c r="M173" s="16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3.5" customHeight="1">
      <c r="A174" s="14"/>
      <c r="B174" s="14"/>
      <c r="C174" s="14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3.5" customHeight="1">
      <c r="A175" s="14"/>
      <c r="B175" s="14"/>
      <c r="C175" s="14"/>
      <c r="D175" s="15"/>
      <c r="E175" s="16"/>
      <c r="F175" s="16"/>
      <c r="G175" s="16"/>
      <c r="H175" s="16"/>
      <c r="I175" s="16"/>
      <c r="J175" s="16"/>
      <c r="K175" s="16"/>
      <c r="L175" s="16"/>
      <c r="M175" s="16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3.5" customHeight="1">
      <c r="A176" s="14"/>
      <c r="B176" s="14"/>
      <c r="C176" s="14"/>
      <c r="D176" s="15"/>
      <c r="E176" s="16"/>
      <c r="F176" s="16"/>
      <c r="G176" s="16"/>
      <c r="H176" s="16"/>
      <c r="I176" s="16"/>
      <c r="J176" s="16"/>
      <c r="K176" s="16"/>
      <c r="L176" s="16"/>
      <c r="M176" s="16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3.5" customHeight="1">
      <c r="A177" s="14"/>
      <c r="B177" s="14"/>
      <c r="C177" s="14"/>
      <c r="D177" s="15"/>
      <c r="E177" s="16"/>
      <c r="F177" s="16"/>
      <c r="G177" s="16"/>
      <c r="H177" s="16"/>
      <c r="I177" s="16"/>
      <c r="J177" s="16"/>
      <c r="K177" s="16"/>
      <c r="L177" s="16"/>
      <c r="M177" s="16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3.5" customHeight="1">
      <c r="A178" s="14"/>
      <c r="B178" s="14"/>
      <c r="C178" s="14"/>
      <c r="D178" s="15"/>
      <c r="E178" s="16"/>
      <c r="F178" s="16"/>
      <c r="G178" s="16"/>
      <c r="H178" s="16"/>
      <c r="I178" s="16"/>
      <c r="J178" s="16"/>
      <c r="K178" s="16"/>
      <c r="L178" s="16"/>
      <c r="M178" s="16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3.5" customHeight="1">
      <c r="A179" s="14"/>
      <c r="B179" s="14"/>
      <c r="C179" s="14"/>
      <c r="D179" s="15"/>
      <c r="E179" s="16"/>
      <c r="F179" s="16"/>
      <c r="G179" s="16"/>
      <c r="H179" s="16"/>
      <c r="I179" s="16"/>
      <c r="J179" s="16"/>
      <c r="K179" s="16"/>
      <c r="L179" s="16"/>
      <c r="M179" s="16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3.5" customHeight="1">
      <c r="A180" s="14"/>
      <c r="B180" s="14"/>
      <c r="C180" s="14"/>
      <c r="D180" s="15"/>
      <c r="E180" s="16"/>
      <c r="F180" s="16"/>
      <c r="G180" s="16"/>
      <c r="H180" s="16"/>
      <c r="I180" s="16"/>
      <c r="J180" s="16"/>
      <c r="K180" s="16"/>
      <c r="L180" s="16"/>
      <c r="M180" s="16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3.5" customHeight="1">
      <c r="A181" s="14"/>
      <c r="B181" s="14"/>
      <c r="C181" s="14"/>
      <c r="D181" s="15"/>
      <c r="E181" s="16"/>
      <c r="F181" s="16"/>
      <c r="G181" s="16"/>
      <c r="H181" s="16"/>
      <c r="I181" s="16"/>
      <c r="J181" s="16"/>
      <c r="K181" s="16"/>
      <c r="L181" s="16"/>
      <c r="M181" s="16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3.5" customHeight="1">
      <c r="A182" s="14"/>
      <c r="B182" s="14"/>
      <c r="C182" s="14"/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3.5" customHeight="1">
      <c r="A183" s="14"/>
      <c r="B183" s="14"/>
      <c r="C183" s="14"/>
      <c r="D183" s="15"/>
      <c r="E183" s="16"/>
      <c r="F183" s="16"/>
      <c r="G183" s="16"/>
      <c r="H183" s="16"/>
      <c r="I183" s="16"/>
      <c r="J183" s="16"/>
      <c r="K183" s="16"/>
      <c r="L183" s="16"/>
      <c r="M183" s="16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3.5" customHeight="1">
      <c r="A184" s="14"/>
      <c r="B184" s="14"/>
      <c r="C184" s="14"/>
      <c r="D184" s="15"/>
      <c r="E184" s="16"/>
      <c r="F184" s="16"/>
      <c r="G184" s="16"/>
      <c r="H184" s="16"/>
      <c r="I184" s="16"/>
      <c r="J184" s="16"/>
      <c r="K184" s="16"/>
      <c r="L184" s="16"/>
      <c r="M184" s="16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3.5" customHeight="1">
      <c r="A185" s="14"/>
      <c r="B185" s="14"/>
      <c r="C185" s="14"/>
      <c r="D185" s="15"/>
      <c r="E185" s="16"/>
      <c r="F185" s="16"/>
      <c r="G185" s="16"/>
      <c r="H185" s="16"/>
      <c r="I185" s="16"/>
      <c r="J185" s="16"/>
      <c r="K185" s="16"/>
      <c r="L185" s="16"/>
      <c r="M185" s="16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3.5" customHeight="1">
      <c r="A186" s="14"/>
      <c r="B186" s="14"/>
      <c r="C186" s="14"/>
      <c r="D186" s="15"/>
      <c r="E186" s="16"/>
      <c r="F186" s="16"/>
      <c r="G186" s="16"/>
      <c r="H186" s="16"/>
      <c r="I186" s="16"/>
      <c r="J186" s="16"/>
      <c r="K186" s="16"/>
      <c r="L186" s="16"/>
      <c r="M186" s="16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3.5" customHeight="1">
      <c r="A187" s="14"/>
      <c r="B187" s="14"/>
      <c r="C187" s="14"/>
      <c r="D187" s="15"/>
      <c r="E187" s="16"/>
      <c r="F187" s="16"/>
      <c r="G187" s="16"/>
      <c r="H187" s="16"/>
      <c r="I187" s="16"/>
      <c r="J187" s="16"/>
      <c r="K187" s="16"/>
      <c r="L187" s="16"/>
      <c r="M187" s="16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3.5" customHeight="1">
      <c r="A188" s="14"/>
      <c r="B188" s="14"/>
      <c r="C188" s="14"/>
      <c r="D188" s="15"/>
      <c r="E188" s="16"/>
      <c r="F188" s="16"/>
      <c r="G188" s="16"/>
      <c r="H188" s="16"/>
      <c r="I188" s="16"/>
      <c r="J188" s="16"/>
      <c r="K188" s="16"/>
      <c r="L188" s="16"/>
      <c r="M188" s="16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3.5" customHeight="1">
      <c r="A189" s="14"/>
      <c r="B189" s="14"/>
      <c r="C189" s="14"/>
      <c r="D189" s="15"/>
      <c r="E189" s="16"/>
      <c r="F189" s="16"/>
      <c r="G189" s="16"/>
      <c r="H189" s="16"/>
      <c r="I189" s="16"/>
      <c r="J189" s="16"/>
      <c r="K189" s="16"/>
      <c r="L189" s="16"/>
      <c r="M189" s="16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3.5" customHeight="1">
      <c r="A190" s="14"/>
      <c r="B190" s="14"/>
      <c r="C190" s="14"/>
      <c r="D190" s="15"/>
      <c r="E190" s="16"/>
      <c r="F190" s="16"/>
      <c r="G190" s="16"/>
      <c r="H190" s="16"/>
      <c r="I190" s="16"/>
      <c r="J190" s="16"/>
      <c r="K190" s="16"/>
      <c r="L190" s="16"/>
      <c r="M190" s="16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3.5" customHeight="1">
      <c r="A191" s="14"/>
      <c r="B191" s="14"/>
      <c r="C191" s="14"/>
      <c r="D191" s="15"/>
      <c r="E191" s="16"/>
      <c r="F191" s="16"/>
      <c r="G191" s="16"/>
      <c r="H191" s="16"/>
      <c r="I191" s="16"/>
      <c r="J191" s="16"/>
      <c r="K191" s="16"/>
      <c r="L191" s="16"/>
      <c r="M191" s="16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3.5" customHeight="1">
      <c r="A192" s="14"/>
      <c r="B192" s="14"/>
      <c r="C192" s="14"/>
      <c r="D192" s="15"/>
      <c r="E192" s="16"/>
      <c r="F192" s="16"/>
      <c r="G192" s="16"/>
      <c r="H192" s="16"/>
      <c r="I192" s="16"/>
      <c r="J192" s="16"/>
      <c r="K192" s="16"/>
      <c r="L192" s="16"/>
      <c r="M192" s="16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3.5" customHeight="1">
      <c r="A193" s="14"/>
      <c r="B193" s="14"/>
      <c r="C193" s="14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3.5" customHeight="1">
      <c r="A194" s="14"/>
      <c r="B194" s="14"/>
      <c r="C194" s="14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3.5" customHeight="1">
      <c r="A195" s="14"/>
      <c r="B195" s="14"/>
      <c r="C195" s="14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3.5" customHeight="1">
      <c r="A196" s="14"/>
      <c r="B196" s="14"/>
      <c r="C196" s="14"/>
      <c r="D196" s="15"/>
      <c r="E196" s="16"/>
      <c r="F196" s="16"/>
      <c r="G196" s="16"/>
      <c r="H196" s="16"/>
      <c r="I196" s="16"/>
      <c r="J196" s="16"/>
      <c r="K196" s="16"/>
      <c r="L196" s="16"/>
      <c r="M196" s="16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3.5" customHeight="1">
      <c r="A197" s="14"/>
      <c r="B197" s="14"/>
      <c r="C197" s="14"/>
      <c r="D197" s="15"/>
      <c r="E197" s="16"/>
      <c r="F197" s="16"/>
      <c r="G197" s="16"/>
      <c r="H197" s="16"/>
      <c r="I197" s="16"/>
      <c r="J197" s="16"/>
      <c r="K197" s="16"/>
      <c r="L197" s="16"/>
      <c r="M197" s="16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3.5" customHeight="1">
      <c r="A198" s="14"/>
      <c r="B198" s="14"/>
      <c r="C198" s="14"/>
      <c r="D198" s="15"/>
      <c r="E198" s="16"/>
      <c r="F198" s="16"/>
      <c r="G198" s="16"/>
      <c r="H198" s="16"/>
      <c r="I198" s="16"/>
      <c r="J198" s="16"/>
      <c r="K198" s="16"/>
      <c r="L198" s="16"/>
      <c r="M198" s="16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3.5" customHeight="1">
      <c r="A199" s="14"/>
      <c r="B199" s="14"/>
      <c r="C199" s="14"/>
      <c r="D199" s="15"/>
      <c r="E199" s="16"/>
      <c r="F199" s="16"/>
      <c r="G199" s="16"/>
      <c r="H199" s="16"/>
      <c r="I199" s="16"/>
      <c r="J199" s="16"/>
      <c r="K199" s="16"/>
      <c r="L199" s="16"/>
      <c r="M199" s="16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3.5" customHeight="1">
      <c r="A200" s="14"/>
      <c r="B200" s="14"/>
      <c r="C200" s="14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3.5" customHeight="1">
      <c r="A201" s="14"/>
      <c r="B201" s="14"/>
      <c r="C201" s="14"/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3.5" customHeight="1">
      <c r="A202" s="14"/>
      <c r="B202" s="14"/>
      <c r="C202" s="14"/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3.5" customHeight="1">
      <c r="A203" s="14"/>
      <c r="B203" s="14"/>
      <c r="C203" s="14"/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3.5" customHeight="1">
      <c r="A204" s="14"/>
      <c r="B204" s="14"/>
      <c r="C204" s="14"/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3.5" customHeight="1">
      <c r="A205" s="14"/>
      <c r="B205" s="14"/>
      <c r="C205" s="14"/>
      <c r="D205" s="15"/>
      <c r="E205" s="16"/>
      <c r="F205" s="16"/>
      <c r="G205" s="16"/>
      <c r="H205" s="16"/>
      <c r="I205" s="16"/>
      <c r="J205" s="16"/>
      <c r="K205" s="16"/>
      <c r="L205" s="16"/>
      <c r="M205" s="16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3.5" customHeight="1">
      <c r="A206" s="14"/>
      <c r="B206" s="14"/>
      <c r="C206" s="14"/>
      <c r="D206" s="15"/>
      <c r="E206" s="16"/>
      <c r="F206" s="16"/>
      <c r="G206" s="16"/>
      <c r="H206" s="16"/>
      <c r="I206" s="16"/>
      <c r="J206" s="16"/>
      <c r="K206" s="16"/>
      <c r="L206" s="16"/>
      <c r="M206" s="16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3.5" customHeight="1">
      <c r="A207" s="14"/>
      <c r="B207" s="14"/>
      <c r="C207" s="14"/>
      <c r="D207" s="15"/>
      <c r="E207" s="16"/>
      <c r="F207" s="16"/>
      <c r="G207" s="16"/>
      <c r="H207" s="16"/>
      <c r="I207" s="16"/>
      <c r="J207" s="16"/>
      <c r="K207" s="16"/>
      <c r="L207" s="16"/>
      <c r="M207" s="16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3.5" customHeight="1">
      <c r="A208" s="14"/>
      <c r="B208" s="14"/>
      <c r="C208" s="14"/>
      <c r="D208" s="15"/>
      <c r="E208" s="16"/>
      <c r="F208" s="16"/>
      <c r="G208" s="16"/>
      <c r="H208" s="16"/>
      <c r="I208" s="16"/>
      <c r="J208" s="16"/>
      <c r="K208" s="16"/>
      <c r="L208" s="16"/>
      <c r="M208" s="16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3.5" customHeight="1">
      <c r="A209" s="14"/>
      <c r="B209" s="14"/>
      <c r="C209" s="14"/>
      <c r="D209" s="15"/>
      <c r="E209" s="16"/>
      <c r="F209" s="16"/>
      <c r="G209" s="16"/>
      <c r="H209" s="16"/>
      <c r="I209" s="16"/>
      <c r="J209" s="16"/>
      <c r="K209" s="16"/>
      <c r="L209" s="16"/>
      <c r="M209" s="16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3.5" customHeight="1">
      <c r="A210" s="14"/>
      <c r="B210" s="14"/>
      <c r="C210" s="14"/>
      <c r="D210" s="15"/>
      <c r="E210" s="16"/>
      <c r="F210" s="16"/>
      <c r="G210" s="16"/>
      <c r="H210" s="16"/>
      <c r="I210" s="16"/>
      <c r="J210" s="16"/>
      <c r="K210" s="16"/>
      <c r="L210" s="16"/>
      <c r="M210" s="16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3.5" customHeight="1">
      <c r="A211" s="14"/>
      <c r="B211" s="14"/>
      <c r="C211" s="14"/>
      <c r="D211" s="15"/>
      <c r="E211" s="16"/>
      <c r="F211" s="16"/>
      <c r="G211" s="16"/>
      <c r="H211" s="16"/>
      <c r="I211" s="16"/>
      <c r="J211" s="16"/>
      <c r="K211" s="16"/>
      <c r="L211" s="16"/>
      <c r="M211" s="16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3.5" customHeight="1">
      <c r="A212" s="14"/>
      <c r="B212" s="14"/>
      <c r="C212" s="14"/>
      <c r="D212" s="15"/>
      <c r="E212" s="16"/>
      <c r="F212" s="16"/>
      <c r="G212" s="16"/>
      <c r="H212" s="16"/>
      <c r="I212" s="16"/>
      <c r="J212" s="16"/>
      <c r="K212" s="16"/>
      <c r="L212" s="16"/>
      <c r="M212" s="16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3.5" customHeight="1">
      <c r="A213" s="14"/>
      <c r="B213" s="14"/>
      <c r="C213" s="14"/>
      <c r="D213" s="15"/>
      <c r="E213" s="16"/>
      <c r="F213" s="16"/>
      <c r="G213" s="16"/>
      <c r="H213" s="16"/>
      <c r="I213" s="16"/>
      <c r="J213" s="16"/>
      <c r="K213" s="16"/>
      <c r="L213" s="16"/>
      <c r="M213" s="16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3.5" customHeight="1">
      <c r="A214" s="14"/>
      <c r="B214" s="14"/>
      <c r="C214" s="14"/>
      <c r="D214" s="15"/>
      <c r="E214" s="16"/>
      <c r="F214" s="16"/>
      <c r="G214" s="16"/>
      <c r="H214" s="16"/>
      <c r="I214" s="16"/>
      <c r="J214" s="16"/>
      <c r="K214" s="16"/>
      <c r="L214" s="16"/>
      <c r="M214" s="16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3.5" customHeight="1">
      <c r="A215" s="14"/>
      <c r="B215" s="14"/>
      <c r="C215" s="14"/>
      <c r="D215" s="15"/>
      <c r="E215" s="16"/>
      <c r="F215" s="16"/>
      <c r="G215" s="16"/>
      <c r="H215" s="16"/>
      <c r="I215" s="16"/>
      <c r="J215" s="16"/>
      <c r="K215" s="16"/>
      <c r="L215" s="16"/>
      <c r="M215" s="16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3.5" customHeight="1">
      <c r="A216" s="14"/>
      <c r="B216" s="14"/>
      <c r="C216" s="14"/>
      <c r="D216" s="15"/>
      <c r="E216" s="16"/>
      <c r="F216" s="16"/>
      <c r="G216" s="16"/>
      <c r="H216" s="16"/>
      <c r="I216" s="16"/>
      <c r="J216" s="16"/>
      <c r="K216" s="16"/>
      <c r="L216" s="16"/>
      <c r="M216" s="16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3.5" customHeight="1">
      <c r="A217" s="14"/>
      <c r="B217" s="14"/>
      <c r="C217" s="14"/>
      <c r="D217" s="15"/>
      <c r="E217" s="16"/>
      <c r="F217" s="16"/>
      <c r="G217" s="16"/>
      <c r="H217" s="16"/>
      <c r="I217" s="16"/>
      <c r="J217" s="16"/>
      <c r="K217" s="16"/>
      <c r="L217" s="16"/>
      <c r="M217" s="16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3.5" customHeight="1">
      <c r="A218" s="14"/>
      <c r="B218" s="14"/>
      <c r="C218" s="14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3.5" customHeight="1">
      <c r="A219" s="14"/>
      <c r="B219" s="14"/>
      <c r="C219" s="14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3.5" customHeight="1">
      <c r="A220" s="14"/>
      <c r="B220" s="14"/>
      <c r="C220" s="14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3.5" customHeight="1">
      <c r="A221" s="14"/>
      <c r="B221" s="14"/>
      <c r="C221" s="14"/>
      <c r="D221" s="15"/>
      <c r="E221" s="16"/>
      <c r="F221" s="16"/>
      <c r="G221" s="16"/>
      <c r="H221" s="16"/>
      <c r="I221" s="16"/>
      <c r="J221" s="16"/>
      <c r="K221" s="16"/>
      <c r="L221" s="16"/>
      <c r="M221" s="16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3.5" customHeight="1">
      <c r="A222" s="14"/>
      <c r="B222" s="14"/>
      <c r="C222" s="14"/>
      <c r="D222" s="15"/>
      <c r="E222" s="16"/>
      <c r="F222" s="16"/>
      <c r="G222" s="16"/>
      <c r="H222" s="16"/>
      <c r="I222" s="16"/>
      <c r="J222" s="16"/>
      <c r="K222" s="16"/>
      <c r="L222" s="16"/>
      <c r="M222" s="16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3.5" customHeight="1">
      <c r="A223" s="14"/>
      <c r="B223" s="14"/>
      <c r="C223" s="14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3.5" customHeight="1">
      <c r="A224" s="14"/>
      <c r="B224" s="14"/>
      <c r="C224" s="14"/>
      <c r="D224" s="15"/>
      <c r="E224" s="16"/>
      <c r="F224" s="16"/>
      <c r="G224" s="16"/>
      <c r="H224" s="16"/>
      <c r="I224" s="16"/>
      <c r="J224" s="16"/>
      <c r="K224" s="16"/>
      <c r="L224" s="16"/>
      <c r="M224" s="16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3.5" customHeight="1">
      <c r="A225" s="14"/>
      <c r="B225" s="14"/>
      <c r="C225" s="14"/>
      <c r="D225" s="15"/>
      <c r="E225" s="16"/>
      <c r="F225" s="16"/>
      <c r="G225" s="16"/>
      <c r="H225" s="16"/>
      <c r="I225" s="16"/>
      <c r="J225" s="16"/>
      <c r="K225" s="16"/>
      <c r="L225" s="16"/>
      <c r="M225" s="16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3.5" customHeight="1">
      <c r="A226" s="14"/>
      <c r="B226" s="14"/>
      <c r="C226" s="14"/>
      <c r="D226" s="15"/>
      <c r="E226" s="16"/>
      <c r="F226" s="16"/>
      <c r="G226" s="16"/>
      <c r="H226" s="16"/>
      <c r="I226" s="16"/>
      <c r="J226" s="16"/>
      <c r="K226" s="16"/>
      <c r="L226" s="16"/>
      <c r="M226" s="16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3.5" customHeight="1">
      <c r="A227" s="14"/>
      <c r="B227" s="14"/>
      <c r="C227" s="14"/>
      <c r="D227" s="15"/>
      <c r="E227" s="16"/>
      <c r="F227" s="16"/>
      <c r="G227" s="16"/>
      <c r="H227" s="16"/>
      <c r="I227" s="16"/>
      <c r="J227" s="16"/>
      <c r="K227" s="16"/>
      <c r="L227" s="16"/>
      <c r="M227" s="16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3.5" customHeight="1">
      <c r="A228" s="14"/>
      <c r="B228" s="14"/>
      <c r="C228" s="14"/>
      <c r="D228" s="15"/>
      <c r="E228" s="16"/>
      <c r="F228" s="16"/>
      <c r="G228" s="16"/>
      <c r="H228" s="16"/>
      <c r="I228" s="16"/>
      <c r="J228" s="16"/>
      <c r="K228" s="16"/>
      <c r="L228" s="16"/>
      <c r="M228" s="16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3.5" customHeight="1">
      <c r="A229" s="14"/>
      <c r="B229" s="14"/>
      <c r="C229" s="14"/>
      <c r="D229" s="15"/>
      <c r="E229" s="16"/>
      <c r="F229" s="16"/>
      <c r="G229" s="16"/>
      <c r="H229" s="16"/>
      <c r="I229" s="16"/>
      <c r="J229" s="16"/>
      <c r="K229" s="16"/>
      <c r="L229" s="16"/>
      <c r="M229" s="16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3.5" customHeight="1">
      <c r="A230" s="14"/>
      <c r="B230" s="14"/>
      <c r="C230" s="14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3.5" customHeight="1">
      <c r="A231" s="14"/>
      <c r="B231" s="14"/>
      <c r="C231" s="14"/>
      <c r="D231" s="15"/>
      <c r="E231" s="16"/>
      <c r="F231" s="16"/>
      <c r="G231" s="16"/>
      <c r="H231" s="16"/>
      <c r="I231" s="16"/>
      <c r="J231" s="16"/>
      <c r="K231" s="16"/>
      <c r="L231" s="16"/>
      <c r="M231" s="16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3.5" customHeight="1">
      <c r="A232" s="14"/>
      <c r="B232" s="14"/>
      <c r="C232" s="14"/>
      <c r="D232" s="15"/>
      <c r="E232" s="16"/>
      <c r="F232" s="16"/>
      <c r="G232" s="16"/>
      <c r="H232" s="16"/>
      <c r="I232" s="16"/>
      <c r="J232" s="16"/>
      <c r="K232" s="16"/>
      <c r="L232" s="16"/>
      <c r="M232" s="16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3.5" customHeight="1">
      <c r="A233" s="14"/>
      <c r="B233" s="14"/>
      <c r="C233" s="14"/>
      <c r="D233" s="15"/>
      <c r="E233" s="16"/>
      <c r="F233" s="16"/>
      <c r="G233" s="16"/>
      <c r="H233" s="16"/>
      <c r="I233" s="16"/>
      <c r="J233" s="16"/>
      <c r="K233" s="16"/>
      <c r="L233" s="16"/>
      <c r="M233" s="16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3.5" customHeight="1">
      <c r="A234" s="14"/>
      <c r="B234" s="14"/>
      <c r="C234" s="14"/>
      <c r="D234" s="15"/>
      <c r="E234" s="16"/>
      <c r="F234" s="16"/>
      <c r="G234" s="16"/>
      <c r="H234" s="16"/>
      <c r="I234" s="16"/>
      <c r="J234" s="16"/>
      <c r="K234" s="16"/>
      <c r="L234" s="16"/>
      <c r="M234" s="16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3.5" customHeight="1">
      <c r="A235" s="14"/>
      <c r="B235" s="14"/>
      <c r="C235" s="14"/>
      <c r="D235" s="15"/>
      <c r="E235" s="16"/>
      <c r="F235" s="16"/>
      <c r="G235" s="16"/>
      <c r="H235" s="16"/>
      <c r="I235" s="16"/>
      <c r="J235" s="16"/>
      <c r="K235" s="16"/>
      <c r="L235" s="16"/>
      <c r="M235" s="16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3.5" customHeight="1">
      <c r="A236" s="14"/>
      <c r="B236" s="14"/>
      <c r="C236" s="14"/>
      <c r="D236" s="15"/>
      <c r="E236" s="16"/>
      <c r="F236" s="16"/>
      <c r="G236" s="16"/>
      <c r="H236" s="16"/>
      <c r="I236" s="16"/>
      <c r="J236" s="16"/>
      <c r="K236" s="16"/>
      <c r="L236" s="16"/>
      <c r="M236" s="16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3.5" customHeight="1">
      <c r="A237" s="14"/>
      <c r="B237" s="14"/>
      <c r="C237" s="14"/>
      <c r="D237" s="15"/>
      <c r="E237" s="16"/>
      <c r="F237" s="16"/>
      <c r="G237" s="16"/>
      <c r="H237" s="16"/>
      <c r="I237" s="16"/>
      <c r="J237" s="16"/>
      <c r="K237" s="16"/>
      <c r="L237" s="16"/>
      <c r="M237" s="16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3.5" customHeight="1">
      <c r="A238" s="14"/>
      <c r="B238" s="14"/>
      <c r="C238" s="14"/>
      <c r="D238" s="15"/>
      <c r="E238" s="16"/>
      <c r="F238" s="16"/>
      <c r="G238" s="16"/>
      <c r="H238" s="16"/>
      <c r="I238" s="16"/>
      <c r="J238" s="16"/>
      <c r="K238" s="16"/>
      <c r="L238" s="16"/>
      <c r="M238" s="16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3.5" customHeight="1">
      <c r="A239" s="14"/>
      <c r="B239" s="14"/>
      <c r="C239" s="14"/>
      <c r="D239" s="15"/>
      <c r="E239" s="16"/>
      <c r="F239" s="16"/>
      <c r="G239" s="16"/>
      <c r="H239" s="16"/>
      <c r="I239" s="16"/>
      <c r="J239" s="16"/>
      <c r="K239" s="16"/>
      <c r="L239" s="16"/>
      <c r="M239" s="16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3.5" customHeight="1">
      <c r="A240" s="14"/>
      <c r="B240" s="14"/>
      <c r="C240" s="14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3.5" customHeight="1">
      <c r="A241" s="14"/>
      <c r="B241" s="14"/>
      <c r="C241" s="14"/>
      <c r="D241" s="15"/>
      <c r="E241" s="16"/>
      <c r="F241" s="16"/>
      <c r="G241" s="16"/>
      <c r="H241" s="16"/>
      <c r="I241" s="16"/>
      <c r="J241" s="16"/>
      <c r="K241" s="16"/>
      <c r="L241" s="16"/>
      <c r="M241" s="16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3.5" customHeight="1">
      <c r="A242" s="14"/>
      <c r="B242" s="14"/>
      <c r="C242" s="14"/>
      <c r="D242" s="15"/>
      <c r="E242" s="16"/>
      <c r="F242" s="16"/>
      <c r="G242" s="16"/>
      <c r="H242" s="16"/>
      <c r="I242" s="16"/>
      <c r="J242" s="16"/>
      <c r="K242" s="16"/>
      <c r="L242" s="16"/>
      <c r="M242" s="16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3.5" customHeight="1">
      <c r="A243" s="14"/>
      <c r="B243" s="14"/>
      <c r="C243" s="14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3.5" customHeight="1">
      <c r="A244" s="14"/>
      <c r="B244" s="14"/>
      <c r="C244" s="14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3.5" customHeight="1">
      <c r="A245" s="14"/>
      <c r="B245" s="14"/>
      <c r="C245" s="14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3.5" customHeight="1">
      <c r="A246" s="14"/>
      <c r="B246" s="14"/>
      <c r="C246" s="14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3.5" customHeight="1">
      <c r="A247" s="14"/>
      <c r="B247" s="14"/>
      <c r="C247" s="14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3.5" customHeight="1">
      <c r="A248" s="14"/>
      <c r="B248" s="14"/>
      <c r="C248" s="14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3.5" customHeight="1">
      <c r="A249" s="14"/>
      <c r="B249" s="14"/>
      <c r="C249" s="14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3.5" customHeight="1">
      <c r="A250" s="14"/>
      <c r="B250" s="14"/>
      <c r="C250" s="14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3.5" customHeight="1">
      <c r="A251" s="14"/>
      <c r="B251" s="14"/>
      <c r="C251" s="14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3.5" customHeight="1">
      <c r="A252" s="14"/>
      <c r="B252" s="14"/>
      <c r="C252" s="14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3.5" customHeight="1">
      <c r="A253" s="14"/>
      <c r="B253" s="14"/>
      <c r="C253" s="14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3.5" customHeight="1">
      <c r="A254" s="14"/>
      <c r="B254" s="14"/>
      <c r="C254" s="14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3.5" customHeight="1">
      <c r="A255" s="14"/>
      <c r="B255" s="14"/>
      <c r="C255" s="14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3.5" customHeight="1">
      <c r="A256" s="14"/>
      <c r="B256" s="14"/>
      <c r="C256" s="14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3.5" customHeight="1">
      <c r="A257" s="14"/>
      <c r="B257" s="14"/>
      <c r="C257" s="14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3.5" customHeight="1">
      <c r="A258" s="14"/>
      <c r="B258" s="14"/>
      <c r="C258" s="14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3.5" customHeight="1">
      <c r="A259" s="14"/>
      <c r="B259" s="14"/>
      <c r="C259" s="14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3.5" customHeight="1">
      <c r="A260" s="14"/>
      <c r="B260" s="14"/>
      <c r="C260" s="14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3.5" customHeight="1">
      <c r="A261" s="14"/>
      <c r="B261" s="14"/>
      <c r="C261" s="14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3.5" customHeight="1">
      <c r="A262" s="14"/>
      <c r="B262" s="14"/>
      <c r="C262" s="14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3.5" customHeight="1">
      <c r="A263" s="14"/>
      <c r="B263" s="14"/>
      <c r="C263" s="14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3.5" customHeight="1">
      <c r="A264" s="14"/>
      <c r="B264" s="14"/>
      <c r="C264" s="14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3.5" customHeight="1">
      <c r="A265" s="14"/>
      <c r="B265" s="14"/>
      <c r="C265" s="14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3.5" customHeight="1">
      <c r="A266" s="14"/>
      <c r="B266" s="14"/>
      <c r="C266" s="14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3.5" customHeight="1">
      <c r="A267" s="14"/>
      <c r="B267" s="14"/>
      <c r="C267" s="14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3.5" customHeight="1">
      <c r="A268" s="14"/>
      <c r="B268" s="14"/>
      <c r="C268" s="14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3.5" customHeight="1">
      <c r="A269" s="14"/>
      <c r="B269" s="14"/>
      <c r="C269" s="14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3.5" customHeight="1">
      <c r="A270" s="14"/>
      <c r="B270" s="14"/>
      <c r="C270" s="14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3.5" customHeight="1">
      <c r="A271" s="14"/>
      <c r="B271" s="14"/>
      <c r="C271" s="14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3.5" customHeight="1">
      <c r="A272" s="14"/>
      <c r="B272" s="14"/>
      <c r="C272" s="14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3.5" customHeight="1">
      <c r="A273" s="14"/>
      <c r="B273" s="14"/>
      <c r="C273" s="14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3.5" customHeight="1">
      <c r="A274" s="14"/>
      <c r="B274" s="14"/>
      <c r="C274" s="14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3.5" customHeight="1">
      <c r="A275" s="14"/>
      <c r="B275" s="14"/>
      <c r="C275" s="14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3.5" customHeight="1">
      <c r="A276" s="14"/>
      <c r="B276" s="14"/>
      <c r="C276" s="14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3.5" customHeight="1">
      <c r="A277" s="14"/>
      <c r="B277" s="14"/>
      <c r="C277" s="14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3.5" customHeight="1">
      <c r="A278" s="14"/>
      <c r="B278" s="14"/>
      <c r="C278" s="14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3.5" customHeight="1">
      <c r="A279" s="14"/>
      <c r="B279" s="14"/>
      <c r="C279" s="14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3.5" customHeight="1">
      <c r="A280" s="14"/>
      <c r="B280" s="14"/>
      <c r="C280" s="14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3.5" customHeight="1">
      <c r="A281" s="14"/>
      <c r="B281" s="14"/>
      <c r="C281" s="14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3.5" customHeight="1">
      <c r="A282" s="14"/>
      <c r="B282" s="14"/>
      <c r="C282" s="14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3.5" customHeight="1">
      <c r="A283" s="14"/>
      <c r="B283" s="14"/>
      <c r="C283" s="14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3.5" customHeight="1">
      <c r="A284" s="14"/>
      <c r="B284" s="14"/>
      <c r="C284" s="14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3.5" customHeight="1">
      <c r="A285" s="14"/>
      <c r="B285" s="14"/>
      <c r="C285" s="14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3.5" customHeight="1">
      <c r="A286" s="14"/>
      <c r="B286" s="14"/>
      <c r="C286" s="14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3.5" customHeight="1">
      <c r="A287" s="14"/>
      <c r="B287" s="14"/>
      <c r="C287" s="14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3.5" customHeight="1">
      <c r="A288" s="14"/>
      <c r="B288" s="14"/>
      <c r="C288" s="14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3.5" customHeight="1">
      <c r="A289" s="14"/>
      <c r="B289" s="14"/>
      <c r="C289" s="14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3.5" customHeight="1">
      <c r="A290" s="14"/>
      <c r="B290" s="14"/>
      <c r="C290" s="14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3.5" customHeight="1">
      <c r="A291" s="14"/>
      <c r="B291" s="14"/>
      <c r="C291" s="14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3.5" customHeight="1">
      <c r="A292" s="14"/>
      <c r="B292" s="14"/>
      <c r="C292" s="14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3.5" customHeight="1">
      <c r="A293" s="14"/>
      <c r="B293" s="14"/>
      <c r="C293" s="14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3.5" customHeight="1">
      <c r="A294" s="14"/>
      <c r="B294" s="14"/>
      <c r="C294" s="14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3.5" customHeight="1">
      <c r="A295" s="14"/>
      <c r="B295" s="14"/>
      <c r="C295" s="14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3.5" customHeight="1">
      <c r="A296" s="14"/>
      <c r="B296" s="14"/>
      <c r="C296" s="14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3.5" customHeight="1">
      <c r="A297" s="14"/>
      <c r="B297" s="14"/>
      <c r="C297" s="14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3.5" customHeight="1">
      <c r="A298" s="14"/>
      <c r="B298" s="14"/>
      <c r="C298" s="14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3.5" customHeight="1">
      <c r="A299" s="14"/>
      <c r="B299" s="14"/>
      <c r="C299" s="14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3.5" customHeight="1">
      <c r="A300" s="14"/>
      <c r="B300" s="14"/>
      <c r="C300" s="14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3.5" customHeight="1">
      <c r="A301" s="14"/>
      <c r="B301" s="14"/>
      <c r="C301" s="14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3.5" customHeight="1">
      <c r="A302" s="14"/>
      <c r="B302" s="14"/>
      <c r="C302" s="14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3.5" customHeight="1">
      <c r="A303" s="14"/>
      <c r="B303" s="14"/>
      <c r="C303" s="14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3.5" customHeight="1">
      <c r="A304" s="14"/>
      <c r="B304" s="14"/>
      <c r="C304" s="14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3.5" customHeight="1">
      <c r="A305" s="14"/>
      <c r="B305" s="14"/>
      <c r="C305" s="14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3.5" customHeight="1">
      <c r="A306" s="14"/>
      <c r="B306" s="14"/>
      <c r="C306" s="14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3.5" customHeight="1">
      <c r="A307" s="14"/>
      <c r="B307" s="14"/>
      <c r="C307" s="14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3.5" customHeight="1">
      <c r="A308" s="14"/>
      <c r="B308" s="14"/>
      <c r="C308" s="14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3.5" customHeight="1">
      <c r="A309" s="14"/>
      <c r="B309" s="14"/>
      <c r="C309" s="14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3.5" customHeight="1">
      <c r="A310" s="14"/>
      <c r="B310" s="14"/>
      <c r="C310" s="14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3.5" customHeight="1">
      <c r="A311" s="14"/>
      <c r="B311" s="14"/>
      <c r="C311" s="14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3.5" customHeight="1">
      <c r="A312" s="14"/>
      <c r="B312" s="14"/>
      <c r="C312" s="14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3.5" customHeight="1">
      <c r="A313" s="14"/>
      <c r="B313" s="14"/>
      <c r="C313" s="14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3.5" customHeight="1">
      <c r="A314" s="14"/>
      <c r="B314" s="14"/>
      <c r="C314" s="14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3.5" customHeight="1">
      <c r="A315" s="14"/>
      <c r="B315" s="14"/>
      <c r="C315" s="14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3.5" customHeight="1">
      <c r="A316" s="14"/>
      <c r="B316" s="14"/>
      <c r="C316" s="14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3.5" customHeight="1">
      <c r="A317" s="14"/>
      <c r="B317" s="14"/>
      <c r="C317" s="14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3.5" customHeight="1">
      <c r="A318" s="14"/>
      <c r="B318" s="14"/>
      <c r="C318" s="14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3.5" customHeight="1">
      <c r="A319" s="14"/>
      <c r="B319" s="14"/>
      <c r="C319" s="14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3.5" customHeight="1">
      <c r="A320" s="14"/>
      <c r="B320" s="14"/>
      <c r="C320" s="14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3.5" customHeight="1">
      <c r="A321" s="14"/>
      <c r="B321" s="14"/>
      <c r="C321" s="14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3.5" customHeight="1">
      <c r="A322" s="14"/>
      <c r="B322" s="14"/>
      <c r="C322" s="14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3.5" customHeight="1">
      <c r="A323" s="14"/>
      <c r="B323" s="14"/>
      <c r="C323" s="14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3.5" customHeight="1">
      <c r="A324" s="14"/>
      <c r="B324" s="14"/>
      <c r="C324" s="14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3.5" customHeight="1">
      <c r="A325" s="14"/>
      <c r="B325" s="14"/>
      <c r="C325" s="14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3.5" customHeight="1">
      <c r="A326" s="14"/>
      <c r="B326" s="14"/>
      <c r="C326" s="14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3.5" customHeight="1">
      <c r="A327" s="14"/>
      <c r="B327" s="14"/>
      <c r="C327" s="14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3.5" customHeight="1">
      <c r="A328" s="14"/>
      <c r="B328" s="14"/>
      <c r="C328" s="14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3.5" customHeight="1">
      <c r="A329" s="14"/>
      <c r="B329" s="14"/>
      <c r="C329" s="14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3.5" customHeight="1">
      <c r="A330" s="14"/>
      <c r="B330" s="14"/>
      <c r="C330" s="14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3.5" customHeight="1">
      <c r="A331" s="14"/>
      <c r="B331" s="14"/>
      <c r="C331" s="14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3.5" customHeight="1">
      <c r="A332" s="14"/>
      <c r="B332" s="14"/>
      <c r="C332" s="14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3.5" customHeight="1">
      <c r="A333" s="14"/>
      <c r="B333" s="14"/>
      <c r="C333" s="14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3.5" customHeight="1">
      <c r="A334" s="14"/>
      <c r="B334" s="14"/>
      <c r="C334" s="14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3.5" customHeight="1">
      <c r="A335" s="14"/>
      <c r="B335" s="14"/>
      <c r="C335" s="14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3.5" customHeight="1">
      <c r="A336" s="14"/>
      <c r="B336" s="14"/>
      <c r="C336" s="14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3.5" customHeight="1">
      <c r="A337" s="14"/>
      <c r="B337" s="14"/>
      <c r="C337" s="14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3.5" customHeight="1">
      <c r="A338" s="14"/>
      <c r="B338" s="14"/>
      <c r="C338" s="14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3.5" customHeight="1">
      <c r="A339" s="14"/>
      <c r="B339" s="14"/>
      <c r="C339" s="14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3.5" customHeight="1">
      <c r="A340" s="14"/>
      <c r="B340" s="14"/>
      <c r="C340" s="14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3.5" customHeight="1">
      <c r="A341" s="14"/>
      <c r="B341" s="14"/>
      <c r="C341" s="14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3.5" customHeight="1">
      <c r="A342" s="14"/>
      <c r="B342" s="14"/>
      <c r="C342" s="14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3.5" customHeight="1">
      <c r="A343" s="14"/>
      <c r="B343" s="14"/>
      <c r="C343" s="14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3.5" customHeight="1">
      <c r="A344" s="14"/>
      <c r="B344" s="14"/>
      <c r="C344" s="14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3.5" customHeight="1">
      <c r="A345" s="14"/>
      <c r="B345" s="14"/>
      <c r="C345" s="14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3.5" customHeight="1">
      <c r="A346" s="14"/>
      <c r="B346" s="14"/>
      <c r="C346" s="14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3.5" customHeight="1">
      <c r="A347" s="14"/>
      <c r="B347" s="14"/>
      <c r="C347" s="14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3.5" customHeight="1">
      <c r="A348" s="14"/>
      <c r="B348" s="14"/>
      <c r="C348" s="14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3.5" customHeight="1">
      <c r="A349" s="14"/>
      <c r="B349" s="14"/>
      <c r="C349" s="14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3.5" customHeight="1">
      <c r="A350" s="14"/>
      <c r="B350" s="14"/>
      <c r="C350" s="14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3.5" customHeight="1">
      <c r="A351" s="14"/>
      <c r="B351" s="14"/>
      <c r="C351" s="14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3.5" customHeight="1">
      <c r="A352" s="14"/>
      <c r="B352" s="14"/>
      <c r="C352" s="14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3.5" customHeight="1">
      <c r="A353" s="14"/>
      <c r="B353" s="14"/>
      <c r="C353" s="14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3.5" customHeight="1">
      <c r="A354" s="14"/>
      <c r="B354" s="14"/>
      <c r="C354" s="14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3.5" customHeight="1">
      <c r="A355" s="14"/>
      <c r="B355" s="14"/>
      <c r="C355" s="14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3.5" customHeight="1">
      <c r="A356" s="14"/>
      <c r="B356" s="14"/>
      <c r="C356" s="14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3.5" customHeight="1">
      <c r="A357" s="14"/>
      <c r="B357" s="14"/>
      <c r="C357" s="14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3.5" customHeight="1">
      <c r="A358" s="14"/>
      <c r="B358" s="14"/>
      <c r="C358" s="14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3.5" customHeight="1">
      <c r="A359" s="14"/>
      <c r="B359" s="14"/>
      <c r="C359" s="14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3.5" customHeight="1">
      <c r="A360" s="14"/>
      <c r="B360" s="14"/>
      <c r="C360" s="14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3.5" customHeight="1">
      <c r="A361" s="14"/>
      <c r="B361" s="14"/>
      <c r="C361" s="14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3.5" customHeight="1">
      <c r="A362" s="14"/>
      <c r="B362" s="14"/>
      <c r="C362" s="14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3.5" customHeight="1">
      <c r="A363" s="14"/>
      <c r="B363" s="14"/>
      <c r="C363" s="14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3.5" customHeight="1">
      <c r="A364" s="14"/>
      <c r="B364" s="14"/>
      <c r="C364" s="14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3.5" customHeight="1">
      <c r="A365" s="14"/>
      <c r="B365" s="14"/>
      <c r="C365" s="14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3.5" customHeight="1">
      <c r="A366" s="14"/>
      <c r="B366" s="14"/>
      <c r="C366" s="14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3.5" customHeight="1">
      <c r="A367" s="14"/>
      <c r="B367" s="14"/>
      <c r="C367" s="14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3.5" customHeight="1">
      <c r="A368" s="14"/>
      <c r="B368" s="14"/>
      <c r="C368" s="14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3.5" customHeight="1">
      <c r="A369" s="14"/>
      <c r="B369" s="14"/>
      <c r="C369" s="14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3.5" customHeight="1">
      <c r="A370" s="14"/>
      <c r="B370" s="14"/>
      <c r="C370" s="14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3.5" customHeight="1">
      <c r="A371" s="14"/>
      <c r="B371" s="14"/>
      <c r="C371" s="14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3.5" customHeight="1">
      <c r="A372" s="14"/>
      <c r="B372" s="14"/>
      <c r="C372" s="14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3.5" customHeight="1">
      <c r="A373" s="14"/>
      <c r="B373" s="14"/>
      <c r="C373" s="14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3.5" customHeight="1">
      <c r="A374" s="14"/>
      <c r="B374" s="14"/>
      <c r="C374" s="14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3.5" customHeight="1">
      <c r="A375" s="14"/>
      <c r="B375" s="14"/>
      <c r="C375" s="14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3.5" customHeight="1">
      <c r="A376" s="14"/>
      <c r="B376" s="14"/>
      <c r="C376" s="14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3.5" customHeight="1">
      <c r="A377" s="14"/>
      <c r="B377" s="14"/>
      <c r="C377" s="14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3.5" customHeight="1">
      <c r="A378" s="14"/>
      <c r="B378" s="14"/>
      <c r="C378" s="14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3.5" customHeight="1">
      <c r="A379" s="14"/>
      <c r="B379" s="14"/>
      <c r="C379" s="14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3.5" customHeight="1">
      <c r="A380" s="14"/>
      <c r="B380" s="14"/>
      <c r="C380" s="14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3.5" customHeight="1">
      <c r="A381" s="14"/>
      <c r="B381" s="14"/>
      <c r="C381" s="14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3.5" customHeight="1">
      <c r="A382" s="14"/>
      <c r="B382" s="14"/>
      <c r="C382" s="14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3.5" customHeight="1">
      <c r="A383" s="14"/>
      <c r="B383" s="14"/>
      <c r="C383" s="14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3.5" customHeight="1">
      <c r="A384" s="14"/>
      <c r="B384" s="14"/>
      <c r="C384" s="14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3.5" customHeight="1">
      <c r="A385" s="14"/>
      <c r="B385" s="14"/>
      <c r="C385" s="14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3.5" customHeight="1">
      <c r="A386" s="14"/>
      <c r="B386" s="14"/>
      <c r="C386" s="14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3.5" customHeight="1">
      <c r="A387" s="14"/>
      <c r="B387" s="14"/>
      <c r="C387" s="14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3.5" customHeight="1">
      <c r="A388" s="14"/>
      <c r="B388" s="14"/>
      <c r="C388" s="14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3.5" customHeight="1">
      <c r="A389" s="14"/>
      <c r="B389" s="14"/>
      <c r="C389" s="14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3.5" customHeight="1">
      <c r="A390" s="14"/>
      <c r="B390" s="14"/>
      <c r="C390" s="14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3.5" customHeight="1">
      <c r="A391" s="14"/>
      <c r="B391" s="14"/>
      <c r="C391" s="14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3.5" customHeight="1">
      <c r="A392" s="14"/>
      <c r="B392" s="14"/>
      <c r="C392" s="14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3.5" customHeight="1">
      <c r="A393" s="14"/>
      <c r="B393" s="14"/>
      <c r="C393" s="14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3.5" customHeight="1">
      <c r="A394" s="14"/>
      <c r="B394" s="14"/>
      <c r="C394" s="14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3.5" customHeight="1">
      <c r="A395" s="14"/>
      <c r="B395" s="14"/>
      <c r="C395" s="14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3.5" customHeight="1">
      <c r="A396" s="14"/>
      <c r="B396" s="14"/>
      <c r="C396" s="14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3.5" customHeight="1">
      <c r="A397" s="14"/>
      <c r="B397" s="14"/>
      <c r="C397" s="14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3.5" customHeight="1">
      <c r="A398" s="14"/>
      <c r="B398" s="14"/>
      <c r="C398" s="14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3.5" customHeight="1">
      <c r="A399" s="14"/>
      <c r="B399" s="14"/>
      <c r="C399" s="14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3.5" customHeight="1">
      <c r="A400" s="14"/>
      <c r="B400" s="14"/>
      <c r="C400" s="14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3.5" customHeight="1">
      <c r="A401" s="14"/>
      <c r="B401" s="14"/>
      <c r="C401" s="14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3.5" customHeight="1">
      <c r="A402" s="14"/>
      <c r="B402" s="14"/>
      <c r="C402" s="14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3.5" customHeight="1">
      <c r="A403" s="14"/>
      <c r="B403" s="14"/>
      <c r="C403" s="14"/>
      <c r="D403" s="15"/>
      <c r="E403" s="16"/>
      <c r="F403" s="16"/>
      <c r="G403" s="16"/>
      <c r="H403" s="16"/>
      <c r="I403" s="16"/>
      <c r="J403" s="16"/>
      <c r="K403" s="16"/>
      <c r="L403" s="16"/>
      <c r="M403" s="16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3.5" customHeight="1">
      <c r="A404" s="14"/>
      <c r="B404" s="14"/>
      <c r="C404" s="14"/>
      <c r="D404" s="15"/>
      <c r="E404" s="16"/>
      <c r="F404" s="16"/>
      <c r="G404" s="16"/>
      <c r="H404" s="16"/>
      <c r="I404" s="16"/>
      <c r="J404" s="16"/>
      <c r="K404" s="16"/>
      <c r="L404" s="16"/>
      <c r="M404" s="16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3.5" customHeight="1">
      <c r="A405" s="14"/>
      <c r="B405" s="14"/>
      <c r="C405" s="14"/>
      <c r="D405" s="15"/>
      <c r="E405" s="16"/>
      <c r="F405" s="16"/>
      <c r="G405" s="16"/>
      <c r="H405" s="16"/>
      <c r="I405" s="16"/>
      <c r="J405" s="16"/>
      <c r="K405" s="16"/>
      <c r="L405" s="16"/>
      <c r="M405" s="16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3.5" customHeight="1">
      <c r="A406" s="14"/>
      <c r="B406" s="14"/>
      <c r="C406" s="14"/>
      <c r="D406" s="15"/>
      <c r="E406" s="16"/>
      <c r="F406" s="16"/>
      <c r="G406" s="16"/>
      <c r="H406" s="16"/>
      <c r="I406" s="16"/>
      <c r="J406" s="16"/>
      <c r="K406" s="16"/>
      <c r="L406" s="16"/>
      <c r="M406" s="16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3.5" customHeight="1">
      <c r="A407" s="14"/>
      <c r="B407" s="14"/>
      <c r="C407" s="14"/>
      <c r="D407" s="15"/>
      <c r="E407" s="16"/>
      <c r="F407" s="16"/>
      <c r="G407" s="16"/>
      <c r="H407" s="16"/>
      <c r="I407" s="16"/>
      <c r="J407" s="16"/>
      <c r="K407" s="16"/>
      <c r="L407" s="16"/>
      <c r="M407" s="16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3.5" customHeight="1">
      <c r="A408" s="14"/>
      <c r="B408" s="14"/>
      <c r="C408" s="14"/>
      <c r="D408" s="15"/>
      <c r="E408" s="16"/>
      <c r="F408" s="16"/>
      <c r="G408" s="16"/>
      <c r="H408" s="16"/>
      <c r="I408" s="16"/>
      <c r="J408" s="16"/>
      <c r="K408" s="16"/>
      <c r="L408" s="16"/>
      <c r="M408" s="16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3.5" customHeight="1">
      <c r="A409" s="14"/>
      <c r="B409" s="14"/>
      <c r="C409" s="14"/>
      <c r="D409" s="15"/>
      <c r="E409" s="16"/>
      <c r="F409" s="16"/>
      <c r="G409" s="16"/>
      <c r="H409" s="16"/>
      <c r="I409" s="16"/>
      <c r="J409" s="16"/>
      <c r="K409" s="16"/>
      <c r="L409" s="16"/>
      <c r="M409" s="16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3.5" customHeight="1">
      <c r="A410" s="14"/>
      <c r="B410" s="14"/>
      <c r="C410" s="14"/>
      <c r="D410" s="15"/>
      <c r="E410" s="16"/>
      <c r="F410" s="16"/>
      <c r="G410" s="16"/>
      <c r="H410" s="16"/>
      <c r="I410" s="16"/>
      <c r="J410" s="16"/>
      <c r="K410" s="16"/>
      <c r="L410" s="16"/>
      <c r="M410" s="16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3.5" customHeight="1">
      <c r="A411" s="14"/>
      <c r="B411" s="14"/>
      <c r="C411" s="14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3.5" customHeight="1">
      <c r="A412" s="14"/>
      <c r="B412" s="14"/>
      <c r="C412" s="14"/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3.5" customHeight="1">
      <c r="A413" s="14"/>
      <c r="B413" s="14"/>
      <c r="C413" s="14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3.5" customHeight="1">
      <c r="A414" s="14"/>
      <c r="B414" s="14"/>
      <c r="C414" s="14"/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3.5" customHeight="1">
      <c r="A415" s="14"/>
      <c r="B415" s="14"/>
      <c r="C415" s="14"/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3.5" customHeight="1">
      <c r="A416" s="14"/>
      <c r="B416" s="14"/>
      <c r="C416" s="14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3.5" customHeight="1">
      <c r="A417" s="14"/>
      <c r="B417" s="14"/>
      <c r="C417" s="14"/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3.5" customHeight="1">
      <c r="A418" s="14"/>
      <c r="B418" s="14"/>
      <c r="C418" s="14"/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3.5" customHeight="1">
      <c r="A419" s="14"/>
      <c r="B419" s="14"/>
      <c r="C419" s="14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3.5" customHeight="1">
      <c r="A420" s="14"/>
      <c r="B420" s="14"/>
      <c r="C420" s="14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3.5" customHeight="1">
      <c r="A421" s="14"/>
      <c r="B421" s="14"/>
      <c r="C421" s="14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3.5" customHeight="1">
      <c r="A422" s="14"/>
      <c r="B422" s="14"/>
      <c r="C422" s="14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3.5" customHeight="1">
      <c r="A423" s="14"/>
      <c r="B423" s="14"/>
      <c r="C423" s="14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3.5" customHeight="1">
      <c r="A424" s="14"/>
      <c r="B424" s="14"/>
      <c r="C424" s="14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3.5" customHeight="1">
      <c r="A425" s="14"/>
      <c r="B425" s="14"/>
      <c r="C425" s="14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3.5" customHeight="1">
      <c r="A426" s="14"/>
      <c r="B426" s="14"/>
      <c r="C426" s="14"/>
      <c r="D426" s="15"/>
      <c r="E426" s="16"/>
      <c r="F426" s="16"/>
      <c r="G426" s="16"/>
      <c r="H426" s="16"/>
      <c r="I426" s="16"/>
      <c r="J426" s="16"/>
      <c r="K426" s="16"/>
      <c r="L426" s="16"/>
      <c r="M426" s="16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3.5" customHeight="1">
      <c r="A427" s="14"/>
      <c r="B427" s="14"/>
      <c r="C427" s="14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3.5" customHeight="1">
      <c r="A428" s="14"/>
      <c r="B428" s="14"/>
      <c r="C428" s="14"/>
      <c r="D428" s="15"/>
      <c r="E428" s="16"/>
      <c r="F428" s="16"/>
      <c r="G428" s="16"/>
      <c r="H428" s="16"/>
      <c r="I428" s="16"/>
      <c r="J428" s="16"/>
      <c r="K428" s="16"/>
      <c r="L428" s="16"/>
      <c r="M428" s="16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3.5" customHeight="1">
      <c r="A429" s="14"/>
      <c r="B429" s="14"/>
      <c r="C429" s="14"/>
      <c r="D429" s="15"/>
      <c r="E429" s="16"/>
      <c r="F429" s="16"/>
      <c r="G429" s="16"/>
      <c r="H429" s="16"/>
      <c r="I429" s="16"/>
      <c r="J429" s="16"/>
      <c r="K429" s="16"/>
      <c r="L429" s="16"/>
      <c r="M429" s="16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3.5" customHeight="1">
      <c r="A430" s="14"/>
      <c r="B430" s="14"/>
      <c r="C430" s="14"/>
      <c r="D430" s="15"/>
      <c r="E430" s="16"/>
      <c r="F430" s="16"/>
      <c r="G430" s="16"/>
      <c r="H430" s="16"/>
      <c r="I430" s="16"/>
      <c r="J430" s="16"/>
      <c r="K430" s="16"/>
      <c r="L430" s="16"/>
      <c r="M430" s="16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3.5" customHeight="1">
      <c r="A431" s="14"/>
      <c r="B431" s="14"/>
      <c r="C431" s="14"/>
      <c r="D431" s="15"/>
      <c r="E431" s="16"/>
      <c r="F431" s="16"/>
      <c r="G431" s="16"/>
      <c r="H431" s="16"/>
      <c r="I431" s="16"/>
      <c r="J431" s="16"/>
      <c r="K431" s="16"/>
      <c r="L431" s="16"/>
      <c r="M431" s="16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3.5" customHeight="1">
      <c r="A432" s="14"/>
      <c r="B432" s="14"/>
      <c r="C432" s="14"/>
      <c r="D432" s="15"/>
      <c r="E432" s="16"/>
      <c r="F432" s="16"/>
      <c r="G432" s="16"/>
      <c r="H432" s="16"/>
      <c r="I432" s="16"/>
      <c r="J432" s="16"/>
      <c r="K432" s="16"/>
      <c r="L432" s="16"/>
      <c r="M432" s="16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3.5" customHeight="1">
      <c r="A433" s="14"/>
      <c r="B433" s="14"/>
      <c r="C433" s="14"/>
      <c r="D433" s="15"/>
      <c r="E433" s="16"/>
      <c r="F433" s="16"/>
      <c r="G433" s="16"/>
      <c r="H433" s="16"/>
      <c r="I433" s="16"/>
      <c r="J433" s="16"/>
      <c r="K433" s="16"/>
      <c r="L433" s="16"/>
      <c r="M433" s="16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3.5" customHeight="1">
      <c r="A434" s="14"/>
      <c r="B434" s="14"/>
      <c r="C434" s="14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3.5" customHeight="1">
      <c r="A435" s="14"/>
      <c r="B435" s="14"/>
      <c r="C435" s="14"/>
      <c r="D435" s="15"/>
      <c r="E435" s="16"/>
      <c r="F435" s="16"/>
      <c r="G435" s="16"/>
      <c r="H435" s="16"/>
      <c r="I435" s="16"/>
      <c r="J435" s="16"/>
      <c r="K435" s="16"/>
      <c r="L435" s="16"/>
      <c r="M435" s="16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3.5" customHeight="1">
      <c r="A436" s="14"/>
      <c r="B436" s="14"/>
      <c r="C436" s="14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3.5" customHeight="1">
      <c r="A437" s="14"/>
      <c r="B437" s="14"/>
      <c r="C437" s="14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3.5" customHeight="1">
      <c r="A438" s="14"/>
      <c r="B438" s="14"/>
      <c r="C438" s="14"/>
      <c r="D438" s="15"/>
      <c r="E438" s="16"/>
      <c r="F438" s="16"/>
      <c r="G438" s="16"/>
      <c r="H438" s="16"/>
      <c r="I438" s="16"/>
      <c r="J438" s="16"/>
      <c r="K438" s="16"/>
      <c r="L438" s="16"/>
      <c r="M438" s="16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3.5" customHeight="1">
      <c r="A439" s="14"/>
      <c r="B439" s="14"/>
      <c r="C439" s="14"/>
      <c r="D439" s="15"/>
      <c r="E439" s="16"/>
      <c r="F439" s="16"/>
      <c r="G439" s="16"/>
      <c r="H439" s="16"/>
      <c r="I439" s="16"/>
      <c r="J439" s="16"/>
      <c r="K439" s="16"/>
      <c r="L439" s="16"/>
      <c r="M439" s="16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3.5" customHeight="1">
      <c r="A440" s="14"/>
      <c r="B440" s="14"/>
      <c r="C440" s="14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3.5" customHeight="1">
      <c r="A441" s="14"/>
      <c r="B441" s="14"/>
      <c r="C441" s="14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3.5" customHeight="1">
      <c r="A442" s="14"/>
      <c r="B442" s="14"/>
      <c r="C442" s="14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3.5" customHeight="1">
      <c r="A443" s="14"/>
      <c r="B443" s="14"/>
      <c r="C443" s="14"/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3.5" customHeight="1">
      <c r="A444" s="14"/>
      <c r="B444" s="14"/>
      <c r="C444" s="14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3.5" customHeight="1">
      <c r="A445" s="14"/>
      <c r="B445" s="14"/>
      <c r="C445" s="14"/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3.5" customHeight="1">
      <c r="A446" s="14"/>
      <c r="B446" s="14"/>
      <c r="C446" s="14"/>
      <c r="D446" s="15"/>
      <c r="E446" s="16"/>
      <c r="F446" s="16"/>
      <c r="G446" s="16"/>
      <c r="H446" s="16"/>
      <c r="I446" s="16"/>
      <c r="J446" s="16"/>
      <c r="K446" s="16"/>
      <c r="L446" s="16"/>
      <c r="M446" s="16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3.5" customHeight="1">
      <c r="A447" s="14"/>
      <c r="B447" s="14"/>
      <c r="C447" s="14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3.5" customHeight="1">
      <c r="A448" s="14"/>
      <c r="B448" s="14"/>
      <c r="C448" s="14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3.5" customHeight="1">
      <c r="A449" s="14"/>
      <c r="B449" s="14"/>
      <c r="C449" s="14"/>
      <c r="D449" s="15"/>
      <c r="E449" s="16"/>
      <c r="F449" s="16"/>
      <c r="G449" s="16"/>
      <c r="H449" s="16"/>
      <c r="I449" s="16"/>
      <c r="J449" s="16"/>
      <c r="K449" s="16"/>
      <c r="L449" s="16"/>
      <c r="M449" s="16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3.5" customHeight="1">
      <c r="A450" s="14"/>
      <c r="B450" s="14"/>
      <c r="C450" s="14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3.5" customHeight="1">
      <c r="A451" s="14"/>
      <c r="B451" s="14"/>
      <c r="C451" s="14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3.5" customHeight="1">
      <c r="A452" s="14"/>
      <c r="B452" s="14"/>
      <c r="C452" s="14"/>
      <c r="D452" s="15"/>
      <c r="E452" s="16"/>
      <c r="F452" s="16"/>
      <c r="G452" s="16"/>
      <c r="H452" s="16"/>
      <c r="I452" s="16"/>
      <c r="J452" s="16"/>
      <c r="K452" s="16"/>
      <c r="L452" s="16"/>
      <c r="M452" s="16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3.5" customHeight="1">
      <c r="A453" s="14"/>
      <c r="B453" s="14"/>
      <c r="C453" s="14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3.5" customHeight="1">
      <c r="A454" s="14"/>
      <c r="B454" s="14"/>
      <c r="C454" s="14"/>
      <c r="D454" s="15"/>
      <c r="E454" s="16"/>
      <c r="F454" s="16"/>
      <c r="G454" s="16"/>
      <c r="H454" s="16"/>
      <c r="I454" s="16"/>
      <c r="J454" s="16"/>
      <c r="K454" s="16"/>
      <c r="L454" s="16"/>
      <c r="M454" s="16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3.5" customHeight="1">
      <c r="A455" s="14"/>
      <c r="B455" s="14"/>
      <c r="C455" s="14"/>
      <c r="D455" s="15"/>
      <c r="E455" s="16"/>
      <c r="F455" s="16"/>
      <c r="G455" s="16"/>
      <c r="H455" s="16"/>
      <c r="I455" s="16"/>
      <c r="J455" s="16"/>
      <c r="K455" s="16"/>
      <c r="L455" s="16"/>
      <c r="M455" s="16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3.5" customHeight="1">
      <c r="A456" s="14"/>
      <c r="B456" s="14"/>
      <c r="C456" s="14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3.5" customHeight="1">
      <c r="A457" s="14"/>
      <c r="B457" s="14"/>
      <c r="C457" s="14"/>
      <c r="D457" s="15"/>
      <c r="E457" s="16"/>
      <c r="F457" s="16"/>
      <c r="G457" s="16"/>
      <c r="H457" s="16"/>
      <c r="I457" s="16"/>
      <c r="J457" s="16"/>
      <c r="K457" s="16"/>
      <c r="L457" s="16"/>
      <c r="M457" s="16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3.5" customHeight="1">
      <c r="A458" s="14"/>
      <c r="B458" s="14"/>
      <c r="C458" s="14"/>
      <c r="D458" s="15"/>
      <c r="E458" s="16"/>
      <c r="F458" s="16"/>
      <c r="G458" s="16"/>
      <c r="H458" s="16"/>
      <c r="I458" s="16"/>
      <c r="J458" s="16"/>
      <c r="K458" s="16"/>
      <c r="L458" s="16"/>
      <c r="M458" s="16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3.5" customHeight="1">
      <c r="A459" s="14"/>
      <c r="B459" s="14"/>
      <c r="C459" s="14"/>
      <c r="D459" s="15"/>
      <c r="E459" s="16"/>
      <c r="F459" s="16"/>
      <c r="G459" s="16"/>
      <c r="H459" s="16"/>
      <c r="I459" s="16"/>
      <c r="J459" s="16"/>
      <c r="K459" s="16"/>
      <c r="L459" s="16"/>
      <c r="M459" s="16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3.5" customHeight="1">
      <c r="A460" s="14"/>
      <c r="B460" s="14"/>
      <c r="C460" s="14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3.5" customHeight="1">
      <c r="A461" s="14"/>
      <c r="B461" s="14"/>
      <c r="C461" s="14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3.5" customHeight="1">
      <c r="A462" s="14"/>
      <c r="B462" s="14"/>
      <c r="C462" s="14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3.5" customHeight="1">
      <c r="A463" s="14"/>
      <c r="B463" s="14"/>
      <c r="C463" s="14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3.5" customHeight="1">
      <c r="A464" s="14"/>
      <c r="B464" s="14"/>
      <c r="C464" s="14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3.5" customHeight="1">
      <c r="A465" s="14"/>
      <c r="B465" s="14"/>
      <c r="C465" s="14"/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3.5" customHeight="1">
      <c r="A466" s="14"/>
      <c r="B466" s="14"/>
      <c r="C466" s="14"/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3.5" customHeight="1">
      <c r="A467" s="14"/>
      <c r="B467" s="14"/>
      <c r="C467" s="14"/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3.5" customHeight="1">
      <c r="A468" s="14"/>
      <c r="B468" s="14"/>
      <c r="C468" s="14"/>
      <c r="D468" s="15"/>
      <c r="E468" s="16"/>
      <c r="F468" s="16"/>
      <c r="G468" s="16"/>
      <c r="H468" s="16"/>
      <c r="I468" s="16"/>
      <c r="J468" s="16"/>
      <c r="K468" s="16"/>
      <c r="L468" s="16"/>
      <c r="M468" s="16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3.5" customHeight="1">
      <c r="A469" s="14"/>
      <c r="B469" s="14"/>
      <c r="C469" s="14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3.5" customHeight="1">
      <c r="A470" s="14"/>
      <c r="B470" s="14"/>
      <c r="C470" s="14"/>
      <c r="D470" s="15"/>
      <c r="E470" s="16"/>
      <c r="F470" s="16"/>
      <c r="G470" s="16"/>
      <c r="H470" s="16"/>
      <c r="I470" s="16"/>
      <c r="J470" s="16"/>
      <c r="K470" s="16"/>
      <c r="L470" s="16"/>
      <c r="M470" s="16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3.5" customHeight="1">
      <c r="A471" s="14"/>
      <c r="B471" s="14"/>
      <c r="C471" s="14"/>
      <c r="D471" s="15"/>
      <c r="E471" s="16"/>
      <c r="F471" s="16"/>
      <c r="G471" s="16"/>
      <c r="H471" s="16"/>
      <c r="I471" s="16"/>
      <c r="J471" s="16"/>
      <c r="K471" s="16"/>
      <c r="L471" s="16"/>
      <c r="M471" s="16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3.5" customHeight="1">
      <c r="A472" s="14"/>
      <c r="B472" s="14"/>
      <c r="C472" s="14"/>
      <c r="D472" s="15"/>
      <c r="E472" s="16"/>
      <c r="F472" s="16"/>
      <c r="G472" s="16"/>
      <c r="H472" s="16"/>
      <c r="I472" s="16"/>
      <c r="J472" s="16"/>
      <c r="K472" s="16"/>
      <c r="L472" s="16"/>
      <c r="M472" s="16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3.5" customHeight="1">
      <c r="A473" s="14"/>
      <c r="B473" s="14"/>
      <c r="C473" s="14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3.5" customHeight="1">
      <c r="A474" s="14"/>
      <c r="B474" s="14"/>
      <c r="C474" s="14"/>
      <c r="D474" s="15"/>
      <c r="E474" s="16"/>
      <c r="F474" s="16"/>
      <c r="G474" s="16"/>
      <c r="H474" s="16"/>
      <c r="I474" s="16"/>
      <c r="J474" s="16"/>
      <c r="K474" s="16"/>
      <c r="L474" s="16"/>
      <c r="M474" s="16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3.5" customHeight="1">
      <c r="A475" s="14"/>
      <c r="B475" s="14"/>
      <c r="C475" s="14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3.5" customHeight="1">
      <c r="A476" s="14"/>
      <c r="B476" s="14"/>
      <c r="C476" s="14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3.5" customHeight="1">
      <c r="A477" s="14"/>
      <c r="B477" s="14"/>
      <c r="C477" s="14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3.5" customHeight="1">
      <c r="A478" s="14"/>
      <c r="B478" s="14"/>
      <c r="C478" s="14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3.5" customHeight="1">
      <c r="A479" s="14"/>
      <c r="B479" s="14"/>
      <c r="C479" s="14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3.5" customHeight="1">
      <c r="A480" s="14"/>
      <c r="B480" s="14"/>
      <c r="C480" s="14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3.5" customHeight="1">
      <c r="A481" s="14"/>
      <c r="B481" s="14"/>
      <c r="C481" s="14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3.5" customHeight="1">
      <c r="A482" s="14"/>
      <c r="B482" s="14"/>
      <c r="C482" s="14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3.5" customHeight="1">
      <c r="A483" s="14"/>
      <c r="B483" s="14"/>
      <c r="C483" s="14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3.5" customHeight="1">
      <c r="A484" s="14"/>
      <c r="B484" s="14"/>
      <c r="C484" s="14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3.5" customHeight="1">
      <c r="A485" s="14"/>
      <c r="B485" s="14"/>
      <c r="C485" s="14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3.5" customHeight="1">
      <c r="A486" s="14"/>
      <c r="B486" s="14"/>
      <c r="C486" s="14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3.5" customHeight="1">
      <c r="A487" s="14"/>
      <c r="B487" s="14"/>
      <c r="C487" s="14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3.5" customHeight="1">
      <c r="A488" s="14"/>
      <c r="B488" s="14"/>
      <c r="C488" s="14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3.5" customHeight="1">
      <c r="A489" s="14"/>
      <c r="B489" s="14"/>
      <c r="C489" s="14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3.5" customHeight="1">
      <c r="A490" s="14"/>
      <c r="B490" s="14"/>
      <c r="C490" s="14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3.5" customHeight="1">
      <c r="A491" s="14"/>
      <c r="B491" s="14"/>
      <c r="C491" s="14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3.5" customHeight="1">
      <c r="A492" s="14"/>
      <c r="B492" s="14"/>
      <c r="C492" s="14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3.5" customHeight="1">
      <c r="A493" s="14"/>
      <c r="B493" s="14"/>
      <c r="C493" s="14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3.5" customHeight="1">
      <c r="A494" s="14"/>
      <c r="B494" s="14"/>
      <c r="C494" s="14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3.5" customHeight="1">
      <c r="A495" s="14"/>
      <c r="B495" s="14"/>
      <c r="C495" s="14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3.5" customHeight="1">
      <c r="A496" s="14"/>
      <c r="B496" s="14"/>
      <c r="C496" s="14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3.5" customHeight="1">
      <c r="A497" s="14"/>
      <c r="B497" s="14"/>
      <c r="C497" s="14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3.5" customHeight="1">
      <c r="A498" s="14"/>
      <c r="B498" s="14"/>
      <c r="C498" s="14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3.5" customHeight="1">
      <c r="A499" s="14"/>
      <c r="B499" s="14"/>
      <c r="C499" s="14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3.5" customHeight="1">
      <c r="A500" s="14"/>
      <c r="B500" s="14"/>
      <c r="C500" s="14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3.5" customHeight="1">
      <c r="A501" s="14"/>
      <c r="B501" s="14"/>
      <c r="C501" s="14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3.5" customHeight="1">
      <c r="A502" s="14"/>
      <c r="B502" s="14"/>
      <c r="C502" s="14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3.5" customHeight="1">
      <c r="A503" s="14"/>
      <c r="B503" s="14"/>
      <c r="C503" s="14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3.5" customHeight="1">
      <c r="A504" s="14"/>
      <c r="B504" s="14"/>
      <c r="C504" s="14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3.5" customHeight="1">
      <c r="A505" s="14"/>
      <c r="B505" s="14"/>
      <c r="C505" s="14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3.5" customHeight="1">
      <c r="A506" s="14"/>
      <c r="B506" s="14"/>
      <c r="C506" s="14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3.5" customHeight="1">
      <c r="A507" s="14"/>
      <c r="B507" s="14"/>
      <c r="C507" s="14"/>
      <c r="D507" s="15"/>
      <c r="E507" s="16"/>
      <c r="F507" s="16"/>
      <c r="G507" s="16"/>
      <c r="H507" s="16"/>
      <c r="I507" s="16"/>
      <c r="J507" s="16"/>
      <c r="K507" s="16"/>
      <c r="L507" s="16"/>
      <c r="M507" s="16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3.5" customHeight="1">
      <c r="A508" s="14"/>
      <c r="B508" s="14"/>
      <c r="C508" s="14"/>
      <c r="D508" s="15"/>
      <c r="E508" s="16"/>
      <c r="F508" s="16"/>
      <c r="G508" s="16"/>
      <c r="H508" s="16"/>
      <c r="I508" s="16"/>
      <c r="J508" s="16"/>
      <c r="K508" s="16"/>
      <c r="L508" s="16"/>
      <c r="M508" s="16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3.5" customHeight="1">
      <c r="A509" s="14"/>
      <c r="B509" s="14"/>
      <c r="C509" s="14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3.5" customHeight="1">
      <c r="A510" s="14"/>
      <c r="B510" s="14"/>
      <c r="C510" s="14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3.5" customHeight="1">
      <c r="A511" s="14"/>
      <c r="B511" s="14"/>
      <c r="C511" s="14"/>
      <c r="D511" s="15"/>
      <c r="E511" s="16"/>
      <c r="F511" s="16"/>
      <c r="G511" s="16"/>
      <c r="H511" s="16"/>
      <c r="I511" s="16"/>
      <c r="J511" s="16"/>
      <c r="K511" s="16"/>
      <c r="L511" s="16"/>
      <c r="M511" s="16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3.5" customHeight="1">
      <c r="A512" s="14"/>
      <c r="B512" s="14"/>
      <c r="C512" s="14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3.5" customHeight="1">
      <c r="A513" s="14"/>
      <c r="B513" s="14"/>
      <c r="C513" s="14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3.5" customHeight="1">
      <c r="A514" s="14"/>
      <c r="B514" s="14"/>
      <c r="C514" s="14"/>
      <c r="D514" s="15"/>
      <c r="E514" s="16"/>
      <c r="F514" s="16"/>
      <c r="G514" s="16"/>
      <c r="H514" s="16"/>
      <c r="I514" s="16"/>
      <c r="J514" s="16"/>
      <c r="K514" s="16"/>
      <c r="L514" s="16"/>
      <c r="M514" s="16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3.5" customHeight="1">
      <c r="A515" s="14"/>
      <c r="B515" s="14"/>
      <c r="C515" s="14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3.5" customHeight="1">
      <c r="A516" s="14"/>
      <c r="B516" s="14"/>
      <c r="C516" s="14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3.5" customHeight="1">
      <c r="A517" s="14"/>
      <c r="B517" s="14"/>
      <c r="C517" s="14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3.5" customHeight="1">
      <c r="A518" s="14"/>
      <c r="B518" s="14"/>
      <c r="C518" s="14"/>
      <c r="D518" s="15"/>
      <c r="E518" s="16"/>
      <c r="F518" s="16"/>
      <c r="G518" s="16"/>
      <c r="H518" s="16"/>
      <c r="I518" s="16"/>
      <c r="J518" s="16"/>
      <c r="K518" s="16"/>
      <c r="L518" s="16"/>
      <c r="M518" s="16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3.5" customHeight="1">
      <c r="A519" s="14"/>
      <c r="B519" s="14"/>
      <c r="C519" s="14"/>
      <c r="D519" s="15"/>
      <c r="E519" s="16"/>
      <c r="F519" s="16"/>
      <c r="G519" s="16"/>
      <c r="H519" s="16"/>
      <c r="I519" s="16"/>
      <c r="J519" s="16"/>
      <c r="K519" s="16"/>
      <c r="L519" s="16"/>
      <c r="M519" s="16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3.5" customHeight="1">
      <c r="A520" s="14"/>
      <c r="B520" s="14"/>
      <c r="C520" s="14"/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3.5" customHeight="1">
      <c r="A521" s="14"/>
      <c r="B521" s="14"/>
      <c r="C521" s="14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3.5" customHeight="1">
      <c r="A522" s="14"/>
      <c r="B522" s="14"/>
      <c r="C522" s="14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3.5" customHeight="1">
      <c r="A523" s="14"/>
      <c r="B523" s="14"/>
      <c r="C523" s="14"/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3.5" customHeight="1">
      <c r="A524" s="14"/>
      <c r="B524" s="14"/>
      <c r="C524" s="14"/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3.5" customHeight="1">
      <c r="A525" s="14"/>
      <c r="B525" s="14"/>
      <c r="C525" s="14"/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3.5" customHeight="1">
      <c r="A526" s="14"/>
      <c r="B526" s="14"/>
      <c r="C526" s="14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3.5" customHeight="1">
      <c r="A527" s="14"/>
      <c r="B527" s="14"/>
      <c r="C527" s="14"/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3.5" customHeight="1">
      <c r="A528" s="14"/>
      <c r="B528" s="14"/>
      <c r="C528" s="14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3.5" customHeight="1">
      <c r="A529" s="14"/>
      <c r="B529" s="14"/>
      <c r="C529" s="14"/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3.5" customHeight="1">
      <c r="A530" s="14"/>
      <c r="B530" s="14"/>
      <c r="C530" s="14"/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3.5" customHeight="1">
      <c r="A531" s="14"/>
      <c r="B531" s="14"/>
      <c r="C531" s="14"/>
      <c r="D531" s="15"/>
      <c r="E531" s="16"/>
      <c r="F531" s="16"/>
      <c r="G531" s="16"/>
      <c r="H531" s="16"/>
      <c r="I531" s="16"/>
      <c r="J531" s="16"/>
      <c r="K531" s="16"/>
      <c r="L531" s="16"/>
      <c r="M531" s="16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3.5" customHeight="1">
      <c r="A532" s="14"/>
      <c r="B532" s="14"/>
      <c r="C532" s="14"/>
      <c r="D532" s="15"/>
      <c r="E532" s="16"/>
      <c r="F532" s="16"/>
      <c r="G532" s="16"/>
      <c r="H532" s="16"/>
      <c r="I532" s="16"/>
      <c r="J532" s="16"/>
      <c r="K532" s="16"/>
      <c r="L532" s="16"/>
      <c r="M532" s="16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3.5" customHeight="1">
      <c r="A533" s="14"/>
      <c r="B533" s="14"/>
      <c r="C533" s="14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3.5" customHeight="1">
      <c r="A534" s="14"/>
      <c r="B534" s="14"/>
      <c r="C534" s="14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3.5" customHeight="1">
      <c r="A535" s="14"/>
      <c r="B535" s="14"/>
      <c r="C535" s="14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3.5" customHeight="1">
      <c r="A536" s="14"/>
      <c r="B536" s="14"/>
      <c r="C536" s="14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3.5" customHeight="1">
      <c r="A537" s="14"/>
      <c r="B537" s="14"/>
      <c r="C537" s="14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3.5" customHeight="1">
      <c r="A538" s="14"/>
      <c r="B538" s="14"/>
      <c r="C538" s="14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3.5" customHeight="1">
      <c r="A539" s="14"/>
      <c r="B539" s="14"/>
      <c r="C539" s="14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3.5" customHeight="1">
      <c r="A540" s="14"/>
      <c r="B540" s="14"/>
      <c r="C540" s="14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3.5" customHeight="1">
      <c r="A541" s="14"/>
      <c r="B541" s="14"/>
      <c r="C541" s="14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3.5" customHeight="1">
      <c r="A542" s="14"/>
      <c r="B542" s="14"/>
      <c r="C542" s="14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3.5" customHeight="1">
      <c r="A543" s="14"/>
      <c r="B543" s="14"/>
      <c r="C543" s="14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3.5" customHeight="1">
      <c r="A544" s="14"/>
      <c r="B544" s="14"/>
      <c r="C544" s="14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3.5" customHeight="1">
      <c r="A545" s="14"/>
      <c r="B545" s="14"/>
      <c r="C545" s="14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3.5" customHeight="1">
      <c r="A546" s="14"/>
      <c r="B546" s="14"/>
      <c r="C546" s="14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3.5" customHeight="1">
      <c r="A547" s="14"/>
      <c r="B547" s="14"/>
      <c r="C547" s="14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3.5" customHeight="1">
      <c r="A548" s="14"/>
      <c r="B548" s="14"/>
      <c r="C548" s="14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3.5" customHeight="1">
      <c r="A549" s="14"/>
      <c r="B549" s="14"/>
      <c r="C549" s="14"/>
      <c r="D549" s="15"/>
      <c r="E549" s="16"/>
      <c r="F549" s="16"/>
      <c r="G549" s="16"/>
      <c r="H549" s="16"/>
      <c r="I549" s="16"/>
      <c r="J549" s="16"/>
      <c r="K549" s="16"/>
      <c r="L549" s="16"/>
      <c r="M549" s="16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3.5" customHeight="1">
      <c r="A550" s="14"/>
      <c r="B550" s="14"/>
      <c r="C550" s="14"/>
      <c r="D550" s="15"/>
      <c r="E550" s="16"/>
      <c r="F550" s="16"/>
      <c r="G550" s="16"/>
      <c r="H550" s="16"/>
      <c r="I550" s="16"/>
      <c r="J550" s="16"/>
      <c r="K550" s="16"/>
      <c r="L550" s="16"/>
      <c r="M550" s="16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3.5" customHeight="1">
      <c r="A551" s="14"/>
      <c r="B551" s="14"/>
      <c r="C551" s="14"/>
      <c r="D551" s="15"/>
      <c r="E551" s="16"/>
      <c r="F551" s="16"/>
      <c r="G551" s="16"/>
      <c r="H551" s="16"/>
      <c r="I551" s="16"/>
      <c r="J551" s="16"/>
      <c r="K551" s="16"/>
      <c r="L551" s="16"/>
      <c r="M551" s="16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3.5" customHeight="1">
      <c r="A552" s="14"/>
      <c r="B552" s="14"/>
      <c r="C552" s="14"/>
      <c r="D552" s="15"/>
      <c r="E552" s="16"/>
      <c r="F552" s="16"/>
      <c r="G552" s="16"/>
      <c r="H552" s="16"/>
      <c r="I552" s="16"/>
      <c r="J552" s="16"/>
      <c r="K552" s="16"/>
      <c r="L552" s="16"/>
      <c r="M552" s="16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3.5" customHeight="1">
      <c r="A553" s="14"/>
      <c r="B553" s="14"/>
      <c r="C553" s="14"/>
      <c r="D553" s="15"/>
      <c r="E553" s="16"/>
      <c r="F553" s="16"/>
      <c r="G553" s="16"/>
      <c r="H553" s="16"/>
      <c r="I553" s="16"/>
      <c r="J553" s="16"/>
      <c r="K553" s="16"/>
      <c r="L553" s="16"/>
      <c r="M553" s="16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3.5" customHeight="1">
      <c r="A554" s="14"/>
      <c r="B554" s="14"/>
      <c r="C554" s="14"/>
      <c r="D554" s="15"/>
      <c r="E554" s="16"/>
      <c r="F554" s="16"/>
      <c r="G554" s="16"/>
      <c r="H554" s="16"/>
      <c r="I554" s="16"/>
      <c r="J554" s="16"/>
      <c r="K554" s="16"/>
      <c r="L554" s="16"/>
      <c r="M554" s="16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3.5" customHeight="1">
      <c r="A555" s="14"/>
      <c r="B555" s="14"/>
      <c r="C555" s="14"/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3.5" customHeight="1">
      <c r="A556" s="14"/>
      <c r="B556" s="14"/>
      <c r="C556" s="14"/>
      <c r="D556" s="15"/>
      <c r="E556" s="16"/>
      <c r="F556" s="16"/>
      <c r="G556" s="16"/>
      <c r="H556" s="16"/>
      <c r="I556" s="16"/>
      <c r="J556" s="16"/>
      <c r="K556" s="16"/>
      <c r="L556" s="16"/>
      <c r="M556" s="16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3.5" customHeight="1">
      <c r="A557" s="14"/>
      <c r="B557" s="14"/>
      <c r="C557" s="14"/>
      <c r="D557" s="15"/>
      <c r="E557" s="16"/>
      <c r="F557" s="16"/>
      <c r="G557" s="16"/>
      <c r="H557" s="16"/>
      <c r="I557" s="16"/>
      <c r="J557" s="16"/>
      <c r="K557" s="16"/>
      <c r="L557" s="16"/>
      <c r="M557" s="16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3.5" customHeight="1">
      <c r="A558" s="14"/>
      <c r="B558" s="14"/>
      <c r="C558" s="14"/>
      <c r="D558" s="15"/>
      <c r="E558" s="16"/>
      <c r="F558" s="16"/>
      <c r="G558" s="16"/>
      <c r="H558" s="16"/>
      <c r="I558" s="16"/>
      <c r="J558" s="16"/>
      <c r="K558" s="16"/>
      <c r="L558" s="16"/>
      <c r="M558" s="16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3.5" customHeight="1">
      <c r="A559" s="14"/>
      <c r="B559" s="14"/>
      <c r="C559" s="14"/>
      <c r="D559" s="15"/>
      <c r="E559" s="16"/>
      <c r="F559" s="16"/>
      <c r="G559" s="16"/>
      <c r="H559" s="16"/>
      <c r="I559" s="16"/>
      <c r="J559" s="16"/>
      <c r="K559" s="16"/>
      <c r="L559" s="16"/>
      <c r="M559" s="16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3.5" customHeight="1">
      <c r="A560" s="14"/>
      <c r="B560" s="14"/>
      <c r="C560" s="14"/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3.5" customHeight="1">
      <c r="A561" s="14"/>
      <c r="B561" s="14"/>
      <c r="C561" s="14"/>
      <c r="D561" s="15"/>
      <c r="E561" s="16"/>
      <c r="F561" s="16"/>
      <c r="G561" s="16"/>
      <c r="H561" s="16"/>
      <c r="I561" s="16"/>
      <c r="J561" s="16"/>
      <c r="K561" s="16"/>
      <c r="L561" s="16"/>
      <c r="M561" s="16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3.5" customHeight="1">
      <c r="A562" s="14"/>
      <c r="B562" s="14"/>
      <c r="C562" s="14"/>
      <c r="D562" s="15"/>
      <c r="E562" s="16"/>
      <c r="F562" s="16"/>
      <c r="G562" s="16"/>
      <c r="H562" s="16"/>
      <c r="I562" s="16"/>
      <c r="J562" s="16"/>
      <c r="K562" s="16"/>
      <c r="L562" s="16"/>
      <c r="M562" s="16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3.5" customHeight="1">
      <c r="A563" s="14"/>
      <c r="B563" s="14"/>
      <c r="C563" s="14"/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3.5" customHeight="1">
      <c r="A564" s="14"/>
      <c r="B564" s="14"/>
      <c r="C564" s="14"/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3.5" customHeight="1">
      <c r="A565" s="14"/>
      <c r="B565" s="14"/>
      <c r="C565" s="14"/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3.5" customHeight="1">
      <c r="A566" s="14"/>
      <c r="B566" s="14"/>
      <c r="C566" s="14"/>
      <c r="D566" s="15"/>
      <c r="E566" s="16"/>
      <c r="F566" s="16"/>
      <c r="G566" s="16"/>
      <c r="H566" s="16"/>
      <c r="I566" s="16"/>
      <c r="J566" s="16"/>
      <c r="K566" s="16"/>
      <c r="L566" s="16"/>
      <c r="M566" s="16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3.5" customHeight="1">
      <c r="A567" s="14"/>
      <c r="B567" s="14"/>
      <c r="C567" s="14"/>
      <c r="D567" s="15"/>
      <c r="E567" s="16"/>
      <c r="F567" s="16"/>
      <c r="G567" s="16"/>
      <c r="H567" s="16"/>
      <c r="I567" s="16"/>
      <c r="J567" s="16"/>
      <c r="K567" s="16"/>
      <c r="L567" s="16"/>
      <c r="M567" s="16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3.5" customHeight="1">
      <c r="A568" s="14"/>
      <c r="B568" s="14"/>
      <c r="C568" s="14"/>
      <c r="D568" s="15"/>
      <c r="E568" s="16"/>
      <c r="F568" s="16"/>
      <c r="G568" s="16"/>
      <c r="H568" s="16"/>
      <c r="I568" s="16"/>
      <c r="J568" s="16"/>
      <c r="K568" s="16"/>
      <c r="L568" s="16"/>
      <c r="M568" s="16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3.5" customHeight="1">
      <c r="A569" s="14"/>
      <c r="B569" s="14"/>
      <c r="C569" s="14"/>
      <c r="D569" s="15"/>
      <c r="E569" s="16"/>
      <c r="F569" s="16"/>
      <c r="G569" s="16"/>
      <c r="H569" s="16"/>
      <c r="I569" s="16"/>
      <c r="J569" s="16"/>
      <c r="K569" s="16"/>
      <c r="L569" s="16"/>
      <c r="M569" s="16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3.5" customHeight="1">
      <c r="A570" s="14"/>
      <c r="B570" s="14"/>
      <c r="C570" s="14"/>
      <c r="D570" s="15"/>
      <c r="E570" s="16"/>
      <c r="F570" s="16"/>
      <c r="G570" s="16"/>
      <c r="H570" s="16"/>
      <c r="I570" s="16"/>
      <c r="J570" s="16"/>
      <c r="K570" s="16"/>
      <c r="L570" s="16"/>
      <c r="M570" s="16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3.5" customHeight="1">
      <c r="A571" s="14"/>
      <c r="B571" s="14"/>
      <c r="C571" s="14"/>
      <c r="D571" s="15"/>
      <c r="E571" s="16"/>
      <c r="F571" s="16"/>
      <c r="G571" s="16"/>
      <c r="H571" s="16"/>
      <c r="I571" s="16"/>
      <c r="J571" s="16"/>
      <c r="K571" s="16"/>
      <c r="L571" s="16"/>
      <c r="M571" s="16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3.5" customHeight="1">
      <c r="A572" s="14"/>
      <c r="B572" s="14"/>
      <c r="C572" s="14"/>
      <c r="D572" s="15"/>
      <c r="E572" s="16"/>
      <c r="F572" s="16"/>
      <c r="G572" s="16"/>
      <c r="H572" s="16"/>
      <c r="I572" s="16"/>
      <c r="J572" s="16"/>
      <c r="K572" s="16"/>
      <c r="L572" s="16"/>
      <c r="M572" s="16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3.5" customHeight="1">
      <c r="A573" s="14"/>
      <c r="B573" s="14"/>
      <c r="C573" s="14"/>
      <c r="D573" s="15"/>
      <c r="E573" s="16"/>
      <c r="F573" s="16"/>
      <c r="G573" s="16"/>
      <c r="H573" s="16"/>
      <c r="I573" s="16"/>
      <c r="J573" s="16"/>
      <c r="K573" s="16"/>
      <c r="L573" s="16"/>
      <c r="M573" s="16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3.5" customHeight="1">
      <c r="A574" s="14"/>
      <c r="B574" s="14"/>
      <c r="C574" s="14"/>
      <c r="D574" s="15"/>
      <c r="E574" s="16"/>
      <c r="F574" s="16"/>
      <c r="G574" s="16"/>
      <c r="H574" s="16"/>
      <c r="I574" s="16"/>
      <c r="J574" s="16"/>
      <c r="K574" s="16"/>
      <c r="L574" s="16"/>
      <c r="M574" s="16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3.5" customHeight="1">
      <c r="A575" s="14"/>
      <c r="B575" s="14"/>
      <c r="C575" s="14"/>
      <c r="D575" s="15"/>
      <c r="E575" s="16"/>
      <c r="F575" s="16"/>
      <c r="G575" s="16"/>
      <c r="H575" s="16"/>
      <c r="I575" s="16"/>
      <c r="J575" s="16"/>
      <c r="K575" s="16"/>
      <c r="L575" s="16"/>
      <c r="M575" s="16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3.5" customHeight="1">
      <c r="A576" s="14"/>
      <c r="B576" s="14"/>
      <c r="C576" s="14"/>
      <c r="D576" s="15"/>
      <c r="E576" s="16"/>
      <c r="F576" s="16"/>
      <c r="G576" s="16"/>
      <c r="H576" s="16"/>
      <c r="I576" s="16"/>
      <c r="J576" s="16"/>
      <c r="K576" s="16"/>
      <c r="L576" s="16"/>
      <c r="M576" s="16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3.5" customHeight="1">
      <c r="A577" s="14"/>
      <c r="B577" s="14"/>
      <c r="C577" s="14"/>
      <c r="D577" s="15"/>
      <c r="E577" s="16"/>
      <c r="F577" s="16"/>
      <c r="G577" s="16"/>
      <c r="H577" s="16"/>
      <c r="I577" s="16"/>
      <c r="J577" s="16"/>
      <c r="K577" s="16"/>
      <c r="L577" s="16"/>
      <c r="M577" s="16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3.5" customHeight="1">
      <c r="A578" s="14"/>
      <c r="B578" s="14"/>
      <c r="C578" s="14"/>
      <c r="D578" s="15"/>
      <c r="E578" s="16"/>
      <c r="F578" s="16"/>
      <c r="G578" s="16"/>
      <c r="H578" s="16"/>
      <c r="I578" s="16"/>
      <c r="J578" s="16"/>
      <c r="K578" s="16"/>
      <c r="L578" s="16"/>
      <c r="M578" s="16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3.5" customHeight="1">
      <c r="A579" s="14"/>
      <c r="B579" s="14"/>
      <c r="C579" s="14"/>
      <c r="D579" s="15"/>
      <c r="E579" s="16"/>
      <c r="F579" s="16"/>
      <c r="G579" s="16"/>
      <c r="H579" s="16"/>
      <c r="I579" s="16"/>
      <c r="J579" s="16"/>
      <c r="K579" s="16"/>
      <c r="L579" s="16"/>
      <c r="M579" s="16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3.5" customHeight="1">
      <c r="A580" s="14"/>
      <c r="B580" s="14"/>
      <c r="C580" s="14"/>
      <c r="D580" s="15"/>
      <c r="E580" s="16"/>
      <c r="F580" s="16"/>
      <c r="G580" s="16"/>
      <c r="H580" s="16"/>
      <c r="I580" s="16"/>
      <c r="J580" s="16"/>
      <c r="K580" s="16"/>
      <c r="L580" s="16"/>
      <c r="M580" s="16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3.5" customHeight="1">
      <c r="A581" s="14"/>
      <c r="B581" s="14"/>
      <c r="C581" s="14"/>
      <c r="D581" s="15"/>
      <c r="E581" s="16"/>
      <c r="F581" s="16"/>
      <c r="G581" s="16"/>
      <c r="H581" s="16"/>
      <c r="I581" s="16"/>
      <c r="J581" s="16"/>
      <c r="K581" s="16"/>
      <c r="L581" s="16"/>
      <c r="M581" s="16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3.5" customHeight="1">
      <c r="A582" s="14"/>
      <c r="B582" s="14"/>
      <c r="C582" s="14"/>
      <c r="D582" s="15"/>
      <c r="E582" s="16"/>
      <c r="F582" s="16"/>
      <c r="G582" s="16"/>
      <c r="H582" s="16"/>
      <c r="I582" s="16"/>
      <c r="J582" s="16"/>
      <c r="K582" s="16"/>
      <c r="L582" s="16"/>
      <c r="M582" s="16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3.5" customHeight="1">
      <c r="A583" s="14"/>
      <c r="B583" s="14"/>
      <c r="C583" s="14"/>
      <c r="D583" s="15"/>
      <c r="E583" s="16"/>
      <c r="F583" s="16"/>
      <c r="G583" s="16"/>
      <c r="H583" s="16"/>
      <c r="I583" s="16"/>
      <c r="J583" s="16"/>
      <c r="K583" s="16"/>
      <c r="L583" s="16"/>
      <c r="M583" s="16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3.5" customHeight="1">
      <c r="A584" s="14"/>
      <c r="B584" s="14"/>
      <c r="C584" s="14"/>
      <c r="D584" s="15"/>
      <c r="E584" s="16"/>
      <c r="F584" s="16"/>
      <c r="G584" s="16"/>
      <c r="H584" s="16"/>
      <c r="I584" s="16"/>
      <c r="J584" s="16"/>
      <c r="K584" s="16"/>
      <c r="L584" s="16"/>
      <c r="M584" s="16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3.5" customHeight="1">
      <c r="A585" s="14"/>
      <c r="B585" s="14"/>
      <c r="C585" s="14"/>
      <c r="D585" s="15"/>
      <c r="E585" s="16"/>
      <c r="F585" s="16"/>
      <c r="G585" s="16"/>
      <c r="H585" s="16"/>
      <c r="I585" s="16"/>
      <c r="J585" s="16"/>
      <c r="K585" s="16"/>
      <c r="L585" s="16"/>
      <c r="M585" s="16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3.5" customHeight="1">
      <c r="A586" s="14"/>
      <c r="B586" s="14"/>
      <c r="C586" s="14"/>
      <c r="D586" s="15"/>
      <c r="E586" s="16"/>
      <c r="F586" s="16"/>
      <c r="G586" s="16"/>
      <c r="H586" s="16"/>
      <c r="I586" s="16"/>
      <c r="J586" s="16"/>
      <c r="K586" s="16"/>
      <c r="L586" s="16"/>
      <c r="M586" s="16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3.5" customHeight="1">
      <c r="A587" s="14"/>
      <c r="B587" s="14"/>
      <c r="C587" s="14"/>
      <c r="D587" s="15"/>
      <c r="E587" s="16"/>
      <c r="F587" s="16"/>
      <c r="G587" s="16"/>
      <c r="H587" s="16"/>
      <c r="I587" s="16"/>
      <c r="J587" s="16"/>
      <c r="K587" s="16"/>
      <c r="L587" s="16"/>
      <c r="M587" s="16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3.5" customHeight="1">
      <c r="A588" s="14"/>
      <c r="B588" s="14"/>
      <c r="C588" s="14"/>
      <c r="D588" s="15"/>
      <c r="E588" s="16"/>
      <c r="F588" s="16"/>
      <c r="G588" s="16"/>
      <c r="H588" s="16"/>
      <c r="I588" s="16"/>
      <c r="J588" s="16"/>
      <c r="K588" s="16"/>
      <c r="L588" s="16"/>
      <c r="M588" s="16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3.5" customHeight="1">
      <c r="A589" s="14"/>
      <c r="B589" s="14"/>
      <c r="C589" s="14"/>
      <c r="D589" s="15"/>
      <c r="E589" s="16"/>
      <c r="F589" s="16"/>
      <c r="G589" s="16"/>
      <c r="H589" s="16"/>
      <c r="I589" s="16"/>
      <c r="J589" s="16"/>
      <c r="K589" s="16"/>
      <c r="L589" s="16"/>
      <c r="M589" s="16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3.5" customHeight="1">
      <c r="A590" s="14"/>
      <c r="B590" s="14"/>
      <c r="C590" s="14"/>
      <c r="D590" s="15"/>
      <c r="E590" s="16"/>
      <c r="F590" s="16"/>
      <c r="G590" s="16"/>
      <c r="H590" s="16"/>
      <c r="I590" s="16"/>
      <c r="J590" s="16"/>
      <c r="K590" s="16"/>
      <c r="L590" s="16"/>
      <c r="M590" s="16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3.5" customHeight="1">
      <c r="A591" s="14"/>
      <c r="B591" s="14"/>
      <c r="C591" s="14"/>
      <c r="D591" s="15"/>
      <c r="E591" s="16"/>
      <c r="F591" s="16"/>
      <c r="G591" s="16"/>
      <c r="H591" s="16"/>
      <c r="I591" s="16"/>
      <c r="J591" s="16"/>
      <c r="K591" s="16"/>
      <c r="L591" s="16"/>
      <c r="M591" s="16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3.5" customHeight="1">
      <c r="A592" s="14"/>
      <c r="B592" s="14"/>
      <c r="C592" s="14"/>
      <c r="D592" s="15"/>
      <c r="E592" s="16"/>
      <c r="F592" s="16"/>
      <c r="G592" s="16"/>
      <c r="H592" s="16"/>
      <c r="I592" s="16"/>
      <c r="J592" s="16"/>
      <c r="K592" s="16"/>
      <c r="L592" s="16"/>
      <c r="M592" s="16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3.5" customHeight="1">
      <c r="A593" s="14"/>
      <c r="B593" s="14"/>
      <c r="C593" s="14"/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3.5" customHeight="1">
      <c r="A594" s="14"/>
      <c r="B594" s="14"/>
      <c r="C594" s="14"/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3.5" customHeight="1">
      <c r="A595" s="14"/>
      <c r="B595" s="14"/>
      <c r="C595" s="14"/>
      <c r="D595" s="15"/>
      <c r="E595" s="16"/>
      <c r="F595" s="16"/>
      <c r="G595" s="16"/>
      <c r="H595" s="16"/>
      <c r="I595" s="16"/>
      <c r="J595" s="16"/>
      <c r="K595" s="16"/>
      <c r="L595" s="16"/>
      <c r="M595" s="16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3.5" customHeight="1">
      <c r="A596" s="14"/>
      <c r="B596" s="14"/>
      <c r="C596" s="14"/>
      <c r="D596" s="15"/>
      <c r="E596" s="16"/>
      <c r="F596" s="16"/>
      <c r="G596" s="16"/>
      <c r="H596" s="16"/>
      <c r="I596" s="16"/>
      <c r="J596" s="16"/>
      <c r="K596" s="16"/>
      <c r="L596" s="16"/>
      <c r="M596" s="16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3.5" customHeight="1">
      <c r="A597" s="14"/>
      <c r="B597" s="14"/>
      <c r="C597" s="14"/>
      <c r="D597" s="15"/>
      <c r="E597" s="16"/>
      <c r="F597" s="16"/>
      <c r="G597" s="16"/>
      <c r="H597" s="16"/>
      <c r="I597" s="16"/>
      <c r="J597" s="16"/>
      <c r="K597" s="16"/>
      <c r="L597" s="16"/>
      <c r="M597" s="16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3.5" customHeight="1">
      <c r="A598" s="14"/>
      <c r="B598" s="14"/>
      <c r="C598" s="14"/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3.5" customHeight="1">
      <c r="A599" s="14"/>
      <c r="B599" s="14"/>
      <c r="C599" s="14"/>
      <c r="D599" s="15"/>
      <c r="E599" s="16"/>
      <c r="F599" s="16"/>
      <c r="G599" s="16"/>
      <c r="H599" s="16"/>
      <c r="I599" s="16"/>
      <c r="J599" s="16"/>
      <c r="K599" s="16"/>
      <c r="L599" s="16"/>
      <c r="M599" s="16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3.5" customHeight="1">
      <c r="A600" s="14"/>
      <c r="B600" s="14"/>
      <c r="C600" s="14"/>
      <c r="D600" s="15"/>
      <c r="E600" s="16"/>
      <c r="F600" s="16"/>
      <c r="G600" s="16"/>
      <c r="H600" s="16"/>
      <c r="I600" s="16"/>
      <c r="J600" s="16"/>
      <c r="K600" s="16"/>
      <c r="L600" s="16"/>
      <c r="M600" s="16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3.5" customHeight="1">
      <c r="A601" s="14"/>
      <c r="B601" s="14"/>
      <c r="C601" s="14"/>
      <c r="D601" s="15"/>
      <c r="E601" s="16"/>
      <c r="F601" s="16"/>
      <c r="G601" s="16"/>
      <c r="H601" s="16"/>
      <c r="I601" s="16"/>
      <c r="J601" s="16"/>
      <c r="K601" s="16"/>
      <c r="L601" s="16"/>
      <c r="M601" s="16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3.5" customHeight="1">
      <c r="A602" s="14"/>
      <c r="B602" s="14"/>
      <c r="C602" s="14"/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3.5" customHeight="1">
      <c r="A603" s="14"/>
      <c r="B603" s="14"/>
      <c r="C603" s="14"/>
      <c r="D603" s="15"/>
      <c r="E603" s="16"/>
      <c r="F603" s="16"/>
      <c r="G603" s="16"/>
      <c r="H603" s="16"/>
      <c r="I603" s="16"/>
      <c r="J603" s="16"/>
      <c r="K603" s="16"/>
      <c r="L603" s="16"/>
      <c r="M603" s="16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3.5" customHeight="1">
      <c r="A604" s="14"/>
      <c r="B604" s="14"/>
      <c r="C604" s="14"/>
      <c r="D604" s="15"/>
      <c r="E604" s="16"/>
      <c r="F604" s="16"/>
      <c r="G604" s="16"/>
      <c r="H604" s="16"/>
      <c r="I604" s="16"/>
      <c r="J604" s="16"/>
      <c r="K604" s="16"/>
      <c r="L604" s="16"/>
      <c r="M604" s="16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3.5" customHeight="1">
      <c r="A605" s="14"/>
      <c r="B605" s="14"/>
      <c r="C605" s="14"/>
      <c r="D605" s="15"/>
      <c r="E605" s="16"/>
      <c r="F605" s="16"/>
      <c r="G605" s="16"/>
      <c r="H605" s="16"/>
      <c r="I605" s="16"/>
      <c r="J605" s="16"/>
      <c r="K605" s="16"/>
      <c r="L605" s="16"/>
      <c r="M605" s="16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3.5" customHeight="1">
      <c r="A606" s="14"/>
      <c r="B606" s="14"/>
      <c r="C606" s="14"/>
      <c r="D606" s="15"/>
      <c r="E606" s="16"/>
      <c r="F606" s="16"/>
      <c r="G606" s="16"/>
      <c r="H606" s="16"/>
      <c r="I606" s="16"/>
      <c r="J606" s="16"/>
      <c r="K606" s="16"/>
      <c r="L606" s="16"/>
      <c r="M606" s="16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3.5" customHeight="1">
      <c r="A607" s="14"/>
      <c r="B607" s="14"/>
      <c r="C607" s="14"/>
      <c r="D607" s="15"/>
      <c r="E607" s="16"/>
      <c r="F607" s="16"/>
      <c r="G607" s="16"/>
      <c r="H607" s="16"/>
      <c r="I607" s="16"/>
      <c r="J607" s="16"/>
      <c r="K607" s="16"/>
      <c r="L607" s="16"/>
      <c r="M607" s="16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3.5" customHeight="1">
      <c r="A608" s="14"/>
      <c r="B608" s="14"/>
      <c r="C608" s="14"/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3.5" customHeight="1">
      <c r="A609" s="14"/>
      <c r="B609" s="14"/>
      <c r="C609" s="14"/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3.5" customHeight="1">
      <c r="A610" s="14"/>
      <c r="B610" s="14"/>
      <c r="C610" s="14"/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3.5" customHeight="1">
      <c r="A611" s="14"/>
      <c r="B611" s="14"/>
      <c r="C611" s="14"/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3.5" customHeight="1">
      <c r="A612" s="14"/>
      <c r="B612" s="14"/>
      <c r="C612" s="14"/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3.5" customHeight="1">
      <c r="A613" s="14"/>
      <c r="B613" s="14"/>
      <c r="C613" s="14"/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3.5" customHeight="1">
      <c r="A614" s="14"/>
      <c r="B614" s="14"/>
      <c r="C614" s="14"/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3.5" customHeight="1">
      <c r="A615" s="14"/>
      <c r="B615" s="14"/>
      <c r="C615" s="14"/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3.5" customHeight="1">
      <c r="A616" s="14"/>
      <c r="B616" s="14"/>
      <c r="C616" s="14"/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3.5" customHeight="1">
      <c r="A617" s="14"/>
      <c r="B617" s="14"/>
      <c r="C617" s="14"/>
      <c r="D617" s="15"/>
      <c r="E617" s="16"/>
      <c r="F617" s="16"/>
      <c r="G617" s="16"/>
      <c r="H617" s="16"/>
      <c r="I617" s="16"/>
      <c r="J617" s="16"/>
      <c r="K617" s="16"/>
      <c r="L617" s="16"/>
      <c r="M617" s="16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3.5" customHeight="1">
      <c r="A618" s="14"/>
      <c r="B618" s="14"/>
      <c r="C618" s="14"/>
      <c r="D618" s="15"/>
      <c r="E618" s="16"/>
      <c r="F618" s="16"/>
      <c r="G618" s="16"/>
      <c r="H618" s="16"/>
      <c r="I618" s="16"/>
      <c r="J618" s="16"/>
      <c r="K618" s="16"/>
      <c r="L618" s="16"/>
      <c r="M618" s="16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3.5" customHeight="1">
      <c r="A619" s="14"/>
      <c r="B619" s="14"/>
      <c r="C619" s="14"/>
      <c r="D619" s="15"/>
      <c r="E619" s="16"/>
      <c r="F619" s="16"/>
      <c r="G619" s="16"/>
      <c r="H619" s="16"/>
      <c r="I619" s="16"/>
      <c r="J619" s="16"/>
      <c r="K619" s="16"/>
      <c r="L619" s="16"/>
      <c r="M619" s="16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3.5" customHeight="1">
      <c r="A620" s="14"/>
      <c r="B620" s="14"/>
      <c r="C620" s="14"/>
      <c r="D620" s="15"/>
      <c r="E620" s="16"/>
      <c r="F620" s="16"/>
      <c r="G620" s="16"/>
      <c r="H620" s="16"/>
      <c r="I620" s="16"/>
      <c r="J620" s="16"/>
      <c r="K620" s="16"/>
      <c r="L620" s="16"/>
      <c r="M620" s="16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3.5" customHeight="1">
      <c r="A621" s="14"/>
      <c r="B621" s="14"/>
      <c r="C621" s="14"/>
      <c r="D621" s="15"/>
      <c r="E621" s="16"/>
      <c r="F621" s="16"/>
      <c r="G621" s="16"/>
      <c r="H621" s="16"/>
      <c r="I621" s="16"/>
      <c r="J621" s="16"/>
      <c r="K621" s="16"/>
      <c r="L621" s="16"/>
      <c r="M621" s="16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3.5" customHeight="1">
      <c r="A622" s="14"/>
      <c r="B622" s="14"/>
      <c r="C622" s="14"/>
      <c r="D622" s="15"/>
      <c r="E622" s="16"/>
      <c r="F622" s="16"/>
      <c r="G622" s="16"/>
      <c r="H622" s="16"/>
      <c r="I622" s="16"/>
      <c r="J622" s="16"/>
      <c r="K622" s="16"/>
      <c r="L622" s="16"/>
      <c r="M622" s="16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3.5" customHeight="1">
      <c r="A623" s="14"/>
      <c r="B623" s="14"/>
      <c r="C623" s="14"/>
      <c r="D623" s="15"/>
      <c r="E623" s="16"/>
      <c r="F623" s="16"/>
      <c r="G623" s="16"/>
      <c r="H623" s="16"/>
      <c r="I623" s="16"/>
      <c r="J623" s="16"/>
      <c r="K623" s="16"/>
      <c r="L623" s="16"/>
      <c r="M623" s="16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3.5" customHeight="1">
      <c r="A624" s="14"/>
      <c r="B624" s="14"/>
      <c r="C624" s="14"/>
      <c r="D624" s="15"/>
      <c r="E624" s="16"/>
      <c r="F624" s="16"/>
      <c r="G624" s="16"/>
      <c r="H624" s="16"/>
      <c r="I624" s="16"/>
      <c r="J624" s="16"/>
      <c r="K624" s="16"/>
      <c r="L624" s="16"/>
      <c r="M624" s="16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3.5" customHeight="1">
      <c r="A625" s="14"/>
      <c r="B625" s="14"/>
      <c r="C625" s="14"/>
      <c r="D625" s="15"/>
      <c r="E625" s="16"/>
      <c r="F625" s="16"/>
      <c r="G625" s="16"/>
      <c r="H625" s="16"/>
      <c r="I625" s="16"/>
      <c r="J625" s="16"/>
      <c r="K625" s="16"/>
      <c r="L625" s="16"/>
      <c r="M625" s="16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3.5" customHeight="1">
      <c r="A626" s="14"/>
      <c r="B626" s="14"/>
      <c r="C626" s="14"/>
      <c r="D626" s="15"/>
      <c r="E626" s="16"/>
      <c r="F626" s="16"/>
      <c r="G626" s="16"/>
      <c r="H626" s="16"/>
      <c r="I626" s="16"/>
      <c r="J626" s="16"/>
      <c r="K626" s="16"/>
      <c r="L626" s="16"/>
      <c r="M626" s="16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3.5" customHeight="1">
      <c r="A627" s="14"/>
      <c r="B627" s="14"/>
      <c r="C627" s="14"/>
      <c r="D627" s="15"/>
      <c r="E627" s="16"/>
      <c r="F627" s="16"/>
      <c r="G627" s="16"/>
      <c r="H627" s="16"/>
      <c r="I627" s="16"/>
      <c r="J627" s="16"/>
      <c r="K627" s="16"/>
      <c r="L627" s="16"/>
      <c r="M627" s="16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3.5" customHeight="1">
      <c r="A628" s="14"/>
      <c r="B628" s="14"/>
      <c r="C628" s="14"/>
      <c r="D628" s="15"/>
      <c r="E628" s="16"/>
      <c r="F628" s="16"/>
      <c r="G628" s="16"/>
      <c r="H628" s="16"/>
      <c r="I628" s="16"/>
      <c r="J628" s="16"/>
      <c r="K628" s="16"/>
      <c r="L628" s="16"/>
      <c r="M628" s="16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3.5" customHeight="1">
      <c r="A629" s="14"/>
      <c r="B629" s="14"/>
      <c r="C629" s="14"/>
      <c r="D629" s="15"/>
      <c r="E629" s="16"/>
      <c r="F629" s="16"/>
      <c r="G629" s="16"/>
      <c r="H629" s="16"/>
      <c r="I629" s="16"/>
      <c r="J629" s="16"/>
      <c r="K629" s="16"/>
      <c r="L629" s="16"/>
      <c r="M629" s="16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3.5" customHeight="1">
      <c r="A630" s="14"/>
      <c r="B630" s="14"/>
      <c r="C630" s="14"/>
      <c r="D630" s="15"/>
      <c r="E630" s="16"/>
      <c r="F630" s="16"/>
      <c r="G630" s="16"/>
      <c r="H630" s="16"/>
      <c r="I630" s="16"/>
      <c r="J630" s="16"/>
      <c r="K630" s="16"/>
      <c r="L630" s="16"/>
      <c r="M630" s="16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3.5" customHeight="1">
      <c r="A631" s="14"/>
      <c r="B631" s="14"/>
      <c r="C631" s="14"/>
      <c r="D631" s="15"/>
      <c r="E631" s="16"/>
      <c r="F631" s="16"/>
      <c r="G631" s="16"/>
      <c r="H631" s="16"/>
      <c r="I631" s="16"/>
      <c r="J631" s="16"/>
      <c r="K631" s="16"/>
      <c r="L631" s="16"/>
      <c r="M631" s="16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3.5" customHeight="1">
      <c r="A632" s="14"/>
      <c r="B632" s="14"/>
      <c r="C632" s="14"/>
      <c r="D632" s="15"/>
      <c r="E632" s="16"/>
      <c r="F632" s="16"/>
      <c r="G632" s="16"/>
      <c r="H632" s="16"/>
      <c r="I632" s="16"/>
      <c r="J632" s="16"/>
      <c r="K632" s="16"/>
      <c r="L632" s="16"/>
      <c r="M632" s="16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3.5" customHeight="1">
      <c r="A633" s="14"/>
      <c r="B633" s="14"/>
      <c r="C633" s="14"/>
      <c r="D633" s="15"/>
      <c r="E633" s="16"/>
      <c r="F633" s="16"/>
      <c r="G633" s="16"/>
      <c r="H633" s="16"/>
      <c r="I633" s="16"/>
      <c r="J633" s="16"/>
      <c r="K633" s="16"/>
      <c r="L633" s="16"/>
      <c r="M633" s="16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3.5" customHeight="1">
      <c r="A634" s="14"/>
      <c r="B634" s="14"/>
      <c r="C634" s="14"/>
      <c r="D634" s="15"/>
      <c r="E634" s="16"/>
      <c r="F634" s="16"/>
      <c r="G634" s="16"/>
      <c r="H634" s="16"/>
      <c r="I634" s="16"/>
      <c r="J634" s="16"/>
      <c r="K634" s="16"/>
      <c r="L634" s="16"/>
      <c r="M634" s="16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3.5" customHeight="1">
      <c r="A635" s="14"/>
      <c r="B635" s="14"/>
      <c r="C635" s="14"/>
      <c r="D635" s="15"/>
      <c r="E635" s="16"/>
      <c r="F635" s="16"/>
      <c r="G635" s="16"/>
      <c r="H635" s="16"/>
      <c r="I635" s="16"/>
      <c r="J635" s="16"/>
      <c r="K635" s="16"/>
      <c r="L635" s="16"/>
      <c r="M635" s="16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3.5" customHeight="1">
      <c r="A636" s="14"/>
      <c r="B636" s="14"/>
      <c r="C636" s="14"/>
      <c r="D636" s="15"/>
      <c r="E636" s="16"/>
      <c r="F636" s="16"/>
      <c r="G636" s="16"/>
      <c r="H636" s="16"/>
      <c r="I636" s="16"/>
      <c r="J636" s="16"/>
      <c r="K636" s="16"/>
      <c r="L636" s="16"/>
      <c r="M636" s="16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3.5" customHeight="1">
      <c r="A637" s="14"/>
      <c r="B637" s="14"/>
      <c r="C637" s="14"/>
      <c r="D637" s="15"/>
      <c r="E637" s="16"/>
      <c r="F637" s="16"/>
      <c r="G637" s="16"/>
      <c r="H637" s="16"/>
      <c r="I637" s="16"/>
      <c r="J637" s="16"/>
      <c r="K637" s="16"/>
      <c r="L637" s="16"/>
      <c r="M637" s="16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3.5" customHeight="1">
      <c r="A638" s="14"/>
      <c r="B638" s="14"/>
      <c r="C638" s="14"/>
      <c r="D638" s="15"/>
      <c r="E638" s="16"/>
      <c r="F638" s="16"/>
      <c r="G638" s="16"/>
      <c r="H638" s="16"/>
      <c r="I638" s="16"/>
      <c r="J638" s="16"/>
      <c r="K638" s="16"/>
      <c r="L638" s="16"/>
      <c r="M638" s="16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3.5" customHeight="1">
      <c r="A639" s="14"/>
      <c r="B639" s="14"/>
      <c r="C639" s="14"/>
      <c r="D639" s="15"/>
      <c r="E639" s="16"/>
      <c r="F639" s="16"/>
      <c r="G639" s="16"/>
      <c r="H639" s="16"/>
      <c r="I639" s="16"/>
      <c r="J639" s="16"/>
      <c r="K639" s="16"/>
      <c r="L639" s="16"/>
      <c r="M639" s="16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3.5" customHeight="1">
      <c r="A640" s="14"/>
      <c r="B640" s="14"/>
      <c r="C640" s="14"/>
      <c r="D640" s="15"/>
      <c r="E640" s="16"/>
      <c r="F640" s="16"/>
      <c r="G640" s="16"/>
      <c r="H640" s="16"/>
      <c r="I640" s="16"/>
      <c r="J640" s="16"/>
      <c r="K640" s="16"/>
      <c r="L640" s="16"/>
      <c r="M640" s="16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3.5" customHeight="1">
      <c r="A641" s="14"/>
      <c r="B641" s="14"/>
      <c r="C641" s="14"/>
      <c r="D641" s="15"/>
      <c r="E641" s="16"/>
      <c r="F641" s="16"/>
      <c r="G641" s="16"/>
      <c r="H641" s="16"/>
      <c r="I641" s="16"/>
      <c r="J641" s="16"/>
      <c r="K641" s="16"/>
      <c r="L641" s="16"/>
      <c r="M641" s="16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3.5" customHeight="1">
      <c r="A642" s="14"/>
      <c r="B642" s="14"/>
      <c r="C642" s="14"/>
      <c r="D642" s="15"/>
      <c r="E642" s="16"/>
      <c r="F642" s="16"/>
      <c r="G642" s="16"/>
      <c r="H642" s="16"/>
      <c r="I642" s="16"/>
      <c r="J642" s="16"/>
      <c r="K642" s="16"/>
      <c r="L642" s="16"/>
      <c r="M642" s="16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3.5" customHeight="1">
      <c r="A643" s="14"/>
      <c r="B643" s="14"/>
      <c r="C643" s="14"/>
      <c r="D643" s="15"/>
      <c r="E643" s="16"/>
      <c r="F643" s="16"/>
      <c r="G643" s="16"/>
      <c r="H643" s="16"/>
      <c r="I643" s="16"/>
      <c r="J643" s="16"/>
      <c r="K643" s="16"/>
      <c r="L643" s="16"/>
      <c r="M643" s="16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3.5" customHeight="1">
      <c r="A644" s="14"/>
      <c r="B644" s="14"/>
      <c r="C644" s="14"/>
      <c r="D644" s="15"/>
      <c r="E644" s="16"/>
      <c r="F644" s="16"/>
      <c r="G644" s="16"/>
      <c r="H644" s="16"/>
      <c r="I644" s="16"/>
      <c r="J644" s="16"/>
      <c r="K644" s="16"/>
      <c r="L644" s="16"/>
      <c r="M644" s="16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3.5" customHeight="1">
      <c r="A645" s="14"/>
      <c r="B645" s="14"/>
      <c r="C645" s="14"/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3.5" customHeight="1">
      <c r="A646" s="14"/>
      <c r="B646" s="14"/>
      <c r="C646" s="14"/>
      <c r="D646" s="15"/>
      <c r="E646" s="16"/>
      <c r="F646" s="16"/>
      <c r="G646" s="16"/>
      <c r="H646" s="16"/>
      <c r="I646" s="16"/>
      <c r="J646" s="16"/>
      <c r="K646" s="16"/>
      <c r="L646" s="16"/>
      <c r="M646" s="16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3.5" customHeight="1">
      <c r="A647" s="14"/>
      <c r="B647" s="14"/>
      <c r="C647" s="14"/>
      <c r="D647" s="15"/>
      <c r="E647" s="16"/>
      <c r="F647" s="16"/>
      <c r="G647" s="16"/>
      <c r="H647" s="16"/>
      <c r="I647" s="16"/>
      <c r="J647" s="16"/>
      <c r="K647" s="16"/>
      <c r="L647" s="16"/>
      <c r="M647" s="16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3.5" customHeight="1">
      <c r="A648" s="14"/>
      <c r="B648" s="14"/>
      <c r="C648" s="14"/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3.5" customHeight="1">
      <c r="A649" s="14"/>
      <c r="B649" s="14"/>
      <c r="C649" s="14"/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3.5" customHeight="1">
      <c r="A650" s="14"/>
      <c r="B650" s="14"/>
      <c r="C650" s="14"/>
      <c r="D650" s="15"/>
      <c r="E650" s="16"/>
      <c r="F650" s="16"/>
      <c r="G650" s="16"/>
      <c r="H650" s="16"/>
      <c r="I650" s="16"/>
      <c r="J650" s="16"/>
      <c r="K650" s="16"/>
      <c r="L650" s="16"/>
      <c r="M650" s="16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3.5" customHeight="1">
      <c r="A651" s="14"/>
      <c r="B651" s="14"/>
      <c r="C651" s="14"/>
      <c r="D651" s="15"/>
      <c r="E651" s="16"/>
      <c r="F651" s="16"/>
      <c r="G651" s="16"/>
      <c r="H651" s="16"/>
      <c r="I651" s="16"/>
      <c r="J651" s="16"/>
      <c r="K651" s="16"/>
      <c r="L651" s="16"/>
      <c r="M651" s="16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3.5" customHeight="1">
      <c r="A652" s="14"/>
      <c r="B652" s="14"/>
      <c r="C652" s="14"/>
      <c r="D652" s="15"/>
      <c r="E652" s="16"/>
      <c r="F652" s="16"/>
      <c r="G652" s="16"/>
      <c r="H652" s="16"/>
      <c r="I652" s="16"/>
      <c r="J652" s="16"/>
      <c r="K652" s="16"/>
      <c r="L652" s="16"/>
      <c r="M652" s="16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3.5" customHeight="1">
      <c r="A653" s="14"/>
      <c r="B653" s="14"/>
      <c r="C653" s="14"/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3.5" customHeight="1">
      <c r="A654" s="14"/>
      <c r="B654" s="14"/>
      <c r="C654" s="14"/>
      <c r="D654" s="15"/>
      <c r="E654" s="16"/>
      <c r="F654" s="16"/>
      <c r="G654" s="16"/>
      <c r="H654" s="16"/>
      <c r="I654" s="16"/>
      <c r="J654" s="16"/>
      <c r="K654" s="16"/>
      <c r="L654" s="16"/>
      <c r="M654" s="16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3.5" customHeight="1">
      <c r="A655" s="14"/>
      <c r="B655" s="14"/>
      <c r="C655" s="14"/>
      <c r="D655" s="15"/>
      <c r="E655" s="16"/>
      <c r="F655" s="16"/>
      <c r="G655" s="16"/>
      <c r="H655" s="16"/>
      <c r="I655" s="16"/>
      <c r="J655" s="16"/>
      <c r="K655" s="16"/>
      <c r="L655" s="16"/>
      <c r="M655" s="16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3.5" customHeight="1">
      <c r="A656" s="14"/>
      <c r="B656" s="14"/>
      <c r="C656" s="14"/>
      <c r="D656" s="15"/>
      <c r="E656" s="16"/>
      <c r="F656" s="16"/>
      <c r="G656" s="16"/>
      <c r="H656" s="16"/>
      <c r="I656" s="16"/>
      <c r="J656" s="16"/>
      <c r="K656" s="16"/>
      <c r="L656" s="16"/>
      <c r="M656" s="16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3.5" customHeight="1">
      <c r="A657" s="14"/>
      <c r="B657" s="14"/>
      <c r="C657" s="14"/>
      <c r="D657" s="15"/>
      <c r="E657" s="16"/>
      <c r="F657" s="16"/>
      <c r="G657" s="16"/>
      <c r="H657" s="16"/>
      <c r="I657" s="16"/>
      <c r="J657" s="16"/>
      <c r="K657" s="16"/>
      <c r="L657" s="16"/>
      <c r="M657" s="16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3.5" customHeight="1">
      <c r="A658" s="14"/>
      <c r="B658" s="14"/>
      <c r="C658" s="14"/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3.5" customHeight="1">
      <c r="A659" s="14"/>
      <c r="B659" s="14"/>
      <c r="C659" s="14"/>
      <c r="D659" s="15"/>
      <c r="E659" s="16"/>
      <c r="F659" s="16"/>
      <c r="G659" s="16"/>
      <c r="H659" s="16"/>
      <c r="I659" s="16"/>
      <c r="J659" s="16"/>
      <c r="K659" s="16"/>
      <c r="L659" s="16"/>
      <c r="M659" s="16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3.5" customHeight="1">
      <c r="A660" s="14"/>
      <c r="B660" s="14"/>
      <c r="C660" s="14"/>
      <c r="D660" s="15"/>
      <c r="E660" s="16"/>
      <c r="F660" s="16"/>
      <c r="G660" s="16"/>
      <c r="H660" s="16"/>
      <c r="I660" s="16"/>
      <c r="J660" s="16"/>
      <c r="K660" s="16"/>
      <c r="L660" s="16"/>
      <c r="M660" s="16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3.5" customHeight="1">
      <c r="A661" s="14"/>
      <c r="B661" s="14"/>
      <c r="C661" s="14"/>
      <c r="D661" s="15"/>
      <c r="E661" s="16"/>
      <c r="F661" s="16"/>
      <c r="G661" s="16"/>
      <c r="H661" s="16"/>
      <c r="I661" s="16"/>
      <c r="J661" s="16"/>
      <c r="K661" s="16"/>
      <c r="L661" s="16"/>
      <c r="M661" s="16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3.5" customHeight="1">
      <c r="A662" s="14"/>
      <c r="B662" s="14"/>
      <c r="C662" s="14"/>
      <c r="D662" s="15"/>
      <c r="E662" s="16"/>
      <c r="F662" s="16"/>
      <c r="G662" s="16"/>
      <c r="H662" s="16"/>
      <c r="I662" s="16"/>
      <c r="J662" s="16"/>
      <c r="K662" s="16"/>
      <c r="L662" s="16"/>
      <c r="M662" s="16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3.5" customHeight="1">
      <c r="A663" s="14"/>
      <c r="B663" s="14"/>
      <c r="C663" s="14"/>
      <c r="D663" s="15"/>
      <c r="E663" s="16"/>
      <c r="F663" s="16"/>
      <c r="G663" s="16"/>
      <c r="H663" s="16"/>
      <c r="I663" s="16"/>
      <c r="J663" s="16"/>
      <c r="K663" s="16"/>
      <c r="L663" s="16"/>
      <c r="M663" s="16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3.5" customHeight="1">
      <c r="A664" s="14"/>
      <c r="B664" s="14"/>
      <c r="C664" s="14"/>
      <c r="D664" s="15"/>
      <c r="E664" s="16"/>
      <c r="F664" s="16"/>
      <c r="G664" s="16"/>
      <c r="H664" s="16"/>
      <c r="I664" s="16"/>
      <c r="J664" s="16"/>
      <c r="K664" s="16"/>
      <c r="L664" s="16"/>
      <c r="M664" s="16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3.5" customHeight="1">
      <c r="A665" s="14"/>
      <c r="B665" s="14"/>
      <c r="C665" s="14"/>
      <c r="D665" s="15"/>
      <c r="E665" s="16"/>
      <c r="F665" s="16"/>
      <c r="G665" s="16"/>
      <c r="H665" s="16"/>
      <c r="I665" s="16"/>
      <c r="J665" s="16"/>
      <c r="K665" s="16"/>
      <c r="L665" s="16"/>
      <c r="M665" s="16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3.5" customHeight="1">
      <c r="A666" s="14"/>
      <c r="B666" s="14"/>
      <c r="C666" s="14"/>
      <c r="D666" s="15"/>
      <c r="E666" s="16"/>
      <c r="F666" s="16"/>
      <c r="G666" s="16"/>
      <c r="H666" s="16"/>
      <c r="I666" s="16"/>
      <c r="J666" s="16"/>
      <c r="K666" s="16"/>
      <c r="L666" s="16"/>
      <c r="M666" s="16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3.5" customHeight="1">
      <c r="A667" s="14"/>
      <c r="B667" s="14"/>
      <c r="C667" s="14"/>
      <c r="D667" s="15"/>
      <c r="E667" s="16"/>
      <c r="F667" s="16"/>
      <c r="G667" s="16"/>
      <c r="H667" s="16"/>
      <c r="I667" s="16"/>
      <c r="J667" s="16"/>
      <c r="K667" s="16"/>
      <c r="L667" s="16"/>
      <c r="M667" s="16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3.5" customHeight="1">
      <c r="A668" s="14"/>
      <c r="B668" s="14"/>
      <c r="C668" s="14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3.5" customHeight="1">
      <c r="A669" s="14"/>
      <c r="B669" s="14"/>
      <c r="C669" s="14"/>
      <c r="D669" s="15"/>
      <c r="E669" s="16"/>
      <c r="F669" s="16"/>
      <c r="G669" s="16"/>
      <c r="H669" s="16"/>
      <c r="I669" s="16"/>
      <c r="J669" s="16"/>
      <c r="K669" s="16"/>
      <c r="L669" s="16"/>
      <c r="M669" s="16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3.5" customHeight="1">
      <c r="A670" s="14"/>
      <c r="B670" s="14"/>
      <c r="C670" s="14"/>
      <c r="D670" s="15"/>
      <c r="E670" s="16"/>
      <c r="F670" s="16"/>
      <c r="G670" s="16"/>
      <c r="H670" s="16"/>
      <c r="I670" s="16"/>
      <c r="J670" s="16"/>
      <c r="K670" s="16"/>
      <c r="L670" s="16"/>
      <c r="M670" s="16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3.5" customHeight="1">
      <c r="A671" s="14"/>
      <c r="B671" s="14"/>
      <c r="C671" s="14"/>
      <c r="D671" s="15"/>
      <c r="E671" s="16"/>
      <c r="F671" s="16"/>
      <c r="G671" s="16"/>
      <c r="H671" s="16"/>
      <c r="I671" s="16"/>
      <c r="J671" s="16"/>
      <c r="K671" s="16"/>
      <c r="L671" s="16"/>
      <c r="M671" s="16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3.5" customHeight="1">
      <c r="A672" s="14"/>
      <c r="B672" s="14"/>
      <c r="C672" s="14"/>
      <c r="D672" s="15"/>
      <c r="E672" s="16"/>
      <c r="F672" s="16"/>
      <c r="G672" s="16"/>
      <c r="H672" s="16"/>
      <c r="I672" s="16"/>
      <c r="J672" s="16"/>
      <c r="K672" s="16"/>
      <c r="L672" s="16"/>
      <c r="M672" s="16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3.5" customHeight="1">
      <c r="A673" s="14"/>
      <c r="B673" s="14"/>
      <c r="C673" s="14"/>
      <c r="D673" s="15"/>
      <c r="E673" s="16"/>
      <c r="F673" s="16"/>
      <c r="G673" s="16"/>
      <c r="H673" s="16"/>
      <c r="I673" s="16"/>
      <c r="J673" s="16"/>
      <c r="K673" s="16"/>
      <c r="L673" s="16"/>
      <c r="M673" s="16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3.5" customHeight="1">
      <c r="A674" s="14"/>
      <c r="B674" s="14"/>
      <c r="C674" s="14"/>
      <c r="D674" s="15"/>
      <c r="E674" s="16"/>
      <c r="F674" s="16"/>
      <c r="G674" s="16"/>
      <c r="H674" s="16"/>
      <c r="I674" s="16"/>
      <c r="J674" s="16"/>
      <c r="K674" s="16"/>
      <c r="L674" s="16"/>
      <c r="M674" s="16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3.5" customHeight="1">
      <c r="A675" s="14"/>
      <c r="B675" s="14"/>
      <c r="C675" s="14"/>
      <c r="D675" s="15"/>
      <c r="E675" s="16"/>
      <c r="F675" s="16"/>
      <c r="G675" s="16"/>
      <c r="H675" s="16"/>
      <c r="I675" s="16"/>
      <c r="J675" s="16"/>
      <c r="K675" s="16"/>
      <c r="L675" s="16"/>
      <c r="M675" s="16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3.5" customHeight="1">
      <c r="A676" s="14"/>
      <c r="B676" s="14"/>
      <c r="C676" s="14"/>
      <c r="D676" s="15"/>
      <c r="E676" s="16"/>
      <c r="F676" s="16"/>
      <c r="G676" s="16"/>
      <c r="H676" s="16"/>
      <c r="I676" s="16"/>
      <c r="J676" s="16"/>
      <c r="K676" s="16"/>
      <c r="L676" s="16"/>
      <c r="M676" s="16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3.5" customHeight="1">
      <c r="A677" s="14"/>
      <c r="B677" s="14"/>
      <c r="C677" s="14"/>
      <c r="D677" s="15"/>
      <c r="E677" s="16"/>
      <c r="F677" s="16"/>
      <c r="G677" s="16"/>
      <c r="H677" s="16"/>
      <c r="I677" s="16"/>
      <c r="J677" s="16"/>
      <c r="K677" s="16"/>
      <c r="L677" s="16"/>
      <c r="M677" s="16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3.5" customHeight="1">
      <c r="A678" s="14"/>
      <c r="B678" s="14"/>
      <c r="C678" s="14"/>
      <c r="D678" s="15"/>
      <c r="E678" s="16"/>
      <c r="F678" s="16"/>
      <c r="G678" s="16"/>
      <c r="H678" s="16"/>
      <c r="I678" s="16"/>
      <c r="J678" s="16"/>
      <c r="K678" s="16"/>
      <c r="L678" s="16"/>
      <c r="M678" s="16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3.5" customHeight="1">
      <c r="A679" s="14"/>
      <c r="B679" s="14"/>
      <c r="C679" s="14"/>
      <c r="D679" s="15"/>
      <c r="E679" s="16"/>
      <c r="F679" s="16"/>
      <c r="G679" s="16"/>
      <c r="H679" s="16"/>
      <c r="I679" s="16"/>
      <c r="J679" s="16"/>
      <c r="K679" s="16"/>
      <c r="L679" s="16"/>
      <c r="M679" s="16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3.5" customHeight="1">
      <c r="A680" s="14"/>
      <c r="B680" s="14"/>
      <c r="C680" s="14"/>
      <c r="D680" s="15"/>
      <c r="E680" s="16"/>
      <c r="F680" s="16"/>
      <c r="G680" s="16"/>
      <c r="H680" s="16"/>
      <c r="I680" s="16"/>
      <c r="J680" s="16"/>
      <c r="K680" s="16"/>
      <c r="L680" s="16"/>
      <c r="M680" s="16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3.5" customHeight="1">
      <c r="A681" s="14"/>
      <c r="B681" s="14"/>
      <c r="C681" s="14"/>
      <c r="D681" s="15"/>
      <c r="E681" s="16"/>
      <c r="F681" s="16"/>
      <c r="G681" s="16"/>
      <c r="H681" s="16"/>
      <c r="I681" s="16"/>
      <c r="J681" s="16"/>
      <c r="K681" s="16"/>
      <c r="L681" s="16"/>
      <c r="M681" s="16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3.5" customHeight="1">
      <c r="A682" s="14"/>
      <c r="B682" s="14"/>
      <c r="C682" s="14"/>
      <c r="D682" s="15"/>
      <c r="E682" s="16"/>
      <c r="F682" s="16"/>
      <c r="G682" s="16"/>
      <c r="H682" s="16"/>
      <c r="I682" s="16"/>
      <c r="J682" s="16"/>
      <c r="K682" s="16"/>
      <c r="L682" s="16"/>
      <c r="M682" s="16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3.5" customHeight="1">
      <c r="A683" s="14"/>
      <c r="B683" s="14"/>
      <c r="C683" s="14"/>
      <c r="D683" s="15"/>
      <c r="E683" s="16"/>
      <c r="F683" s="16"/>
      <c r="G683" s="16"/>
      <c r="H683" s="16"/>
      <c r="I683" s="16"/>
      <c r="J683" s="16"/>
      <c r="K683" s="16"/>
      <c r="L683" s="16"/>
      <c r="M683" s="16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3.5" customHeight="1">
      <c r="A684" s="14"/>
      <c r="B684" s="14"/>
      <c r="C684" s="14"/>
      <c r="D684" s="15"/>
      <c r="E684" s="16"/>
      <c r="F684" s="16"/>
      <c r="G684" s="16"/>
      <c r="H684" s="16"/>
      <c r="I684" s="16"/>
      <c r="J684" s="16"/>
      <c r="K684" s="16"/>
      <c r="L684" s="16"/>
      <c r="M684" s="16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3.5" customHeight="1">
      <c r="A685" s="14"/>
      <c r="B685" s="14"/>
      <c r="C685" s="14"/>
      <c r="D685" s="15"/>
      <c r="E685" s="16"/>
      <c r="F685" s="16"/>
      <c r="G685" s="16"/>
      <c r="H685" s="16"/>
      <c r="I685" s="16"/>
      <c r="J685" s="16"/>
      <c r="K685" s="16"/>
      <c r="L685" s="16"/>
      <c r="M685" s="16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3.5" customHeight="1">
      <c r="A686" s="14"/>
      <c r="B686" s="14"/>
      <c r="C686" s="14"/>
      <c r="D686" s="15"/>
      <c r="E686" s="16"/>
      <c r="F686" s="16"/>
      <c r="G686" s="16"/>
      <c r="H686" s="16"/>
      <c r="I686" s="16"/>
      <c r="J686" s="16"/>
      <c r="K686" s="16"/>
      <c r="L686" s="16"/>
      <c r="M686" s="16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3.5" customHeight="1">
      <c r="A687" s="14"/>
      <c r="B687" s="14"/>
      <c r="C687" s="14"/>
      <c r="D687" s="15"/>
      <c r="E687" s="16"/>
      <c r="F687" s="16"/>
      <c r="G687" s="16"/>
      <c r="H687" s="16"/>
      <c r="I687" s="16"/>
      <c r="J687" s="16"/>
      <c r="K687" s="16"/>
      <c r="L687" s="16"/>
      <c r="M687" s="16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3.5" customHeight="1">
      <c r="A688" s="14"/>
      <c r="B688" s="14"/>
      <c r="C688" s="14"/>
      <c r="D688" s="15"/>
      <c r="E688" s="16"/>
      <c r="F688" s="16"/>
      <c r="G688" s="16"/>
      <c r="H688" s="16"/>
      <c r="I688" s="16"/>
      <c r="J688" s="16"/>
      <c r="K688" s="16"/>
      <c r="L688" s="16"/>
      <c r="M688" s="16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3.5" customHeight="1">
      <c r="A689" s="14"/>
      <c r="B689" s="14"/>
      <c r="C689" s="14"/>
      <c r="D689" s="15"/>
      <c r="E689" s="16"/>
      <c r="F689" s="16"/>
      <c r="G689" s="16"/>
      <c r="H689" s="16"/>
      <c r="I689" s="16"/>
      <c r="J689" s="16"/>
      <c r="K689" s="16"/>
      <c r="L689" s="16"/>
      <c r="M689" s="16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3.5" customHeight="1">
      <c r="A690" s="14"/>
      <c r="B690" s="14"/>
      <c r="C690" s="14"/>
      <c r="D690" s="15"/>
      <c r="E690" s="16"/>
      <c r="F690" s="16"/>
      <c r="G690" s="16"/>
      <c r="H690" s="16"/>
      <c r="I690" s="16"/>
      <c r="J690" s="16"/>
      <c r="K690" s="16"/>
      <c r="L690" s="16"/>
      <c r="M690" s="16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3.5" customHeight="1">
      <c r="A691" s="14"/>
      <c r="B691" s="14"/>
      <c r="C691" s="14"/>
      <c r="D691" s="15"/>
      <c r="E691" s="16"/>
      <c r="F691" s="16"/>
      <c r="G691" s="16"/>
      <c r="H691" s="16"/>
      <c r="I691" s="16"/>
      <c r="J691" s="16"/>
      <c r="K691" s="16"/>
      <c r="L691" s="16"/>
      <c r="M691" s="16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3.5" customHeight="1">
      <c r="A692" s="14"/>
      <c r="B692" s="14"/>
      <c r="C692" s="14"/>
      <c r="D692" s="15"/>
      <c r="E692" s="16"/>
      <c r="F692" s="16"/>
      <c r="G692" s="16"/>
      <c r="H692" s="16"/>
      <c r="I692" s="16"/>
      <c r="J692" s="16"/>
      <c r="K692" s="16"/>
      <c r="L692" s="16"/>
      <c r="M692" s="16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3.5" customHeight="1">
      <c r="A693" s="14"/>
      <c r="B693" s="14"/>
      <c r="C693" s="14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3.5" customHeight="1">
      <c r="A694" s="14"/>
      <c r="B694" s="14"/>
      <c r="C694" s="14"/>
      <c r="D694" s="15"/>
      <c r="E694" s="16"/>
      <c r="F694" s="16"/>
      <c r="G694" s="16"/>
      <c r="H694" s="16"/>
      <c r="I694" s="16"/>
      <c r="J694" s="16"/>
      <c r="K694" s="16"/>
      <c r="L694" s="16"/>
      <c r="M694" s="16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3.5" customHeight="1">
      <c r="A695" s="14"/>
      <c r="B695" s="14"/>
      <c r="C695" s="14"/>
      <c r="D695" s="15"/>
      <c r="E695" s="16"/>
      <c r="F695" s="16"/>
      <c r="G695" s="16"/>
      <c r="H695" s="16"/>
      <c r="I695" s="16"/>
      <c r="J695" s="16"/>
      <c r="K695" s="16"/>
      <c r="L695" s="16"/>
      <c r="M695" s="16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3.5" customHeight="1">
      <c r="A696" s="14"/>
      <c r="B696" s="14"/>
      <c r="C696" s="14"/>
      <c r="D696" s="15"/>
      <c r="E696" s="16"/>
      <c r="F696" s="16"/>
      <c r="G696" s="16"/>
      <c r="H696" s="16"/>
      <c r="I696" s="16"/>
      <c r="J696" s="16"/>
      <c r="K696" s="16"/>
      <c r="L696" s="16"/>
      <c r="M696" s="16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3.5" customHeight="1">
      <c r="A697" s="14"/>
      <c r="B697" s="14"/>
      <c r="C697" s="14"/>
      <c r="D697" s="15"/>
      <c r="E697" s="16"/>
      <c r="F697" s="16"/>
      <c r="G697" s="16"/>
      <c r="H697" s="16"/>
      <c r="I697" s="16"/>
      <c r="J697" s="16"/>
      <c r="K697" s="16"/>
      <c r="L697" s="16"/>
      <c r="M697" s="16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3.5" customHeight="1">
      <c r="A698" s="14"/>
      <c r="B698" s="14"/>
      <c r="C698" s="14"/>
      <c r="D698" s="15"/>
      <c r="E698" s="16"/>
      <c r="F698" s="16"/>
      <c r="G698" s="16"/>
      <c r="H698" s="16"/>
      <c r="I698" s="16"/>
      <c r="J698" s="16"/>
      <c r="K698" s="16"/>
      <c r="L698" s="16"/>
      <c r="M698" s="16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3.5" customHeight="1">
      <c r="A699" s="14"/>
      <c r="B699" s="14"/>
      <c r="C699" s="14"/>
      <c r="D699" s="15"/>
      <c r="E699" s="16"/>
      <c r="F699" s="16"/>
      <c r="G699" s="16"/>
      <c r="H699" s="16"/>
      <c r="I699" s="16"/>
      <c r="J699" s="16"/>
      <c r="K699" s="16"/>
      <c r="L699" s="16"/>
      <c r="M699" s="16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3.5" customHeight="1">
      <c r="A700" s="14"/>
      <c r="B700" s="14"/>
      <c r="C700" s="14"/>
      <c r="D700" s="15"/>
      <c r="E700" s="16"/>
      <c r="F700" s="16"/>
      <c r="G700" s="16"/>
      <c r="H700" s="16"/>
      <c r="I700" s="16"/>
      <c r="J700" s="16"/>
      <c r="K700" s="16"/>
      <c r="L700" s="16"/>
      <c r="M700" s="16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3.5" customHeight="1">
      <c r="A701" s="14"/>
      <c r="B701" s="14"/>
      <c r="C701" s="14"/>
      <c r="D701" s="15"/>
      <c r="E701" s="16"/>
      <c r="F701" s="16"/>
      <c r="G701" s="16"/>
      <c r="H701" s="16"/>
      <c r="I701" s="16"/>
      <c r="J701" s="16"/>
      <c r="K701" s="16"/>
      <c r="L701" s="16"/>
      <c r="M701" s="16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3.5" customHeight="1">
      <c r="A702" s="14"/>
      <c r="B702" s="14"/>
      <c r="C702" s="14"/>
      <c r="D702" s="15"/>
      <c r="E702" s="16"/>
      <c r="F702" s="16"/>
      <c r="G702" s="16"/>
      <c r="H702" s="16"/>
      <c r="I702" s="16"/>
      <c r="J702" s="16"/>
      <c r="K702" s="16"/>
      <c r="L702" s="16"/>
      <c r="M702" s="16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3.5" customHeight="1">
      <c r="A703" s="14"/>
      <c r="B703" s="14"/>
      <c r="C703" s="14"/>
      <c r="D703" s="15"/>
      <c r="E703" s="16"/>
      <c r="F703" s="16"/>
      <c r="G703" s="16"/>
      <c r="H703" s="16"/>
      <c r="I703" s="16"/>
      <c r="J703" s="16"/>
      <c r="K703" s="16"/>
      <c r="L703" s="16"/>
      <c r="M703" s="16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3.5" customHeight="1">
      <c r="A704" s="14"/>
      <c r="B704" s="14"/>
      <c r="C704" s="14"/>
      <c r="D704" s="15"/>
      <c r="E704" s="16"/>
      <c r="F704" s="16"/>
      <c r="G704" s="16"/>
      <c r="H704" s="16"/>
      <c r="I704" s="16"/>
      <c r="J704" s="16"/>
      <c r="K704" s="16"/>
      <c r="L704" s="16"/>
      <c r="M704" s="16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3.5" customHeight="1">
      <c r="A705" s="14"/>
      <c r="B705" s="14"/>
      <c r="C705" s="14"/>
      <c r="D705" s="15"/>
      <c r="E705" s="16"/>
      <c r="F705" s="16"/>
      <c r="G705" s="16"/>
      <c r="H705" s="16"/>
      <c r="I705" s="16"/>
      <c r="J705" s="16"/>
      <c r="K705" s="16"/>
      <c r="L705" s="16"/>
      <c r="M705" s="16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3.5" customHeight="1">
      <c r="A706" s="14"/>
      <c r="B706" s="14"/>
      <c r="C706" s="14"/>
      <c r="D706" s="15"/>
      <c r="E706" s="16"/>
      <c r="F706" s="16"/>
      <c r="G706" s="16"/>
      <c r="H706" s="16"/>
      <c r="I706" s="16"/>
      <c r="J706" s="16"/>
      <c r="K706" s="16"/>
      <c r="L706" s="16"/>
      <c r="M706" s="16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3.5" customHeight="1">
      <c r="A707" s="14"/>
      <c r="B707" s="14"/>
      <c r="C707" s="14"/>
      <c r="D707" s="15"/>
      <c r="E707" s="16"/>
      <c r="F707" s="16"/>
      <c r="G707" s="16"/>
      <c r="H707" s="16"/>
      <c r="I707" s="16"/>
      <c r="J707" s="16"/>
      <c r="K707" s="16"/>
      <c r="L707" s="16"/>
      <c r="M707" s="16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3.5" customHeight="1">
      <c r="A708" s="14"/>
      <c r="B708" s="14"/>
      <c r="C708" s="14"/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3.5" customHeight="1">
      <c r="A709" s="14"/>
      <c r="B709" s="14"/>
      <c r="C709" s="14"/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3.5" customHeight="1">
      <c r="A710" s="14"/>
      <c r="B710" s="14"/>
      <c r="C710" s="14"/>
      <c r="D710" s="15"/>
      <c r="E710" s="16"/>
      <c r="F710" s="16"/>
      <c r="G710" s="16"/>
      <c r="H710" s="16"/>
      <c r="I710" s="16"/>
      <c r="J710" s="16"/>
      <c r="K710" s="16"/>
      <c r="L710" s="16"/>
      <c r="M710" s="16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3.5" customHeight="1">
      <c r="A711" s="14"/>
      <c r="B711" s="14"/>
      <c r="C711" s="14"/>
      <c r="D711" s="15"/>
      <c r="E711" s="16"/>
      <c r="F711" s="16"/>
      <c r="G711" s="16"/>
      <c r="H711" s="16"/>
      <c r="I711" s="16"/>
      <c r="J711" s="16"/>
      <c r="K711" s="16"/>
      <c r="L711" s="16"/>
      <c r="M711" s="16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3.5" customHeight="1">
      <c r="A712" s="14"/>
      <c r="B712" s="14"/>
      <c r="C712" s="14"/>
      <c r="D712" s="15"/>
      <c r="E712" s="16"/>
      <c r="F712" s="16"/>
      <c r="G712" s="16"/>
      <c r="H712" s="16"/>
      <c r="I712" s="16"/>
      <c r="J712" s="16"/>
      <c r="K712" s="16"/>
      <c r="L712" s="16"/>
      <c r="M712" s="16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3.5" customHeight="1">
      <c r="A713" s="14"/>
      <c r="B713" s="14"/>
      <c r="C713" s="14"/>
      <c r="D713" s="15"/>
      <c r="E713" s="16"/>
      <c r="F713" s="16"/>
      <c r="G713" s="16"/>
      <c r="H713" s="16"/>
      <c r="I713" s="16"/>
      <c r="J713" s="16"/>
      <c r="K713" s="16"/>
      <c r="L713" s="16"/>
      <c r="M713" s="16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3.5" customHeight="1">
      <c r="A714" s="14"/>
      <c r="B714" s="14"/>
      <c r="C714" s="14"/>
      <c r="D714" s="15"/>
      <c r="E714" s="16"/>
      <c r="F714" s="16"/>
      <c r="G714" s="16"/>
      <c r="H714" s="16"/>
      <c r="I714" s="16"/>
      <c r="J714" s="16"/>
      <c r="K714" s="16"/>
      <c r="L714" s="16"/>
      <c r="M714" s="16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3.5" customHeight="1">
      <c r="A715" s="14"/>
      <c r="B715" s="14"/>
      <c r="C715" s="14"/>
      <c r="D715" s="15"/>
      <c r="E715" s="16"/>
      <c r="F715" s="16"/>
      <c r="G715" s="16"/>
      <c r="H715" s="16"/>
      <c r="I715" s="16"/>
      <c r="J715" s="16"/>
      <c r="K715" s="16"/>
      <c r="L715" s="16"/>
      <c r="M715" s="16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3.5" customHeight="1">
      <c r="A716" s="14"/>
      <c r="B716" s="14"/>
      <c r="C716" s="14"/>
      <c r="D716" s="15"/>
      <c r="E716" s="16"/>
      <c r="F716" s="16"/>
      <c r="G716" s="16"/>
      <c r="H716" s="16"/>
      <c r="I716" s="16"/>
      <c r="J716" s="16"/>
      <c r="K716" s="16"/>
      <c r="L716" s="16"/>
      <c r="M716" s="16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3.5" customHeight="1">
      <c r="A717" s="14"/>
      <c r="B717" s="14"/>
      <c r="C717" s="14"/>
      <c r="D717" s="15"/>
      <c r="E717" s="16"/>
      <c r="F717" s="16"/>
      <c r="G717" s="16"/>
      <c r="H717" s="16"/>
      <c r="I717" s="16"/>
      <c r="J717" s="16"/>
      <c r="K717" s="16"/>
      <c r="L717" s="16"/>
      <c r="M717" s="16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3.5" customHeight="1">
      <c r="A718" s="14"/>
      <c r="B718" s="14"/>
      <c r="C718" s="14"/>
      <c r="D718" s="15"/>
      <c r="E718" s="16"/>
      <c r="F718" s="16"/>
      <c r="G718" s="16"/>
      <c r="H718" s="16"/>
      <c r="I718" s="16"/>
      <c r="J718" s="16"/>
      <c r="K718" s="16"/>
      <c r="L718" s="16"/>
      <c r="M718" s="16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3.5" customHeight="1">
      <c r="A719" s="14"/>
      <c r="B719" s="14"/>
      <c r="C719" s="14"/>
      <c r="D719" s="15"/>
      <c r="E719" s="16"/>
      <c r="F719" s="16"/>
      <c r="G719" s="16"/>
      <c r="H719" s="16"/>
      <c r="I719" s="16"/>
      <c r="J719" s="16"/>
      <c r="K719" s="16"/>
      <c r="L719" s="16"/>
      <c r="M719" s="16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3.5" customHeight="1">
      <c r="A720" s="14"/>
      <c r="B720" s="14"/>
      <c r="C720" s="14"/>
      <c r="D720" s="15"/>
      <c r="E720" s="16"/>
      <c r="F720" s="16"/>
      <c r="G720" s="16"/>
      <c r="H720" s="16"/>
      <c r="I720" s="16"/>
      <c r="J720" s="16"/>
      <c r="K720" s="16"/>
      <c r="L720" s="16"/>
      <c r="M720" s="16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3.5" customHeight="1">
      <c r="A721" s="14"/>
      <c r="B721" s="14"/>
      <c r="C721" s="14"/>
      <c r="D721" s="15"/>
      <c r="E721" s="16"/>
      <c r="F721" s="16"/>
      <c r="G721" s="16"/>
      <c r="H721" s="16"/>
      <c r="I721" s="16"/>
      <c r="J721" s="16"/>
      <c r="K721" s="16"/>
      <c r="L721" s="16"/>
      <c r="M721" s="16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3.5" customHeight="1">
      <c r="A722" s="14"/>
      <c r="B722" s="14"/>
      <c r="C722" s="14"/>
      <c r="D722" s="15"/>
      <c r="E722" s="16"/>
      <c r="F722" s="16"/>
      <c r="G722" s="16"/>
      <c r="H722" s="16"/>
      <c r="I722" s="16"/>
      <c r="J722" s="16"/>
      <c r="K722" s="16"/>
      <c r="L722" s="16"/>
      <c r="M722" s="16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3.5" customHeight="1">
      <c r="A723" s="14"/>
      <c r="B723" s="14"/>
      <c r="C723" s="14"/>
      <c r="D723" s="15"/>
      <c r="E723" s="16"/>
      <c r="F723" s="16"/>
      <c r="G723" s="16"/>
      <c r="H723" s="16"/>
      <c r="I723" s="16"/>
      <c r="J723" s="16"/>
      <c r="K723" s="16"/>
      <c r="L723" s="16"/>
      <c r="M723" s="16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3.5" customHeight="1">
      <c r="A724" s="14"/>
      <c r="B724" s="14"/>
      <c r="C724" s="14"/>
      <c r="D724" s="15"/>
      <c r="E724" s="16"/>
      <c r="F724" s="16"/>
      <c r="G724" s="16"/>
      <c r="H724" s="16"/>
      <c r="I724" s="16"/>
      <c r="J724" s="16"/>
      <c r="K724" s="16"/>
      <c r="L724" s="16"/>
      <c r="M724" s="16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3.5" customHeight="1">
      <c r="A725" s="14"/>
      <c r="B725" s="14"/>
      <c r="C725" s="14"/>
      <c r="D725" s="15"/>
      <c r="E725" s="16"/>
      <c r="F725" s="16"/>
      <c r="G725" s="16"/>
      <c r="H725" s="16"/>
      <c r="I725" s="16"/>
      <c r="J725" s="16"/>
      <c r="K725" s="16"/>
      <c r="L725" s="16"/>
      <c r="M725" s="16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3.5" customHeight="1">
      <c r="A726" s="14"/>
      <c r="B726" s="14"/>
      <c r="C726" s="14"/>
      <c r="D726" s="15"/>
      <c r="E726" s="16"/>
      <c r="F726" s="16"/>
      <c r="G726" s="16"/>
      <c r="H726" s="16"/>
      <c r="I726" s="16"/>
      <c r="J726" s="16"/>
      <c r="K726" s="16"/>
      <c r="L726" s="16"/>
      <c r="M726" s="16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3.5" customHeight="1">
      <c r="A727" s="14"/>
      <c r="B727" s="14"/>
      <c r="C727" s="14"/>
      <c r="D727" s="15"/>
      <c r="E727" s="16"/>
      <c r="F727" s="16"/>
      <c r="G727" s="16"/>
      <c r="H727" s="16"/>
      <c r="I727" s="16"/>
      <c r="J727" s="16"/>
      <c r="K727" s="16"/>
      <c r="L727" s="16"/>
      <c r="M727" s="16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3.5" customHeight="1">
      <c r="A728" s="14"/>
      <c r="B728" s="14"/>
      <c r="C728" s="14"/>
      <c r="D728" s="15"/>
      <c r="E728" s="16"/>
      <c r="F728" s="16"/>
      <c r="G728" s="16"/>
      <c r="H728" s="16"/>
      <c r="I728" s="16"/>
      <c r="J728" s="16"/>
      <c r="K728" s="16"/>
      <c r="L728" s="16"/>
      <c r="M728" s="16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3.5" customHeight="1">
      <c r="A729" s="14"/>
      <c r="B729" s="14"/>
      <c r="C729" s="14"/>
      <c r="D729" s="15"/>
      <c r="E729" s="16"/>
      <c r="F729" s="16"/>
      <c r="G729" s="16"/>
      <c r="H729" s="16"/>
      <c r="I729" s="16"/>
      <c r="J729" s="16"/>
      <c r="K729" s="16"/>
      <c r="L729" s="16"/>
      <c r="M729" s="16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3.5" customHeight="1">
      <c r="A730" s="14"/>
      <c r="B730" s="14"/>
      <c r="C730" s="14"/>
      <c r="D730" s="15"/>
      <c r="E730" s="16"/>
      <c r="F730" s="16"/>
      <c r="G730" s="16"/>
      <c r="H730" s="16"/>
      <c r="I730" s="16"/>
      <c r="J730" s="16"/>
      <c r="K730" s="16"/>
      <c r="L730" s="16"/>
      <c r="M730" s="16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3.5" customHeight="1">
      <c r="A731" s="14"/>
      <c r="B731" s="14"/>
      <c r="C731" s="14"/>
      <c r="D731" s="15"/>
      <c r="E731" s="16"/>
      <c r="F731" s="16"/>
      <c r="G731" s="16"/>
      <c r="H731" s="16"/>
      <c r="I731" s="16"/>
      <c r="J731" s="16"/>
      <c r="K731" s="16"/>
      <c r="L731" s="16"/>
      <c r="M731" s="16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3.5" customHeight="1">
      <c r="A732" s="14"/>
      <c r="B732" s="14"/>
      <c r="C732" s="14"/>
      <c r="D732" s="15"/>
      <c r="E732" s="16"/>
      <c r="F732" s="16"/>
      <c r="G732" s="16"/>
      <c r="H732" s="16"/>
      <c r="I732" s="16"/>
      <c r="J732" s="16"/>
      <c r="K732" s="16"/>
      <c r="L732" s="16"/>
      <c r="M732" s="16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3.5" customHeight="1">
      <c r="A733" s="14"/>
      <c r="B733" s="14"/>
      <c r="C733" s="14"/>
      <c r="D733" s="15"/>
      <c r="E733" s="16"/>
      <c r="F733" s="16"/>
      <c r="G733" s="16"/>
      <c r="H733" s="16"/>
      <c r="I733" s="16"/>
      <c r="J733" s="16"/>
      <c r="K733" s="16"/>
      <c r="L733" s="16"/>
      <c r="M733" s="16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3.5" customHeight="1">
      <c r="A734" s="14"/>
      <c r="B734" s="14"/>
      <c r="C734" s="14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3.5" customHeight="1">
      <c r="A735" s="14"/>
      <c r="B735" s="14"/>
      <c r="C735" s="14"/>
      <c r="D735" s="15"/>
      <c r="E735" s="16"/>
      <c r="F735" s="16"/>
      <c r="G735" s="16"/>
      <c r="H735" s="16"/>
      <c r="I735" s="16"/>
      <c r="J735" s="16"/>
      <c r="K735" s="16"/>
      <c r="L735" s="16"/>
      <c r="M735" s="16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3.5" customHeight="1">
      <c r="A736" s="14"/>
      <c r="B736" s="14"/>
      <c r="C736" s="14"/>
      <c r="D736" s="15"/>
      <c r="E736" s="16"/>
      <c r="F736" s="16"/>
      <c r="G736" s="16"/>
      <c r="H736" s="16"/>
      <c r="I736" s="16"/>
      <c r="J736" s="16"/>
      <c r="K736" s="16"/>
      <c r="L736" s="16"/>
      <c r="M736" s="16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3.5" customHeight="1">
      <c r="A737" s="14"/>
      <c r="B737" s="14"/>
      <c r="C737" s="14"/>
      <c r="D737" s="15"/>
      <c r="E737" s="16"/>
      <c r="F737" s="16"/>
      <c r="G737" s="16"/>
      <c r="H737" s="16"/>
      <c r="I737" s="16"/>
      <c r="J737" s="16"/>
      <c r="K737" s="16"/>
      <c r="L737" s="16"/>
      <c r="M737" s="16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3.5" customHeight="1">
      <c r="A738" s="14"/>
      <c r="B738" s="14"/>
      <c r="C738" s="14"/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3.5" customHeight="1">
      <c r="A739" s="14"/>
      <c r="B739" s="14"/>
      <c r="C739" s="14"/>
      <c r="D739" s="15"/>
      <c r="E739" s="16"/>
      <c r="F739" s="16"/>
      <c r="G739" s="16"/>
      <c r="H739" s="16"/>
      <c r="I739" s="16"/>
      <c r="J739" s="16"/>
      <c r="K739" s="16"/>
      <c r="L739" s="16"/>
      <c r="M739" s="16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3.5" customHeight="1">
      <c r="A740" s="14"/>
      <c r="B740" s="14"/>
      <c r="C740" s="14"/>
      <c r="D740" s="15"/>
      <c r="E740" s="16"/>
      <c r="F740" s="16"/>
      <c r="G740" s="16"/>
      <c r="H740" s="16"/>
      <c r="I740" s="16"/>
      <c r="J740" s="16"/>
      <c r="K740" s="16"/>
      <c r="L740" s="16"/>
      <c r="M740" s="16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3.5" customHeight="1">
      <c r="A741" s="14"/>
      <c r="B741" s="14"/>
      <c r="C741" s="14"/>
      <c r="D741" s="15"/>
      <c r="E741" s="16"/>
      <c r="F741" s="16"/>
      <c r="G741" s="16"/>
      <c r="H741" s="16"/>
      <c r="I741" s="16"/>
      <c r="J741" s="16"/>
      <c r="K741" s="16"/>
      <c r="L741" s="16"/>
      <c r="M741" s="16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3.5" customHeight="1">
      <c r="A742" s="14"/>
      <c r="B742" s="14"/>
      <c r="C742" s="14"/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3.5" customHeight="1">
      <c r="A743" s="14"/>
      <c r="B743" s="14"/>
      <c r="C743" s="14"/>
      <c r="D743" s="15"/>
      <c r="E743" s="16"/>
      <c r="F743" s="16"/>
      <c r="G743" s="16"/>
      <c r="H743" s="16"/>
      <c r="I743" s="16"/>
      <c r="J743" s="16"/>
      <c r="K743" s="16"/>
      <c r="L743" s="16"/>
      <c r="M743" s="16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3.5" customHeight="1">
      <c r="A744" s="14"/>
      <c r="B744" s="14"/>
      <c r="C744" s="14"/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3.5" customHeight="1">
      <c r="A745" s="14"/>
      <c r="B745" s="14"/>
      <c r="C745" s="14"/>
      <c r="D745" s="15"/>
      <c r="E745" s="16"/>
      <c r="F745" s="16"/>
      <c r="G745" s="16"/>
      <c r="H745" s="16"/>
      <c r="I745" s="16"/>
      <c r="J745" s="16"/>
      <c r="K745" s="16"/>
      <c r="L745" s="16"/>
      <c r="M745" s="16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3.5" customHeight="1">
      <c r="A746" s="14"/>
      <c r="B746" s="14"/>
      <c r="C746" s="14"/>
      <c r="D746" s="15"/>
      <c r="E746" s="16"/>
      <c r="F746" s="16"/>
      <c r="G746" s="16"/>
      <c r="H746" s="16"/>
      <c r="I746" s="16"/>
      <c r="J746" s="16"/>
      <c r="K746" s="16"/>
      <c r="L746" s="16"/>
      <c r="M746" s="16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3.5" customHeight="1">
      <c r="A747" s="14"/>
      <c r="B747" s="14"/>
      <c r="C747" s="14"/>
      <c r="D747" s="15"/>
      <c r="E747" s="16"/>
      <c r="F747" s="16"/>
      <c r="G747" s="16"/>
      <c r="H747" s="16"/>
      <c r="I747" s="16"/>
      <c r="J747" s="16"/>
      <c r="K747" s="16"/>
      <c r="L747" s="16"/>
      <c r="M747" s="16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3.5" customHeight="1">
      <c r="A748" s="14"/>
      <c r="B748" s="14"/>
      <c r="C748" s="14"/>
      <c r="D748" s="15"/>
      <c r="E748" s="16"/>
      <c r="F748" s="16"/>
      <c r="G748" s="16"/>
      <c r="H748" s="16"/>
      <c r="I748" s="16"/>
      <c r="J748" s="16"/>
      <c r="K748" s="16"/>
      <c r="L748" s="16"/>
      <c r="M748" s="16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3.5" customHeight="1">
      <c r="A749" s="14"/>
      <c r="B749" s="14"/>
      <c r="C749" s="14"/>
      <c r="D749" s="15"/>
      <c r="E749" s="16"/>
      <c r="F749" s="16"/>
      <c r="G749" s="16"/>
      <c r="H749" s="16"/>
      <c r="I749" s="16"/>
      <c r="J749" s="16"/>
      <c r="K749" s="16"/>
      <c r="L749" s="16"/>
      <c r="M749" s="16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3.5" customHeight="1">
      <c r="A750" s="14"/>
      <c r="B750" s="14"/>
      <c r="C750" s="14"/>
      <c r="D750" s="15"/>
      <c r="E750" s="16"/>
      <c r="F750" s="16"/>
      <c r="G750" s="16"/>
      <c r="H750" s="16"/>
      <c r="I750" s="16"/>
      <c r="J750" s="16"/>
      <c r="K750" s="16"/>
      <c r="L750" s="16"/>
      <c r="M750" s="16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3.5" customHeight="1">
      <c r="A751" s="14"/>
      <c r="B751" s="14"/>
      <c r="C751" s="14"/>
      <c r="D751" s="15"/>
      <c r="E751" s="16"/>
      <c r="F751" s="16"/>
      <c r="G751" s="16"/>
      <c r="H751" s="16"/>
      <c r="I751" s="16"/>
      <c r="J751" s="16"/>
      <c r="K751" s="16"/>
      <c r="L751" s="16"/>
      <c r="M751" s="16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3.5" customHeight="1">
      <c r="A752" s="14"/>
      <c r="B752" s="14"/>
      <c r="C752" s="14"/>
      <c r="D752" s="15"/>
      <c r="E752" s="16"/>
      <c r="F752" s="16"/>
      <c r="G752" s="16"/>
      <c r="H752" s="16"/>
      <c r="I752" s="16"/>
      <c r="J752" s="16"/>
      <c r="K752" s="16"/>
      <c r="L752" s="16"/>
      <c r="M752" s="16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3.5" customHeight="1">
      <c r="A753" s="14"/>
      <c r="B753" s="14"/>
      <c r="C753" s="14"/>
      <c r="D753" s="15"/>
      <c r="E753" s="16"/>
      <c r="F753" s="16"/>
      <c r="G753" s="16"/>
      <c r="H753" s="16"/>
      <c r="I753" s="16"/>
      <c r="J753" s="16"/>
      <c r="K753" s="16"/>
      <c r="L753" s="16"/>
      <c r="M753" s="16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3.5" customHeight="1">
      <c r="A754" s="14"/>
      <c r="B754" s="14"/>
      <c r="C754" s="14"/>
      <c r="D754" s="15"/>
      <c r="E754" s="16"/>
      <c r="F754" s="16"/>
      <c r="G754" s="16"/>
      <c r="H754" s="16"/>
      <c r="I754" s="16"/>
      <c r="J754" s="16"/>
      <c r="K754" s="16"/>
      <c r="L754" s="16"/>
      <c r="M754" s="16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3.5" customHeight="1">
      <c r="A755" s="14"/>
      <c r="B755" s="14"/>
      <c r="C755" s="14"/>
      <c r="D755" s="15"/>
      <c r="E755" s="16"/>
      <c r="F755" s="16"/>
      <c r="G755" s="16"/>
      <c r="H755" s="16"/>
      <c r="I755" s="16"/>
      <c r="J755" s="16"/>
      <c r="K755" s="16"/>
      <c r="L755" s="16"/>
      <c r="M755" s="16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3.5" customHeight="1">
      <c r="A756" s="14"/>
      <c r="B756" s="14"/>
      <c r="C756" s="14"/>
      <c r="D756" s="15"/>
      <c r="E756" s="16"/>
      <c r="F756" s="16"/>
      <c r="G756" s="16"/>
      <c r="H756" s="16"/>
      <c r="I756" s="16"/>
      <c r="J756" s="16"/>
      <c r="K756" s="16"/>
      <c r="L756" s="16"/>
      <c r="M756" s="16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3.5" customHeight="1">
      <c r="A757" s="14"/>
      <c r="B757" s="14"/>
      <c r="C757" s="14"/>
      <c r="D757" s="15"/>
      <c r="E757" s="16"/>
      <c r="F757" s="16"/>
      <c r="G757" s="16"/>
      <c r="H757" s="16"/>
      <c r="I757" s="16"/>
      <c r="J757" s="16"/>
      <c r="K757" s="16"/>
      <c r="L757" s="16"/>
      <c r="M757" s="16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3.5" customHeight="1">
      <c r="A758" s="14"/>
      <c r="B758" s="14"/>
      <c r="C758" s="14"/>
      <c r="D758" s="15"/>
      <c r="E758" s="16"/>
      <c r="F758" s="16"/>
      <c r="G758" s="16"/>
      <c r="H758" s="16"/>
      <c r="I758" s="16"/>
      <c r="J758" s="16"/>
      <c r="K758" s="16"/>
      <c r="L758" s="16"/>
      <c r="M758" s="16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3.5" customHeight="1">
      <c r="A759" s="14"/>
      <c r="B759" s="14"/>
      <c r="C759" s="14"/>
      <c r="D759" s="15"/>
      <c r="E759" s="16"/>
      <c r="F759" s="16"/>
      <c r="G759" s="16"/>
      <c r="H759" s="16"/>
      <c r="I759" s="16"/>
      <c r="J759" s="16"/>
      <c r="K759" s="16"/>
      <c r="L759" s="16"/>
      <c r="M759" s="16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3.5" customHeight="1">
      <c r="A760" s="14"/>
      <c r="B760" s="14"/>
      <c r="C760" s="14"/>
      <c r="D760" s="15"/>
      <c r="E760" s="16"/>
      <c r="F760" s="16"/>
      <c r="G760" s="16"/>
      <c r="H760" s="16"/>
      <c r="I760" s="16"/>
      <c r="J760" s="16"/>
      <c r="K760" s="16"/>
      <c r="L760" s="16"/>
      <c r="M760" s="16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3.5" customHeight="1">
      <c r="A761" s="14"/>
      <c r="B761" s="14"/>
      <c r="C761" s="14"/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3.5" customHeight="1">
      <c r="A762" s="14"/>
      <c r="B762" s="14"/>
      <c r="C762" s="14"/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3.5" customHeight="1">
      <c r="A763" s="14"/>
      <c r="B763" s="14"/>
      <c r="C763" s="14"/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3.5" customHeight="1">
      <c r="A764" s="14"/>
      <c r="B764" s="14"/>
      <c r="C764" s="14"/>
      <c r="D764" s="15"/>
      <c r="E764" s="16"/>
      <c r="F764" s="16"/>
      <c r="G764" s="16"/>
      <c r="H764" s="16"/>
      <c r="I764" s="16"/>
      <c r="J764" s="16"/>
      <c r="K764" s="16"/>
      <c r="L764" s="16"/>
      <c r="M764" s="16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3.5" customHeight="1">
      <c r="A765" s="14"/>
      <c r="B765" s="14"/>
      <c r="C765" s="14"/>
      <c r="D765" s="15"/>
      <c r="E765" s="16"/>
      <c r="F765" s="16"/>
      <c r="G765" s="16"/>
      <c r="H765" s="16"/>
      <c r="I765" s="16"/>
      <c r="J765" s="16"/>
      <c r="K765" s="16"/>
      <c r="L765" s="16"/>
      <c r="M765" s="16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3.5" customHeight="1">
      <c r="A766" s="14"/>
      <c r="B766" s="14"/>
      <c r="C766" s="14"/>
      <c r="D766" s="15"/>
      <c r="E766" s="16"/>
      <c r="F766" s="16"/>
      <c r="G766" s="16"/>
      <c r="H766" s="16"/>
      <c r="I766" s="16"/>
      <c r="J766" s="16"/>
      <c r="K766" s="16"/>
      <c r="L766" s="16"/>
      <c r="M766" s="16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3.5" customHeight="1">
      <c r="A767" s="14"/>
      <c r="B767" s="14"/>
      <c r="C767" s="14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3.5" customHeight="1">
      <c r="A768" s="14"/>
      <c r="B768" s="14"/>
      <c r="C768" s="14"/>
      <c r="D768" s="15"/>
      <c r="E768" s="16"/>
      <c r="F768" s="16"/>
      <c r="G768" s="16"/>
      <c r="H768" s="16"/>
      <c r="I768" s="16"/>
      <c r="J768" s="16"/>
      <c r="K768" s="16"/>
      <c r="L768" s="16"/>
      <c r="M768" s="16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3.5" customHeight="1">
      <c r="A769" s="14"/>
      <c r="B769" s="14"/>
      <c r="C769" s="14"/>
      <c r="D769" s="15"/>
      <c r="E769" s="16"/>
      <c r="F769" s="16"/>
      <c r="G769" s="16"/>
      <c r="H769" s="16"/>
      <c r="I769" s="16"/>
      <c r="J769" s="16"/>
      <c r="K769" s="16"/>
      <c r="L769" s="16"/>
      <c r="M769" s="16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3.5" customHeight="1">
      <c r="A770" s="14"/>
      <c r="B770" s="14"/>
      <c r="C770" s="14"/>
      <c r="D770" s="15"/>
      <c r="E770" s="16"/>
      <c r="F770" s="16"/>
      <c r="G770" s="16"/>
      <c r="H770" s="16"/>
      <c r="I770" s="16"/>
      <c r="J770" s="16"/>
      <c r="K770" s="16"/>
      <c r="L770" s="16"/>
      <c r="M770" s="16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3.5" customHeight="1">
      <c r="A771" s="14"/>
      <c r="B771" s="14"/>
      <c r="C771" s="14"/>
      <c r="D771" s="15"/>
      <c r="E771" s="16"/>
      <c r="F771" s="16"/>
      <c r="G771" s="16"/>
      <c r="H771" s="16"/>
      <c r="I771" s="16"/>
      <c r="J771" s="16"/>
      <c r="K771" s="16"/>
      <c r="L771" s="16"/>
      <c r="M771" s="16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3.5" customHeight="1">
      <c r="A772" s="14"/>
      <c r="B772" s="14"/>
      <c r="C772" s="14"/>
      <c r="D772" s="15"/>
      <c r="E772" s="16"/>
      <c r="F772" s="16"/>
      <c r="G772" s="16"/>
      <c r="H772" s="16"/>
      <c r="I772" s="16"/>
      <c r="J772" s="16"/>
      <c r="K772" s="16"/>
      <c r="L772" s="16"/>
      <c r="M772" s="16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3.5" customHeight="1">
      <c r="A773" s="14"/>
      <c r="B773" s="14"/>
      <c r="C773" s="14"/>
      <c r="D773" s="15"/>
      <c r="E773" s="16"/>
      <c r="F773" s="16"/>
      <c r="G773" s="16"/>
      <c r="H773" s="16"/>
      <c r="I773" s="16"/>
      <c r="J773" s="16"/>
      <c r="K773" s="16"/>
      <c r="L773" s="16"/>
      <c r="M773" s="16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3.5" customHeight="1">
      <c r="A774" s="14"/>
      <c r="B774" s="14"/>
      <c r="C774" s="14"/>
      <c r="D774" s="15"/>
      <c r="E774" s="16"/>
      <c r="F774" s="16"/>
      <c r="G774" s="16"/>
      <c r="H774" s="16"/>
      <c r="I774" s="16"/>
      <c r="J774" s="16"/>
      <c r="K774" s="16"/>
      <c r="L774" s="16"/>
      <c r="M774" s="16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3.5" customHeight="1">
      <c r="A775" s="14"/>
      <c r="B775" s="14"/>
      <c r="C775" s="14"/>
      <c r="D775" s="15"/>
      <c r="E775" s="16"/>
      <c r="F775" s="16"/>
      <c r="G775" s="16"/>
      <c r="H775" s="16"/>
      <c r="I775" s="16"/>
      <c r="J775" s="16"/>
      <c r="K775" s="16"/>
      <c r="L775" s="16"/>
      <c r="M775" s="16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3.5" customHeight="1">
      <c r="A776" s="14"/>
      <c r="B776" s="14"/>
      <c r="C776" s="14"/>
      <c r="D776" s="15"/>
      <c r="E776" s="16"/>
      <c r="F776" s="16"/>
      <c r="G776" s="16"/>
      <c r="H776" s="16"/>
      <c r="I776" s="16"/>
      <c r="J776" s="16"/>
      <c r="K776" s="16"/>
      <c r="L776" s="16"/>
      <c r="M776" s="16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3.5" customHeight="1">
      <c r="A777" s="14"/>
      <c r="B777" s="14"/>
      <c r="C777" s="14"/>
      <c r="D777" s="15"/>
      <c r="E777" s="16"/>
      <c r="F777" s="16"/>
      <c r="G777" s="16"/>
      <c r="H777" s="16"/>
      <c r="I777" s="16"/>
      <c r="J777" s="16"/>
      <c r="K777" s="16"/>
      <c r="L777" s="16"/>
      <c r="M777" s="16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3.5" customHeight="1">
      <c r="A778" s="14"/>
      <c r="B778" s="14"/>
      <c r="C778" s="14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3.5" customHeight="1">
      <c r="A779" s="14"/>
      <c r="B779" s="14"/>
      <c r="C779" s="14"/>
      <c r="D779" s="15"/>
      <c r="E779" s="16"/>
      <c r="F779" s="16"/>
      <c r="G779" s="16"/>
      <c r="H779" s="16"/>
      <c r="I779" s="16"/>
      <c r="J779" s="16"/>
      <c r="K779" s="16"/>
      <c r="L779" s="16"/>
      <c r="M779" s="16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3.5" customHeight="1">
      <c r="A780" s="14"/>
      <c r="B780" s="14"/>
      <c r="C780" s="14"/>
      <c r="D780" s="15"/>
      <c r="E780" s="16"/>
      <c r="F780" s="16"/>
      <c r="G780" s="16"/>
      <c r="H780" s="16"/>
      <c r="I780" s="16"/>
      <c r="J780" s="16"/>
      <c r="K780" s="16"/>
      <c r="L780" s="16"/>
      <c r="M780" s="16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3.5" customHeight="1">
      <c r="A781" s="14"/>
      <c r="B781" s="14"/>
      <c r="C781" s="14"/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3.5" customHeight="1">
      <c r="A782" s="14"/>
      <c r="B782" s="14"/>
      <c r="C782" s="14"/>
      <c r="D782" s="15"/>
      <c r="E782" s="16"/>
      <c r="F782" s="16"/>
      <c r="G782" s="16"/>
      <c r="H782" s="16"/>
      <c r="I782" s="16"/>
      <c r="J782" s="16"/>
      <c r="K782" s="16"/>
      <c r="L782" s="16"/>
      <c r="M782" s="16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3.5" customHeight="1">
      <c r="A783" s="14"/>
      <c r="B783" s="14"/>
      <c r="C783" s="14"/>
      <c r="D783" s="15"/>
      <c r="E783" s="16"/>
      <c r="F783" s="16"/>
      <c r="G783" s="16"/>
      <c r="H783" s="16"/>
      <c r="I783" s="16"/>
      <c r="J783" s="16"/>
      <c r="K783" s="16"/>
      <c r="L783" s="16"/>
      <c r="M783" s="16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3.5" customHeight="1">
      <c r="A784" s="14"/>
      <c r="B784" s="14"/>
      <c r="C784" s="14"/>
      <c r="D784" s="15"/>
      <c r="E784" s="16"/>
      <c r="F784" s="16"/>
      <c r="G784" s="16"/>
      <c r="H784" s="16"/>
      <c r="I784" s="16"/>
      <c r="J784" s="16"/>
      <c r="K784" s="16"/>
      <c r="L784" s="16"/>
      <c r="M784" s="16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3.5" customHeight="1">
      <c r="A785" s="14"/>
      <c r="B785" s="14"/>
      <c r="C785" s="14"/>
      <c r="D785" s="15"/>
      <c r="E785" s="16"/>
      <c r="F785" s="16"/>
      <c r="G785" s="16"/>
      <c r="H785" s="16"/>
      <c r="I785" s="16"/>
      <c r="J785" s="16"/>
      <c r="K785" s="16"/>
      <c r="L785" s="16"/>
      <c r="M785" s="16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3.5" customHeight="1">
      <c r="A786" s="14"/>
      <c r="B786" s="14"/>
      <c r="C786" s="14"/>
      <c r="D786" s="15"/>
      <c r="E786" s="16"/>
      <c r="F786" s="16"/>
      <c r="G786" s="16"/>
      <c r="H786" s="16"/>
      <c r="I786" s="16"/>
      <c r="J786" s="16"/>
      <c r="K786" s="16"/>
      <c r="L786" s="16"/>
      <c r="M786" s="16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3.5" customHeight="1">
      <c r="A787" s="14"/>
      <c r="B787" s="14"/>
      <c r="C787" s="14"/>
      <c r="D787" s="15"/>
      <c r="E787" s="16"/>
      <c r="F787" s="16"/>
      <c r="G787" s="16"/>
      <c r="H787" s="16"/>
      <c r="I787" s="16"/>
      <c r="J787" s="16"/>
      <c r="K787" s="16"/>
      <c r="L787" s="16"/>
      <c r="M787" s="16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3.5" customHeight="1">
      <c r="A788" s="14"/>
      <c r="B788" s="14"/>
      <c r="C788" s="14"/>
      <c r="D788" s="15"/>
      <c r="E788" s="16"/>
      <c r="F788" s="16"/>
      <c r="G788" s="16"/>
      <c r="H788" s="16"/>
      <c r="I788" s="16"/>
      <c r="J788" s="16"/>
      <c r="K788" s="16"/>
      <c r="L788" s="16"/>
      <c r="M788" s="16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3.5" customHeight="1">
      <c r="A789" s="14"/>
      <c r="B789" s="14"/>
      <c r="C789" s="14"/>
      <c r="D789" s="15"/>
      <c r="E789" s="16"/>
      <c r="F789" s="16"/>
      <c r="G789" s="16"/>
      <c r="H789" s="16"/>
      <c r="I789" s="16"/>
      <c r="J789" s="16"/>
      <c r="K789" s="16"/>
      <c r="L789" s="16"/>
      <c r="M789" s="16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3.5" customHeight="1">
      <c r="A790" s="14"/>
      <c r="B790" s="14"/>
      <c r="C790" s="14"/>
      <c r="D790" s="15"/>
      <c r="E790" s="16"/>
      <c r="F790" s="16"/>
      <c r="G790" s="16"/>
      <c r="H790" s="16"/>
      <c r="I790" s="16"/>
      <c r="J790" s="16"/>
      <c r="K790" s="16"/>
      <c r="L790" s="16"/>
      <c r="M790" s="16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3.5" customHeight="1">
      <c r="A791" s="14"/>
      <c r="B791" s="14"/>
      <c r="C791" s="14"/>
      <c r="D791" s="15"/>
      <c r="E791" s="16"/>
      <c r="F791" s="16"/>
      <c r="G791" s="16"/>
      <c r="H791" s="16"/>
      <c r="I791" s="16"/>
      <c r="J791" s="16"/>
      <c r="K791" s="16"/>
      <c r="L791" s="16"/>
      <c r="M791" s="16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3.5" customHeight="1">
      <c r="A792" s="14"/>
      <c r="B792" s="14"/>
      <c r="C792" s="14"/>
      <c r="D792" s="15"/>
      <c r="E792" s="16"/>
      <c r="F792" s="16"/>
      <c r="G792" s="16"/>
      <c r="H792" s="16"/>
      <c r="I792" s="16"/>
      <c r="J792" s="16"/>
      <c r="K792" s="16"/>
      <c r="L792" s="16"/>
      <c r="M792" s="16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3.5" customHeight="1">
      <c r="A793" s="14"/>
      <c r="B793" s="14"/>
      <c r="C793" s="14"/>
      <c r="D793" s="15"/>
      <c r="E793" s="16"/>
      <c r="F793" s="16"/>
      <c r="G793" s="16"/>
      <c r="H793" s="16"/>
      <c r="I793" s="16"/>
      <c r="J793" s="16"/>
      <c r="K793" s="16"/>
      <c r="L793" s="16"/>
      <c r="M793" s="16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3.5" customHeight="1">
      <c r="A794" s="14"/>
      <c r="B794" s="14"/>
      <c r="C794" s="14"/>
      <c r="D794" s="15"/>
      <c r="E794" s="16"/>
      <c r="F794" s="16"/>
      <c r="G794" s="16"/>
      <c r="H794" s="16"/>
      <c r="I794" s="16"/>
      <c r="J794" s="16"/>
      <c r="K794" s="16"/>
      <c r="L794" s="16"/>
      <c r="M794" s="16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3.5" customHeight="1">
      <c r="A795" s="14"/>
      <c r="B795" s="14"/>
      <c r="C795" s="14"/>
      <c r="D795" s="15"/>
      <c r="E795" s="16"/>
      <c r="F795" s="16"/>
      <c r="G795" s="16"/>
      <c r="H795" s="16"/>
      <c r="I795" s="16"/>
      <c r="J795" s="16"/>
      <c r="K795" s="16"/>
      <c r="L795" s="16"/>
      <c r="M795" s="16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3.5" customHeight="1">
      <c r="A796" s="14"/>
      <c r="B796" s="14"/>
      <c r="C796" s="14"/>
      <c r="D796" s="15"/>
      <c r="E796" s="16"/>
      <c r="F796" s="16"/>
      <c r="G796" s="16"/>
      <c r="H796" s="16"/>
      <c r="I796" s="16"/>
      <c r="J796" s="16"/>
      <c r="K796" s="16"/>
      <c r="L796" s="16"/>
      <c r="M796" s="16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3.5" customHeight="1">
      <c r="A797" s="14"/>
      <c r="B797" s="14"/>
      <c r="C797" s="14"/>
      <c r="D797" s="15"/>
      <c r="E797" s="16"/>
      <c r="F797" s="16"/>
      <c r="G797" s="16"/>
      <c r="H797" s="16"/>
      <c r="I797" s="16"/>
      <c r="J797" s="16"/>
      <c r="K797" s="16"/>
      <c r="L797" s="16"/>
      <c r="M797" s="16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3.5" customHeight="1">
      <c r="A798" s="14"/>
      <c r="B798" s="14"/>
      <c r="C798" s="14"/>
      <c r="D798" s="15"/>
      <c r="E798" s="16"/>
      <c r="F798" s="16"/>
      <c r="G798" s="16"/>
      <c r="H798" s="16"/>
      <c r="I798" s="16"/>
      <c r="J798" s="16"/>
      <c r="K798" s="16"/>
      <c r="L798" s="16"/>
      <c r="M798" s="16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3.5" customHeight="1">
      <c r="A799" s="14"/>
      <c r="B799" s="14"/>
      <c r="C799" s="14"/>
      <c r="D799" s="15"/>
      <c r="E799" s="16"/>
      <c r="F799" s="16"/>
      <c r="G799" s="16"/>
      <c r="H799" s="16"/>
      <c r="I799" s="16"/>
      <c r="J799" s="16"/>
      <c r="K799" s="16"/>
      <c r="L799" s="16"/>
      <c r="M799" s="16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3.5" customHeight="1">
      <c r="A800" s="14"/>
      <c r="B800" s="14"/>
      <c r="C800" s="14"/>
      <c r="D800" s="15"/>
      <c r="E800" s="16"/>
      <c r="F800" s="16"/>
      <c r="G800" s="16"/>
      <c r="H800" s="16"/>
      <c r="I800" s="16"/>
      <c r="J800" s="16"/>
      <c r="K800" s="16"/>
      <c r="L800" s="16"/>
      <c r="M800" s="16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3.5" customHeight="1">
      <c r="A801" s="14"/>
      <c r="B801" s="14"/>
      <c r="C801" s="14"/>
      <c r="D801" s="15"/>
      <c r="E801" s="16"/>
      <c r="F801" s="16"/>
      <c r="G801" s="16"/>
      <c r="H801" s="16"/>
      <c r="I801" s="16"/>
      <c r="J801" s="16"/>
      <c r="K801" s="16"/>
      <c r="L801" s="16"/>
      <c r="M801" s="16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3.5" customHeight="1">
      <c r="A802" s="14"/>
      <c r="B802" s="14"/>
      <c r="C802" s="14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3.5" customHeight="1">
      <c r="A803" s="14"/>
      <c r="B803" s="14"/>
      <c r="C803" s="14"/>
      <c r="D803" s="15"/>
      <c r="E803" s="16"/>
      <c r="F803" s="16"/>
      <c r="G803" s="16"/>
      <c r="H803" s="16"/>
      <c r="I803" s="16"/>
      <c r="J803" s="16"/>
      <c r="K803" s="16"/>
      <c r="L803" s="16"/>
      <c r="M803" s="16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3.5" customHeight="1">
      <c r="A804" s="14"/>
      <c r="B804" s="14"/>
      <c r="C804" s="14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3.5" customHeight="1">
      <c r="A805" s="14"/>
      <c r="B805" s="14"/>
      <c r="C805" s="14"/>
      <c r="D805" s="15"/>
      <c r="E805" s="16"/>
      <c r="F805" s="16"/>
      <c r="G805" s="16"/>
      <c r="H805" s="16"/>
      <c r="I805" s="16"/>
      <c r="J805" s="16"/>
      <c r="K805" s="16"/>
      <c r="L805" s="16"/>
      <c r="M805" s="16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3.5" customHeight="1">
      <c r="A806" s="14"/>
      <c r="B806" s="14"/>
      <c r="C806" s="14"/>
      <c r="D806" s="15"/>
      <c r="E806" s="16"/>
      <c r="F806" s="16"/>
      <c r="G806" s="16"/>
      <c r="H806" s="16"/>
      <c r="I806" s="16"/>
      <c r="J806" s="16"/>
      <c r="K806" s="16"/>
      <c r="L806" s="16"/>
      <c r="M806" s="16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3.5" customHeight="1">
      <c r="A807" s="14"/>
      <c r="B807" s="14"/>
      <c r="C807" s="14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3.5" customHeight="1">
      <c r="A808" s="14"/>
      <c r="B808" s="14"/>
      <c r="C808" s="14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3.5" customHeight="1">
      <c r="A809" s="14"/>
      <c r="B809" s="14"/>
      <c r="C809" s="14"/>
      <c r="D809" s="15"/>
      <c r="E809" s="16"/>
      <c r="F809" s="16"/>
      <c r="G809" s="16"/>
      <c r="H809" s="16"/>
      <c r="I809" s="16"/>
      <c r="J809" s="16"/>
      <c r="K809" s="16"/>
      <c r="L809" s="16"/>
      <c r="M809" s="16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3.5" customHeight="1">
      <c r="A810" s="14"/>
      <c r="B810" s="14"/>
      <c r="C810" s="14"/>
      <c r="D810" s="15"/>
      <c r="E810" s="16"/>
      <c r="F810" s="16"/>
      <c r="G810" s="16"/>
      <c r="H810" s="16"/>
      <c r="I810" s="16"/>
      <c r="J810" s="16"/>
      <c r="K810" s="16"/>
      <c r="L810" s="16"/>
      <c r="M810" s="16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3.5" customHeight="1">
      <c r="A811" s="14"/>
      <c r="B811" s="14"/>
      <c r="C811" s="14"/>
      <c r="D811" s="15"/>
      <c r="E811" s="16"/>
      <c r="F811" s="16"/>
      <c r="G811" s="16"/>
      <c r="H811" s="16"/>
      <c r="I811" s="16"/>
      <c r="J811" s="16"/>
      <c r="K811" s="16"/>
      <c r="L811" s="16"/>
      <c r="M811" s="16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3.5" customHeight="1">
      <c r="A812" s="14"/>
      <c r="B812" s="14"/>
      <c r="C812" s="14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3.5" customHeight="1">
      <c r="A813" s="14"/>
      <c r="B813" s="14"/>
      <c r="C813" s="14"/>
      <c r="D813" s="15"/>
      <c r="E813" s="16"/>
      <c r="F813" s="16"/>
      <c r="G813" s="16"/>
      <c r="H813" s="16"/>
      <c r="I813" s="16"/>
      <c r="J813" s="16"/>
      <c r="K813" s="16"/>
      <c r="L813" s="16"/>
      <c r="M813" s="16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3.5" customHeight="1">
      <c r="A814" s="14"/>
      <c r="B814" s="14"/>
      <c r="C814" s="14"/>
      <c r="D814" s="15"/>
      <c r="E814" s="16"/>
      <c r="F814" s="16"/>
      <c r="G814" s="16"/>
      <c r="H814" s="16"/>
      <c r="I814" s="16"/>
      <c r="J814" s="16"/>
      <c r="K814" s="16"/>
      <c r="L814" s="16"/>
      <c r="M814" s="16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3.5" customHeight="1">
      <c r="A815" s="14"/>
      <c r="B815" s="14"/>
      <c r="C815" s="14"/>
      <c r="D815" s="15"/>
      <c r="E815" s="16"/>
      <c r="F815" s="16"/>
      <c r="G815" s="16"/>
      <c r="H815" s="16"/>
      <c r="I815" s="16"/>
      <c r="J815" s="16"/>
      <c r="K815" s="16"/>
      <c r="L815" s="16"/>
      <c r="M815" s="16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3.5" customHeight="1">
      <c r="A816" s="14"/>
      <c r="B816" s="14"/>
      <c r="C816" s="14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3.5" customHeight="1">
      <c r="A817" s="14"/>
      <c r="B817" s="14"/>
      <c r="C817" s="14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3.5" customHeight="1">
      <c r="A818" s="14"/>
      <c r="B818" s="14"/>
      <c r="C818" s="14"/>
      <c r="D818" s="15"/>
      <c r="E818" s="16"/>
      <c r="F818" s="16"/>
      <c r="G818" s="16"/>
      <c r="H818" s="16"/>
      <c r="I818" s="16"/>
      <c r="J818" s="16"/>
      <c r="K818" s="16"/>
      <c r="L818" s="16"/>
      <c r="M818" s="16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3.5" customHeight="1">
      <c r="A819" s="14"/>
      <c r="B819" s="14"/>
      <c r="C819" s="14"/>
      <c r="D819" s="15"/>
      <c r="E819" s="16"/>
      <c r="F819" s="16"/>
      <c r="G819" s="16"/>
      <c r="H819" s="16"/>
      <c r="I819" s="16"/>
      <c r="J819" s="16"/>
      <c r="K819" s="16"/>
      <c r="L819" s="16"/>
      <c r="M819" s="16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3.5" customHeight="1">
      <c r="A820" s="14"/>
      <c r="B820" s="14"/>
      <c r="C820" s="14"/>
      <c r="D820" s="15"/>
      <c r="E820" s="16"/>
      <c r="F820" s="16"/>
      <c r="G820" s="16"/>
      <c r="H820" s="16"/>
      <c r="I820" s="16"/>
      <c r="J820" s="16"/>
      <c r="K820" s="16"/>
      <c r="L820" s="16"/>
      <c r="M820" s="16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3.5" customHeight="1">
      <c r="A821" s="14"/>
      <c r="B821" s="14"/>
      <c r="C821" s="14"/>
      <c r="D821" s="15"/>
      <c r="E821" s="16"/>
      <c r="F821" s="16"/>
      <c r="G821" s="16"/>
      <c r="H821" s="16"/>
      <c r="I821" s="16"/>
      <c r="J821" s="16"/>
      <c r="K821" s="16"/>
      <c r="L821" s="16"/>
      <c r="M821" s="16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3.5" customHeight="1">
      <c r="A822" s="14"/>
      <c r="B822" s="14"/>
      <c r="C822" s="14"/>
      <c r="D822" s="15"/>
      <c r="E822" s="16"/>
      <c r="F822" s="16"/>
      <c r="G822" s="16"/>
      <c r="H822" s="16"/>
      <c r="I822" s="16"/>
      <c r="J822" s="16"/>
      <c r="K822" s="16"/>
      <c r="L822" s="16"/>
      <c r="M822" s="16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3.5" customHeight="1">
      <c r="A823" s="14"/>
      <c r="B823" s="14"/>
      <c r="C823" s="14"/>
      <c r="D823" s="15"/>
      <c r="E823" s="16"/>
      <c r="F823" s="16"/>
      <c r="G823" s="16"/>
      <c r="H823" s="16"/>
      <c r="I823" s="16"/>
      <c r="J823" s="16"/>
      <c r="K823" s="16"/>
      <c r="L823" s="16"/>
      <c r="M823" s="16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3.5" customHeight="1">
      <c r="A824" s="14"/>
      <c r="B824" s="14"/>
      <c r="C824" s="14"/>
      <c r="D824" s="15"/>
      <c r="E824" s="16"/>
      <c r="F824" s="16"/>
      <c r="G824" s="16"/>
      <c r="H824" s="16"/>
      <c r="I824" s="16"/>
      <c r="J824" s="16"/>
      <c r="K824" s="16"/>
      <c r="L824" s="16"/>
      <c r="M824" s="16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3.5" customHeight="1">
      <c r="A825" s="14"/>
      <c r="B825" s="14"/>
      <c r="C825" s="14"/>
      <c r="D825" s="15"/>
      <c r="E825" s="16"/>
      <c r="F825" s="16"/>
      <c r="G825" s="16"/>
      <c r="H825" s="16"/>
      <c r="I825" s="16"/>
      <c r="J825" s="16"/>
      <c r="K825" s="16"/>
      <c r="L825" s="16"/>
      <c r="M825" s="16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3.5" customHeight="1">
      <c r="A826" s="14"/>
      <c r="B826" s="14"/>
      <c r="C826" s="14"/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3.5" customHeight="1">
      <c r="A827" s="14"/>
      <c r="B827" s="14"/>
      <c r="C827" s="14"/>
      <c r="D827" s="15"/>
      <c r="E827" s="16"/>
      <c r="F827" s="16"/>
      <c r="G827" s="16"/>
      <c r="H827" s="16"/>
      <c r="I827" s="16"/>
      <c r="J827" s="16"/>
      <c r="K827" s="16"/>
      <c r="L827" s="16"/>
      <c r="M827" s="16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3.5" customHeight="1">
      <c r="A828" s="14"/>
      <c r="B828" s="14"/>
      <c r="C828" s="14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3.5" customHeight="1">
      <c r="A829" s="14"/>
      <c r="B829" s="14"/>
      <c r="C829" s="14"/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3.5" customHeight="1">
      <c r="A830" s="14"/>
      <c r="B830" s="14"/>
      <c r="C830" s="14"/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3.5" customHeight="1">
      <c r="A831" s="14"/>
      <c r="B831" s="14"/>
      <c r="C831" s="14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3.5" customHeight="1">
      <c r="A832" s="14"/>
      <c r="B832" s="14"/>
      <c r="C832" s="14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3.5" customHeight="1">
      <c r="A833" s="14"/>
      <c r="B833" s="14"/>
      <c r="C833" s="14"/>
      <c r="D833" s="15"/>
      <c r="E833" s="16"/>
      <c r="F833" s="16"/>
      <c r="G833" s="16"/>
      <c r="H833" s="16"/>
      <c r="I833" s="16"/>
      <c r="J833" s="16"/>
      <c r="K833" s="16"/>
      <c r="L833" s="16"/>
      <c r="M833" s="16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3.5" customHeight="1">
      <c r="A834" s="14"/>
      <c r="B834" s="14"/>
      <c r="C834" s="14"/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3.5" customHeight="1">
      <c r="A835" s="14"/>
      <c r="B835" s="14"/>
      <c r="C835" s="14"/>
      <c r="D835" s="15"/>
      <c r="E835" s="16"/>
      <c r="F835" s="16"/>
      <c r="G835" s="16"/>
      <c r="H835" s="16"/>
      <c r="I835" s="16"/>
      <c r="J835" s="16"/>
      <c r="K835" s="16"/>
      <c r="L835" s="16"/>
      <c r="M835" s="16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3.5" customHeight="1">
      <c r="A836" s="14"/>
      <c r="B836" s="14"/>
      <c r="C836" s="14"/>
      <c r="D836" s="15"/>
      <c r="E836" s="16"/>
      <c r="F836" s="16"/>
      <c r="G836" s="16"/>
      <c r="H836" s="16"/>
      <c r="I836" s="16"/>
      <c r="J836" s="16"/>
      <c r="K836" s="16"/>
      <c r="L836" s="16"/>
      <c r="M836" s="16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3.5" customHeight="1">
      <c r="A837" s="14"/>
      <c r="B837" s="14"/>
      <c r="C837" s="14"/>
      <c r="D837" s="15"/>
      <c r="E837" s="16"/>
      <c r="F837" s="16"/>
      <c r="G837" s="16"/>
      <c r="H837" s="16"/>
      <c r="I837" s="16"/>
      <c r="J837" s="16"/>
      <c r="K837" s="16"/>
      <c r="L837" s="16"/>
      <c r="M837" s="16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3.5" customHeight="1">
      <c r="A838" s="14"/>
      <c r="B838" s="14"/>
      <c r="C838" s="14"/>
      <c r="D838" s="15"/>
      <c r="E838" s="16"/>
      <c r="F838" s="16"/>
      <c r="G838" s="16"/>
      <c r="H838" s="16"/>
      <c r="I838" s="16"/>
      <c r="J838" s="16"/>
      <c r="K838" s="16"/>
      <c r="L838" s="16"/>
      <c r="M838" s="16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3.5" customHeight="1">
      <c r="A839" s="14"/>
      <c r="B839" s="14"/>
      <c r="C839" s="14"/>
      <c r="D839" s="15"/>
      <c r="E839" s="16"/>
      <c r="F839" s="16"/>
      <c r="G839" s="16"/>
      <c r="H839" s="16"/>
      <c r="I839" s="16"/>
      <c r="J839" s="16"/>
      <c r="K839" s="16"/>
      <c r="L839" s="16"/>
      <c r="M839" s="16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3.5" customHeight="1">
      <c r="A840" s="14"/>
      <c r="B840" s="14"/>
      <c r="C840" s="14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3.5" customHeight="1">
      <c r="A841" s="14"/>
      <c r="B841" s="14"/>
      <c r="C841" s="14"/>
      <c r="D841" s="15"/>
      <c r="E841" s="16"/>
      <c r="F841" s="16"/>
      <c r="G841" s="16"/>
      <c r="H841" s="16"/>
      <c r="I841" s="16"/>
      <c r="J841" s="16"/>
      <c r="K841" s="16"/>
      <c r="L841" s="16"/>
      <c r="M841" s="16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3.5" customHeight="1">
      <c r="A842" s="14"/>
      <c r="B842" s="14"/>
      <c r="C842" s="14"/>
      <c r="D842" s="15"/>
      <c r="E842" s="16"/>
      <c r="F842" s="16"/>
      <c r="G842" s="16"/>
      <c r="H842" s="16"/>
      <c r="I842" s="16"/>
      <c r="J842" s="16"/>
      <c r="K842" s="16"/>
      <c r="L842" s="16"/>
      <c r="M842" s="16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3.5" customHeight="1">
      <c r="A843" s="14"/>
      <c r="B843" s="14"/>
      <c r="C843" s="14"/>
      <c r="D843" s="15"/>
      <c r="E843" s="16"/>
      <c r="F843" s="16"/>
      <c r="G843" s="16"/>
      <c r="H843" s="16"/>
      <c r="I843" s="16"/>
      <c r="J843" s="16"/>
      <c r="K843" s="16"/>
      <c r="L843" s="16"/>
      <c r="M843" s="16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3.5" customHeight="1">
      <c r="A844" s="14"/>
      <c r="B844" s="14"/>
      <c r="C844" s="14"/>
      <c r="D844" s="15"/>
      <c r="E844" s="16"/>
      <c r="F844" s="16"/>
      <c r="G844" s="16"/>
      <c r="H844" s="16"/>
      <c r="I844" s="16"/>
      <c r="J844" s="16"/>
      <c r="K844" s="16"/>
      <c r="L844" s="16"/>
      <c r="M844" s="16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3.5" customHeight="1">
      <c r="A845" s="14"/>
      <c r="B845" s="14"/>
      <c r="C845" s="14"/>
      <c r="D845" s="15"/>
      <c r="E845" s="16"/>
      <c r="F845" s="16"/>
      <c r="G845" s="16"/>
      <c r="H845" s="16"/>
      <c r="I845" s="16"/>
      <c r="J845" s="16"/>
      <c r="K845" s="16"/>
      <c r="L845" s="16"/>
      <c r="M845" s="16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3.5" customHeight="1">
      <c r="A846" s="14"/>
      <c r="B846" s="14"/>
      <c r="C846" s="14"/>
      <c r="D846" s="15"/>
      <c r="E846" s="16"/>
      <c r="F846" s="16"/>
      <c r="G846" s="16"/>
      <c r="H846" s="16"/>
      <c r="I846" s="16"/>
      <c r="J846" s="16"/>
      <c r="K846" s="16"/>
      <c r="L846" s="16"/>
      <c r="M846" s="16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3.5" customHeight="1">
      <c r="A847" s="14"/>
      <c r="B847" s="14"/>
      <c r="C847" s="14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3.5" customHeight="1">
      <c r="A848" s="14"/>
      <c r="B848" s="14"/>
      <c r="C848" s="14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3.5" customHeight="1">
      <c r="A849" s="14"/>
      <c r="B849" s="14"/>
      <c r="C849" s="14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3.5" customHeight="1">
      <c r="A850" s="14"/>
      <c r="B850" s="14"/>
      <c r="C850" s="14"/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3.5" customHeight="1">
      <c r="A851" s="14"/>
      <c r="B851" s="14"/>
      <c r="C851" s="14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3.5" customHeight="1">
      <c r="A852" s="14"/>
      <c r="B852" s="14"/>
      <c r="C852" s="14"/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3.5" customHeight="1">
      <c r="A853" s="14"/>
      <c r="B853" s="14"/>
      <c r="C853" s="14"/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3.5" customHeight="1">
      <c r="A854" s="14"/>
      <c r="B854" s="14"/>
      <c r="C854" s="14"/>
      <c r="D854" s="15"/>
      <c r="E854" s="16"/>
      <c r="F854" s="16"/>
      <c r="G854" s="16"/>
      <c r="H854" s="16"/>
      <c r="I854" s="16"/>
      <c r="J854" s="16"/>
      <c r="K854" s="16"/>
      <c r="L854" s="16"/>
      <c r="M854" s="16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3.5" customHeight="1">
      <c r="A855" s="14"/>
      <c r="B855" s="14"/>
      <c r="C855" s="14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3.5" customHeight="1">
      <c r="A856" s="14"/>
      <c r="B856" s="14"/>
      <c r="C856" s="14"/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3.5" customHeight="1">
      <c r="A857" s="14"/>
      <c r="B857" s="14"/>
      <c r="C857" s="14"/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3.5" customHeight="1">
      <c r="A858" s="14"/>
      <c r="B858" s="14"/>
      <c r="C858" s="14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3.5" customHeight="1">
      <c r="A859" s="14"/>
      <c r="B859" s="14"/>
      <c r="C859" s="14"/>
      <c r="D859" s="15"/>
      <c r="E859" s="16"/>
      <c r="F859" s="16"/>
      <c r="G859" s="16"/>
      <c r="H859" s="16"/>
      <c r="I859" s="16"/>
      <c r="J859" s="16"/>
      <c r="K859" s="16"/>
      <c r="L859" s="16"/>
      <c r="M859" s="16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3.5" customHeight="1">
      <c r="A860" s="14"/>
      <c r="B860" s="14"/>
      <c r="C860" s="14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3.5" customHeight="1">
      <c r="A861" s="14"/>
      <c r="B861" s="14"/>
      <c r="C861" s="14"/>
      <c r="D861" s="15"/>
      <c r="E861" s="16"/>
      <c r="F861" s="16"/>
      <c r="G861" s="16"/>
      <c r="H861" s="16"/>
      <c r="I861" s="16"/>
      <c r="J861" s="16"/>
      <c r="K861" s="16"/>
      <c r="L861" s="16"/>
      <c r="M861" s="16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3.5" customHeight="1">
      <c r="A862" s="14"/>
      <c r="B862" s="14"/>
      <c r="C862" s="14"/>
      <c r="D862" s="15"/>
      <c r="E862" s="16"/>
      <c r="F862" s="16"/>
      <c r="G862" s="16"/>
      <c r="H862" s="16"/>
      <c r="I862" s="16"/>
      <c r="J862" s="16"/>
      <c r="K862" s="16"/>
      <c r="L862" s="16"/>
      <c r="M862" s="16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3.5" customHeight="1">
      <c r="A863" s="14"/>
      <c r="B863" s="14"/>
      <c r="C863" s="14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3.5" customHeight="1">
      <c r="A864" s="14"/>
      <c r="B864" s="14"/>
      <c r="C864" s="14"/>
      <c r="D864" s="15"/>
      <c r="E864" s="16"/>
      <c r="F864" s="16"/>
      <c r="G864" s="16"/>
      <c r="H864" s="16"/>
      <c r="I864" s="16"/>
      <c r="J864" s="16"/>
      <c r="K864" s="16"/>
      <c r="L864" s="16"/>
      <c r="M864" s="16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3.5" customHeight="1">
      <c r="A865" s="14"/>
      <c r="B865" s="14"/>
      <c r="C865" s="14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3.5" customHeight="1">
      <c r="A866" s="14"/>
      <c r="B866" s="14"/>
      <c r="C866" s="14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3.5" customHeight="1">
      <c r="A867" s="14"/>
      <c r="B867" s="14"/>
      <c r="C867" s="14"/>
      <c r="D867" s="15"/>
      <c r="E867" s="16"/>
      <c r="F867" s="16"/>
      <c r="G867" s="16"/>
      <c r="H867" s="16"/>
      <c r="I867" s="16"/>
      <c r="J867" s="16"/>
      <c r="K867" s="16"/>
      <c r="L867" s="16"/>
      <c r="M867" s="16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3.5" customHeight="1">
      <c r="A868" s="14"/>
      <c r="B868" s="14"/>
      <c r="C868" s="14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3.5" customHeight="1">
      <c r="A869" s="14"/>
      <c r="B869" s="14"/>
      <c r="C869" s="14"/>
      <c r="D869" s="15"/>
      <c r="E869" s="16"/>
      <c r="F869" s="16"/>
      <c r="G869" s="16"/>
      <c r="H869" s="16"/>
      <c r="I869" s="16"/>
      <c r="J869" s="16"/>
      <c r="K869" s="16"/>
      <c r="L869" s="16"/>
      <c r="M869" s="16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3.5" customHeight="1">
      <c r="A870" s="14"/>
      <c r="B870" s="14"/>
      <c r="C870" s="14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3.5" customHeight="1">
      <c r="A871" s="14"/>
      <c r="B871" s="14"/>
      <c r="C871" s="14"/>
      <c r="D871" s="15"/>
      <c r="E871" s="16"/>
      <c r="F871" s="16"/>
      <c r="G871" s="16"/>
      <c r="H871" s="16"/>
      <c r="I871" s="16"/>
      <c r="J871" s="16"/>
      <c r="K871" s="16"/>
      <c r="L871" s="16"/>
      <c r="M871" s="16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3.5" customHeight="1">
      <c r="A872" s="14"/>
      <c r="B872" s="14"/>
      <c r="C872" s="14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3.5" customHeight="1">
      <c r="A873" s="14"/>
      <c r="B873" s="14"/>
      <c r="C873" s="14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3.5" customHeight="1">
      <c r="A874" s="14"/>
      <c r="B874" s="14"/>
      <c r="C874" s="14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3.5" customHeight="1">
      <c r="A875" s="14"/>
      <c r="B875" s="14"/>
      <c r="C875" s="14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3.5" customHeight="1">
      <c r="A876" s="14"/>
      <c r="B876" s="14"/>
      <c r="C876" s="14"/>
      <c r="D876" s="15"/>
      <c r="E876" s="16"/>
      <c r="F876" s="16"/>
      <c r="G876" s="16"/>
      <c r="H876" s="16"/>
      <c r="I876" s="16"/>
      <c r="J876" s="16"/>
      <c r="K876" s="16"/>
      <c r="L876" s="16"/>
      <c r="M876" s="16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3.5" customHeight="1">
      <c r="A877" s="14"/>
      <c r="B877" s="14"/>
      <c r="C877" s="14"/>
      <c r="D877" s="15"/>
      <c r="E877" s="16"/>
      <c r="F877" s="16"/>
      <c r="G877" s="16"/>
      <c r="H877" s="16"/>
      <c r="I877" s="16"/>
      <c r="J877" s="16"/>
      <c r="K877" s="16"/>
      <c r="L877" s="16"/>
      <c r="M877" s="16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3.5" customHeight="1">
      <c r="A878" s="14"/>
      <c r="B878" s="14"/>
      <c r="C878" s="14"/>
      <c r="D878" s="15"/>
      <c r="E878" s="16"/>
      <c r="F878" s="16"/>
      <c r="G878" s="16"/>
      <c r="H878" s="16"/>
      <c r="I878" s="16"/>
      <c r="J878" s="16"/>
      <c r="K878" s="16"/>
      <c r="L878" s="16"/>
      <c r="M878" s="16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3.5" customHeight="1">
      <c r="A879" s="14"/>
      <c r="B879" s="14"/>
      <c r="C879" s="14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3.5" customHeight="1">
      <c r="A880" s="14"/>
      <c r="B880" s="14"/>
      <c r="C880" s="14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3.5" customHeight="1">
      <c r="A881" s="14"/>
      <c r="B881" s="14"/>
      <c r="C881" s="14"/>
      <c r="D881" s="15"/>
      <c r="E881" s="16"/>
      <c r="F881" s="16"/>
      <c r="G881" s="16"/>
      <c r="H881" s="16"/>
      <c r="I881" s="16"/>
      <c r="J881" s="16"/>
      <c r="K881" s="16"/>
      <c r="L881" s="16"/>
      <c r="M881" s="16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3.5" customHeight="1">
      <c r="A882" s="14"/>
      <c r="B882" s="14"/>
      <c r="C882" s="14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3.5" customHeight="1">
      <c r="A883" s="14"/>
      <c r="B883" s="14"/>
      <c r="C883" s="14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3.5" customHeight="1">
      <c r="A884" s="14"/>
      <c r="B884" s="14"/>
      <c r="C884" s="14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3.5" customHeight="1">
      <c r="A885" s="14"/>
      <c r="B885" s="14"/>
      <c r="C885" s="14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3.5" customHeight="1">
      <c r="A886" s="14"/>
      <c r="B886" s="14"/>
      <c r="C886" s="14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3.5" customHeight="1">
      <c r="A887" s="14"/>
      <c r="B887" s="14"/>
      <c r="C887" s="14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3.5" customHeight="1">
      <c r="A888" s="14"/>
      <c r="B888" s="14"/>
      <c r="C888" s="14"/>
      <c r="D888" s="15"/>
      <c r="E888" s="16"/>
      <c r="F888" s="16"/>
      <c r="G888" s="16"/>
      <c r="H888" s="16"/>
      <c r="I888" s="16"/>
      <c r="J888" s="16"/>
      <c r="K888" s="16"/>
      <c r="L888" s="16"/>
      <c r="M888" s="16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3.5" customHeight="1">
      <c r="A889" s="14"/>
      <c r="B889" s="14"/>
      <c r="C889" s="14"/>
      <c r="D889" s="15"/>
      <c r="E889" s="16"/>
      <c r="F889" s="16"/>
      <c r="G889" s="16"/>
      <c r="H889" s="16"/>
      <c r="I889" s="16"/>
      <c r="J889" s="16"/>
      <c r="K889" s="16"/>
      <c r="L889" s="16"/>
      <c r="M889" s="16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3.5" customHeight="1">
      <c r="A890" s="14"/>
      <c r="B890" s="14"/>
      <c r="C890" s="14"/>
      <c r="D890" s="15"/>
      <c r="E890" s="16"/>
      <c r="F890" s="16"/>
      <c r="G890" s="16"/>
      <c r="H890" s="16"/>
      <c r="I890" s="16"/>
      <c r="J890" s="16"/>
      <c r="K890" s="16"/>
      <c r="L890" s="16"/>
      <c r="M890" s="16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3.5" customHeight="1">
      <c r="A891" s="14"/>
      <c r="B891" s="14"/>
      <c r="C891" s="14"/>
      <c r="D891" s="15"/>
      <c r="E891" s="16"/>
      <c r="F891" s="16"/>
      <c r="G891" s="16"/>
      <c r="H891" s="16"/>
      <c r="I891" s="16"/>
      <c r="J891" s="16"/>
      <c r="K891" s="16"/>
      <c r="L891" s="16"/>
      <c r="M891" s="16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3.5" customHeight="1">
      <c r="A892" s="14"/>
      <c r="B892" s="14"/>
      <c r="C892" s="14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3.5" customHeight="1">
      <c r="A893" s="14"/>
      <c r="B893" s="14"/>
      <c r="C893" s="14"/>
      <c r="D893" s="15"/>
      <c r="E893" s="16"/>
      <c r="F893" s="16"/>
      <c r="G893" s="16"/>
      <c r="H893" s="16"/>
      <c r="I893" s="16"/>
      <c r="J893" s="16"/>
      <c r="K893" s="16"/>
      <c r="L893" s="16"/>
      <c r="M893" s="16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3.5" customHeight="1">
      <c r="A894" s="14"/>
      <c r="B894" s="14"/>
      <c r="C894" s="14"/>
      <c r="D894" s="15"/>
      <c r="E894" s="16"/>
      <c r="F894" s="16"/>
      <c r="G894" s="16"/>
      <c r="H894" s="16"/>
      <c r="I894" s="16"/>
      <c r="J894" s="16"/>
      <c r="K894" s="16"/>
      <c r="L894" s="16"/>
      <c r="M894" s="16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3.5" customHeight="1">
      <c r="A895" s="14"/>
      <c r="B895" s="14"/>
      <c r="C895" s="14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3.5" customHeight="1">
      <c r="A896" s="14"/>
      <c r="B896" s="14"/>
      <c r="C896" s="14"/>
      <c r="D896" s="15"/>
      <c r="E896" s="16"/>
      <c r="F896" s="16"/>
      <c r="G896" s="16"/>
      <c r="H896" s="16"/>
      <c r="I896" s="16"/>
      <c r="J896" s="16"/>
      <c r="K896" s="16"/>
      <c r="L896" s="16"/>
      <c r="M896" s="16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3.5" customHeight="1">
      <c r="A897" s="14"/>
      <c r="B897" s="14"/>
      <c r="C897" s="14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3.5" customHeight="1">
      <c r="A898" s="14"/>
      <c r="B898" s="14"/>
      <c r="C898" s="14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3.5" customHeight="1">
      <c r="A899" s="14"/>
      <c r="B899" s="14"/>
      <c r="C899" s="14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3.5" customHeight="1">
      <c r="A900" s="14"/>
      <c r="B900" s="14"/>
      <c r="C900" s="14"/>
      <c r="D900" s="15"/>
      <c r="E900" s="16"/>
      <c r="F900" s="16"/>
      <c r="G900" s="16"/>
      <c r="H900" s="16"/>
      <c r="I900" s="16"/>
      <c r="J900" s="16"/>
      <c r="K900" s="16"/>
      <c r="L900" s="16"/>
      <c r="M900" s="16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3.5" customHeight="1">
      <c r="A901" s="14"/>
      <c r="B901" s="14"/>
      <c r="C901" s="14"/>
      <c r="D901" s="15"/>
      <c r="E901" s="16"/>
      <c r="F901" s="16"/>
      <c r="G901" s="16"/>
      <c r="H901" s="16"/>
      <c r="I901" s="16"/>
      <c r="J901" s="16"/>
      <c r="K901" s="16"/>
      <c r="L901" s="16"/>
      <c r="M901" s="16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3.5" customHeight="1">
      <c r="A902" s="14"/>
      <c r="B902" s="14"/>
      <c r="C902" s="14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3.5" customHeight="1">
      <c r="A903" s="14"/>
      <c r="B903" s="14"/>
      <c r="C903" s="14"/>
      <c r="D903" s="15"/>
      <c r="E903" s="16"/>
      <c r="F903" s="16"/>
      <c r="G903" s="16"/>
      <c r="H903" s="16"/>
      <c r="I903" s="16"/>
      <c r="J903" s="16"/>
      <c r="K903" s="16"/>
      <c r="L903" s="16"/>
      <c r="M903" s="16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3.5" customHeight="1">
      <c r="A904" s="14"/>
      <c r="B904" s="14"/>
      <c r="C904" s="14"/>
      <c r="D904" s="15"/>
      <c r="E904" s="16"/>
      <c r="F904" s="16"/>
      <c r="G904" s="16"/>
      <c r="H904" s="16"/>
      <c r="I904" s="16"/>
      <c r="J904" s="16"/>
      <c r="K904" s="16"/>
      <c r="L904" s="16"/>
      <c r="M904" s="16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3.5" customHeight="1">
      <c r="A905" s="14"/>
      <c r="B905" s="14"/>
      <c r="C905" s="14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3.5" customHeight="1">
      <c r="A906" s="14"/>
      <c r="B906" s="14"/>
      <c r="C906" s="14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3.5" customHeight="1">
      <c r="A907" s="14"/>
      <c r="B907" s="14"/>
      <c r="C907" s="14"/>
      <c r="D907" s="15"/>
      <c r="E907" s="16"/>
      <c r="F907" s="16"/>
      <c r="G907" s="16"/>
      <c r="H907" s="16"/>
      <c r="I907" s="16"/>
      <c r="J907" s="16"/>
      <c r="K907" s="16"/>
      <c r="L907" s="16"/>
      <c r="M907" s="16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3.5" customHeight="1">
      <c r="A908" s="14"/>
      <c r="B908" s="14"/>
      <c r="C908" s="14"/>
      <c r="D908" s="15"/>
      <c r="E908" s="16"/>
      <c r="F908" s="16"/>
      <c r="G908" s="16"/>
      <c r="H908" s="16"/>
      <c r="I908" s="16"/>
      <c r="J908" s="16"/>
      <c r="K908" s="16"/>
      <c r="L908" s="16"/>
      <c r="M908" s="16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3.5" customHeight="1">
      <c r="A909" s="14"/>
      <c r="B909" s="14"/>
      <c r="C909" s="14"/>
      <c r="D909" s="15"/>
      <c r="E909" s="16"/>
      <c r="F909" s="16"/>
      <c r="G909" s="16"/>
      <c r="H909" s="16"/>
      <c r="I909" s="16"/>
      <c r="J909" s="16"/>
      <c r="K909" s="16"/>
      <c r="L909" s="16"/>
      <c r="M909" s="16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3.5" customHeight="1">
      <c r="A910" s="14"/>
      <c r="B910" s="14"/>
      <c r="C910" s="14"/>
      <c r="D910" s="15"/>
      <c r="E910" s="16"/>
      <c r="F910" s="16"/>
      <c r="G910" s="16"/>
      <c r="H910" s="16"/>
      <c r="I910" s="16"/>
      <c r="J910" s="16"/>
      <c r="K910" s="16"/>
      <c r="L910" s="16"/>
      <c r="M910" s="16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3.5" customHeight="1">
      <c r="A911" s="14"/>
      <c r="B911" s="14"/>
      <c r="C911" s="14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3.5" customHeight="1">
      <c r="A912" s="14"/>
      <c r="B912" s="14"/>
      <c r="C912" s="14"/>
      <c r="D912" s="15"/>
      <c r="E912" s="16"/>
      <c r="F912" s="16"/>
      <c r="G912" s="16"/>
      <c r="H912" s="16"/>
      <c r="I912" s="16"/>
      <c r="J912" s="16"/>
      <c r="K912" s="16"/>
      <c r="L912" s="16"/>
      <c r="M912" s="16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3.5" customHeight="1">
      <c r="A913" s="14"/>
      <c r="B913" s="14"/>
      <c r="C913" s="14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3.5" customHeight="1">
      <c r="A914" s="14"/>
      <c r="B914" s="14"/>
      <c r="C914" s="14"/>
      <c r="D914" s="15"/>
      <c r="E914" s="16"/>
      <c r="F914" s="16"/>
      <c r="G914" s="16"/>
      <c r="H914" s="16"/>
      <c r="I914" s="16"/>
      <c r="J914" s="16"/>
      <c r="K914" s="16"/>
      <c r="L914" s="16"/>
      <c r="M914" s="16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3.5" customHeight="1">
      <c r="A915" s="14"/>
      <c r="B915" s="14"/>
      <c r="C915" s="14"/>
      <c r="D915" s="15"/>
      <c r="E915" s="16"/>
      <c r="F915" s="16"/>
      <c r="G915" s="16"/>
      <c r="H915" s="16"/>
      <c r="I915" s="16"/>
      <c r="J915" s="16"/>
      <c r="K915" s="16"/>
      <c r="L915" s="16"/>
      <c r="M915" s="16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3.5" customHeight="1">
      <c r="A916" s="14"/>
      <c r="B916" s="14"/>
      <c r="C916" s="14"/>
      <c r="D916" s="15"/>
      <c r="E916" s="16"/>
      <c r="F916" s="16"/>
      <c r="G916" s="16"/>
      <c r="H916" s="16"/>
      <c r="I916" s="16"/>
      <c r="J916" s="16"/>
      <c r="K916" s="16"/>
      <c r="L916" s="16"/>
      <c r="M916" s="16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3.5" customHeight="1">
      <c r="A917" s="14"/>
      <c r="B917" s="14"/>
      <c r="C917" s="14"/>
      <c r="D917" s="15"/>
      <c r="E917" s="16"/>
      <c r="F917" s="16"/>
      <c r="G917" s="16"/>
      <c r="H917" s="16"/>
      <c r="I917" s="16"/>
      <c r="J917" s="16"/>
      <c r="K917" s="16"/>
      <c r="L917" s="16"/>
      <c r="M917" s="16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3.5" customHeight="1">
      <c r="A918" s="14"/>
      <c r="B918" s="14"/>
      <c r="C918" s="14"/>
      <c r="D918" s="15"/>
      <c r="E918" s="16"/>
      <c r="F918" s="16"/>
      <c r="G918" s="16"/>
      <c r="H918" s="16"/>
      <c r="I918" s="16"/>
      <c r="J918" s="16"/>
      <c r="K918" s="16"/>
      <c r="L918" s="16"/>
      <c r="M918" s="16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3.5" customHeight="1">
      <c r="A919" s="14"/>
      <c r="B919" s="14"/>
      <c r="C919" s="14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3.5" customHeight="1">
      <c r="A920" s="14"/>
      <c r="B920" s="14"/>
      <c r="C920" s="14"/>
      <c r="D920" s="15"/>
      <c r="E920" s="16"/>
      <c r="F920" s="16"/>
      <c r="G920" s="16"/>
      <c r="H920" s="16"/>
      <c r="I920" s="16"/>
      <c r="J920" s="16"/>
      <c r="K920" s="16"/>
      <c r="L920" s="16"/>
      <c r="M920" s="16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3.5" customHeight="1">
      <c r="A921" s="14"/>
      <c r="B921" s="14"/>
      <c r="C921" s="14"/>
      <c r="D921" s="15"/>
      <c r="E921" s="16"/>
      <c r="F921" s="16"/>
      <c r="G921" s="16"/>
      <c r="H921" s="16"/>
      <c r="I921" s="16"/>
      <c r="J921" s="16"/>
      <c r="K921" s="16"/>
      <c r="L921" s="16"/>
      <c r="M921" s="16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3.5" customHeight="1">
      <c r="A922" s="14"/>
      <c r="B922" s="14"/>
      <c r="C922" s="14"/>
      <c r="D922" s="15"/>
      <c r="E922" s="16"/>
      <c r="F922" s="16"/>
      <c r="G922" s="16"/>
      <c r="H922" s="16"/>
      <c r="I922" s="16"/>
      <c r="J922" s="16"/>
      <c r="K922" s="16"/>
      <c r="L922" s="16"/>
      <c r="M922" s="16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3.5" customHeight="1">
      <c r="A923" s="14"/>
      <c r="B923" s="14"/>
      <c r="C923" s="14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3.5" customHeight="1">
      <c r="A924" s="14"/>
      <c r="B924" s="14"/>
      <c r="C924" s="14"/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3.5" customHeight="1">
      <c r="A925" s="14"/>
      <c r="B925" s="14"/>
      <c r="C925" s="14"/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3.5" customHeight="1">
      <c r="A926" s="14"/>
      <c r="B926" s="14"/>
      <c r="C926" s="14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3.5" customHeight="1">
      <c r="A927" s="14"/>
      <c r="B927" s="14"/>
      <c r="C927" s="14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3.5" customHeight="1">
      <c r="A928" s="14"/>
      <c r="B928" s="14"/>
      <c r="C928" s="14"/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3.5" customHeight="1">
      <c r="A929" s="14"/>
      <c r="B929" s="14"/>
      <c r="C929" s="14"/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3.5" customHeight="1">
      <c r="A930" s="14"/>
      <c r="B930" s="14"/>
      <c r="C930" s="14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3.5" customHeight="1">
      <c r="A931" s="14"/>
      <c r="B931" s="14"/>
      <c r="C931" s="14"/>
      <c r="D931" s="15"/>
      <c r="E931" s="16"/>
      <c r="F931" s="16"/>
      <c r="G931" s="16"/>
      <c r="H931" s="16"/>
      <c r="I931" s="16"/>
      <c r="J931" s="16"/>
      <c r="K931" s="16"/>
      <c r="L931" s="16"/>
      <c r="M931" s="16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3.5" customHeight="1">
      <c r="A932" s="14"/>
      <c r="B932" s="14"/>
      <c r="C932" s="14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3.5" customHeight="1">
      <c r="A933" s="14"/>
      <c r="B933" s="14"/>
      <c r="C933" s="14"/>
      <c r="D933" s="15"/>
      <c r="E933" s="16"/>
      <c r="F933" s="16"/>
      <c r="G933" s="16"/>
      <c r="H933" s="16"/>
      <c r="I933" s="16"/>
      <c r="J933" s="16"/>
      <c r="K933" s="16"/>
      <c r="L933" s="16"/>
      <c r="M933" s="16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3.5" customHeight="1">
      <c r="A934" s="14"/>
      <c r="B934" s="14"/>
      <c r="C934" s="14"/>
      <c r="D934" s="15"/>
      <c r="E934" s="16"/>
      <c r="F934" s="16"/>
      <c r="G934" s="16"/>
      <c r="H934" s="16"/>
      <c r="I934" s="16"/>
      <c r="J934" s="16"/>
      <c r="K934" s="16"/>
      <c r="L934" s="16"/>
      <c r="M934" s="16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3.5" customHeight="1">
      <c r="A935" s="14"/>
      <c r="B935" s="14"/>
      <c r="C935" s="14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3.5" customHeight="1">
      <c r="A936" s="14"/>
      <c r="B936" s="14"/>
      <c r="C936" s="14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3.5" customHeight="1">
      <c r="A937" s="14"/>
      <c r="B937" s="14"/>
      <c r="C937" s="14"/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3.5" customHeight="1">
      <c r="A938" s="14"/>
      <c r="B938" s="14"/>
      <c r="C938" s="14"/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3.5" customHeight="1">
      <c r="A939" s="14"/>
      <c r="B939" s="14"/>
      <c r="C939" s="14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3.5" customHeight="1">
      <c r="A940" s="14"/>
      <c r="B940" s="14"/>
      <c r="C940" s="14"/>
      <c r="D940" s="15"/>
      <c r="E940" s="16"/>
      <c r="F940" s="16"/>
      <c r="G940" s="16"/>
      <c r="H940" s="16"/>
      <c r="I940" s="16"/>
      <c r="J940" s="16"/>
      <c r="K940" s="16"/>
      <c r="L940" s="16"/>
      <c r="M940" s="16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3.5" customHeight="1">
      <c r="A941" s="14"/>
      <c r="B941" s="14"/>
      <c r="C941" s="14"/>
      <c r="D941" s="15"/>
      <c r="E941" s="16"/>
      <c r="F941" s="16"/>
      <c r="G941" s="16"/>
      <c r="H941" s="16"/>
      <c r="I941" s="16"/>
      <c r="J941" s="16"/>
      <c r="K941" s="16"/>
      <c r="L941" s="16"/>
      <c r="M941" s="16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3.5" customHeight="1">
      <c r="A942" s="14"/>
      <c r="B942" s="14"/>
      <c r="C942" s="14"/>
      <c r="D942" s="15"/>
      <c r="E942" s="16"/>
      <c r="F942" s="16"/>
      <c r="G942" s="16"/>
      <c r="H942" s="16"/>
      <c r="I942" s="16"/>
      <c r="J942" s="16"/>
      <c r="K942" s="16"/>
      <c r="L942" s="16"/>
      <c r="M942" s="16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3.5" customHeight="1">
      <c r="A943" s="14"/>
      <c r="B943" s="14"/>
      <c r="C943" s="14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3.5" customHeight="1">
      <c r="A944" s="14"/>
      <c r="B944" s="14"/>
      <c r="C944" s="14"/>
      <c r="D944" s="15"/>
      <c r="E944" s="16"/>
      <c r="F944" s="16"/>
      <c r="G944" s="16"/>
      <c r="H944" s="16"/>
      <c r="I944" s="16"/>
      <c r="J944" s="16"/>
      <c r="K944" s="16"/>
      <c r="L944" s="16"/>
      <c r="M944" s="16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3.5" customHeight="1">
      <c r="A945" s="14"/>
      <c r="B945" s="14"/>
      <c r="C945" s="14"/>
      <c r="D945" s="15"/>
      <c r="E945" s="16"/>
      <c r="F945" s="16"/>
      <c r="G945" s="16"/>
      <c r="H945" s="16"/>
      <c r="I945" s="16"/>
      <c r="J945" s="16"/>
      <c r="K945" s="16"/>
      <c r="L945" s="16"/>
      <c r="M945" s="16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3.5" customHeight="1">
      <c r="A946" s="14"/>
      <c r="B946" s="14"/>
      <c r="C946" s="14"/>
      <c r="D946" s="15"/>
      <c r="E946" s="16"/>
      <c r="F946" s="16"/>
      <c r="G946" s="16"/>
      <c r="H946" s="16"/>
      <c r="I946" s="16"/>
      <c r="J946" s="16"/>
      <c r="K946" s="16"/>
      <c r="L946" s="16"/>
      <c r="M946" s="16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3.5" customHeight="1">
      <c r="A947" s="14"/>
      <c r="B947" s="14"/>
      <c r="C947" s="14"/>
      <c r="D947" s="15"/>
      <c r="E947" s="16"/>
      <c r="F947" s="16"/>
      <c r="G947" s="16"/>
      <c r="H947" s="16"/>
      <c r="I947" s="16"/>
      <c r="J947" s="16"/>
      <c r="K947" s="16"/>
      <c r="L947" s="16"/>
      <c r="M947" s="16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3.5" customHeight="1">
      <c r="A948" s="14"/>
      <c r="B948" s="14"/>
      <c r="C948" s="14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3.5" customHeight="1">
      <c r="A949" s="14"/>
      <c r="B949" s="14"/>
      <c r="C949" s="14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3.5" customHeight="1">
      <c r="A950" s="14"/>
      <c r="B950" s="14"/>
      <c r="C950" s="14"/>
      <c r="D950" s="15"/>
      <c r="E950" s="16"/>
      <c r="F950" s="16"/>
      <c r="G950" s="16"/>
      <c r="H950" s="16"/>
      <c r="I950" s="16"/>
      <c r="J950" s="16"/>
      <c r="K950" s="16"/>
      <c r="L950" s="16"/>
      <c r="M950" s="16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3.5" customHeight="1">
      <c r="A951" s="14"/>
      <c r="B951" s="14"/>
      <c r="C951" s="14"/>
      <c r="D951" s="15"/>
      <c r="E951" s="16"/>
      <c r="F951" s="16"/>
      <c r="G951" s="16"/>
      <c r="H951" s="16"/>
      <c r="I951" s="16"/>
      <c r="J951" s="16"/>
      <c r="K951" s="16"/>
      <c r="L951" s="16"/>
      <c r="M951" s="16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3.5" customHeight="1">
      <c r="A952" s="14"/>
      <c r="B952" s="14"/>
      <c r="C952" s="14"/>
      <c r="D952" s="15"/>
      <c r="E952" s="16"/>
      <c r="F952" s="16"/>
      <c r="G952" s="16"/>
      <c r="H952" s="16"/>
      <c r="I952" s="16"/>
      <c r="J952" s="16"/>
      <c r="K952" s="16"/>
      <c r="L952" s="16"/>
      <c r="M952" s="16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3.5" customHeight="1">
      <c r="A953" s="14"/>
      <c r="B953" s="14"/>
      <c r="C953" s="14"/>
      <c r="D953" s="15"/>
      <c r="E953" s="16"/>
      <c r="F953" s="16"/>
      <c r="G953" s="16"/>
      <c r="H953" s="16"/>
      <c r="I953" s="16"/>
      <c r="J953" s="16"/>
      <c r="K953" s="16"/>
      <c r="L953" s="16"/>
      <c r="M953" s="16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3.5" customHeight="1">
      <c r="A954" s="14"/>
      <c r="B954" s="14"/>
      <c r="C954" s="14"/>
      <c r="D954" s="15"/>
      <c r="E954" s="16"/>
      <c r="F954" s="16"/>
      <c r="G954" s="16"/>
      <c r="H954" s="16"/>
      <c r="I954" s="16"/>
      <c r="J954" s="16"/>
      <c r="K954" s="16"/>
      <c r="L954" s="16"/>
      <c r="M954" s="16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3.5" customHeight="1">
      <c r="A955" s="14"/>
      <c r="B955" s="14"/>
      <c r="C955" s="14"/>
      <c r="D955" s="15"/>
      <c r="E955" s="16"/>
      <c r="F955" s="16"/>
      <c r="G955" s="16"/>
      <c r="H955" s="16"/>
      <c r="I955" s="16"/>
      <c r="J955" s="16"/>
      <c r="K955" s="16"/>
      <c r="L955" s="16"/>
      <c r="M955" s="16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3.5" customHeight="1">
      <c r="A956" s="14"/>
      <c r="B956" s="14"/>
      <c r="C956" s="14"/>
      <c r="D956" s="15"/>
      <c r="E956" s="16"/>
      <c r="F956" s="16"/>
      <c r="G956" s="16"/>
      <c r="H956" s="16"/>
      <c r="I956" s="16"/>
      <c r="J956" s="16"/>
      <c r="K956" s="16"/>
      <c r="L956" s="16"/>
      <c r="M956" s="16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3.5" customHeight="1">
      <c r="A957" s="14"/>
      <c r="B957" s="14"/>
      <c r="C957" s="14"/>
      <c r="D957" s="15"/>
      <c r="E957" s="16"/>
      <c r="F957" s="16"/>
      <c r="G957" s="16"/>
      <c r="H957" s="16"/>
      <c r="I957" s="16"/>
      <c r="J957" s="16"/>
      <c r="K957" s="16"/>
      <c r="L957" s="16"/>
      <c r="M957" s="16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3.5" customHeight="1">
      <c r="A958" s="14"/>
      <c r="B958" s="14"/>
      <c r="C958" s="14"/>
      <c r="D958" s="15"/>
      <c r="E958" s="16"/>
      <c r="F958" s="16"/>
      <c r="G958" s="16"/>
      <c r="H958" s="16"/>
      <c r="I958" s="16"/>
      <c r="J958" s="16"/>
      <c r="K958" s="16"/>
      <c r="L958" s="16"/>
      <c r="M958" s="16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3.5" customHeight="1">
      <c r="A959" s="14"/>
      <c r="B959" s="14"/>
      <c r="C959" s="14"/>
      <c r="D959" s="15"/>
      <c r="E959" s="16"/>
      <c r="F959" s="16"/>
      <c r="G959" s="16"/>
      <c r="H959" s="16"/>
      <c r="I959" s="16"/>
      <c r="J959" s="16"/>
      <c r="K959" s="16"/>
      <c r="L959" s="16"/>
      <c r="M959" s="16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3.5" customHeight="1">
      <c r="A960" s="14"/>
      <c r="B960" s="14"/>
      <c r="C960" s="14"/>
      <c r="D960" s="15"/>
      <c r="E960" s="16"/>
      <c r="F960" s="16"/>
      <c r="G960" s="16"/>
      <c r="H960" s="16"/>
      <c r="I960" s="16"/>
      <c r="J960" s="16"/>
      <c r="K960" s="16"/>
      <c r="L960" s="16"/>
      <c r="M960" s="16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3.5" customHeight="1">
      <c r="A961" s="14"/>
      <c r="B961" s="14"/>
      <c r="C961" s="14"/>
      <c r="D961" s="15"/>
      <c r="E961" s="16"/>
      <c r="F961" s="16"/>
      <c r="G961" s="16"/>
      <c r="H961" s="16"/>
      <c r="I961" s="16"/>
      <c r="J961" s="16"/>
      <c r="K961" s="16"/>
      <c r="L961" s="16"/>
      <c r="M961" s="16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3.5" customHeight="1">
      <c r="A962" s="14"/>
      <c r="B962" s="14"/>
      <c r="C962" s="14"/>
      <c r="D962" s="15"/>
      <c r="E962" s="16"/>
      <c r="F962" s="16"/>
      <c r="G962" s="16"/>
      <c r="H962" s="16"/>
      <c r="I962" s="16"/>
      <c r="J962" s="16"/>
      <c r="K962" s="16"/>
      <c r="L962" s="16"/>
      <c r="M962" s="16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3.5" customHeight="1">
      <c r="A963" s="14"/>
      <c r="B963" s="14"/>
      <c r="C963" s="14"/>
      <c r="D963" s="15"/>
      <c r="E963" s="16"/>
      <c r="F963" s="16"/>
      <c r="G963" s="16"/>
      <c r="H963" s="16"/>
      <c r="I963" s="16"/>
      <c r="J963" s="16"/>
      <c r="K963" s="16"/>
      <c r="L963" s="16"/>
      <c r="M963" s="16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3.5" customHeight="1">
      <c r="A964" s="14"/>
      <c r="B964" s="14"/>
      <c r="C964" s="14"/>
      <c r="D964" s="15"/>
      <c r="E964" s="16"/>
      <c r="F964" s="16"/>
      <c r="G964" s="16"/>
      <c r="H964" s="16"/>
      <c r="I964" s="16"/>
      <c r="J964" s="16"/>
      <c r="K964" s="16"/>
      <c r="L964" s="16"/>
      <c r="M964" s="16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3.5" customHeight="1">
      <c r="A965" s="14"/>
      <c r="B965" s="14"/>
      <c r="C965" s="14"/>
      <c r="D965" s="15"/>
      <c r="E965" s="16"/>
      <c r="F965" s="16"/>
      <c r="G965" s="16"/>
      <c r="H965" s="16"/>
      <c r="I965" s="16"/>
      <c r="J965" s="16"/>
      <c r="K965" s="16"/>
      <c r="L965" s="16"/>
      <c r="M965" s="16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3.5" customHeight="1">
      <c r="A966" s="14"/>
      <c r="B966" s="14"/>
      <c r="C966" s="14"/>
      <c r="D966" s="15"/>
      <c r="E966" s="16"/>
      <c r="F966" s="16"/>
      <c r="G966" s="16"/>
      <c r="H966" s="16"/>
      <c r="I966" s="16"/>
      <c r="J966" s="16"/>
      <c r="K966" s="16"/>
      <c r="L966" s="16"/>
      <c r="M966" s="16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3.5" customHeight="1">
      <c r="A967" s="14"/>
      <c r="B967" s="14"/>
      <c r="C967" s="14"/>
      <c r="D967" s="15"/>
      <c r="E967" s="16"/>
      <c r="F967" s="16"/>
      <c r="G967" s="16"/>
      <c r="H967" s="16"/>
      <c r="I967" s="16"/>
      <c r="J967" s="16"/>
      <c r="K967" s="16"/>
      <c r="L967" s="16"/>
      <c r="M967" s="16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3.5" customHeight="1">
      <c r="A968" s="14"/>
      <c r="B968" s="14"/>
      <c r="C968" s="14"/>
      <c r="D968" s="15"/>
      <c r="E968" s="16"/>
      <c r="F968" s="16"/>
      <c r="G968" s="16"/>
      <c r="H968" s="16"/>
      <c r="I968" s="16"/>
      <c r="J968" s="16"/>
      <c r="K968" s="16"/>
      <c r="L968" s="16"/>
      <c r="M968" s="16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3.5" customHeight="1">
      <c r="A969" s="14"/>
      <c r="B969" s="14"/>
      <c r="C969" s="14"/>
      <c r="D969" s="15"/>
      <c r="E969" s="16"/>
      <c r="F969" s="16"/>
      <c r="G969" s="16"/>
      <c r="H969" s="16"/>
      <c r="I969" s="16"/>
      <c r="J969" s="16"/>
      <c r="K969" s="16"/>
      <c r="L969" s="16"/>
      <c r="M969" s="16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3.5" customHeight="1">
      <c r="A970" s="14"/>
      <c r="B970" s="14"/>
      <c r="C970" s="14"/>
      <c r="D970" s="15"/>
      <c r="E970" s="16"/>
      <c r="F970" s="16"/>
      <c r="G970" s="16"/>
      <c r="H970" s="16"/>
      <c r="I970" s="16"/>
      <c r="J970" s="16"/>
      <c r="K970" s="16"/>
      <c r="L970" s="16"/>
      <c r="M970" s="16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3.5" customHeight="1">
      <c r="A971" s="14"/>
      <c r="B971" s="14"/>
      <c r="C971" s="14"/>
      <c r="D971" s="15"/>
      <c r="E971" s="16"/>
      <c r="F971" s="16"/>
      <c r="G971" s="16"/>
      <c r="H971" s="16"/>
      <c r="I971" s="16"/>
      <c r="J971" s="16"/>
      <c r="K971" s="16"/>
      <c r="L971" s="16"/>
      <c r="M971" s="16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3.5" customHeight="1">
      <c r="A972" s="14"/>
      <c r="B972" s="14"/>
      <c r="C972" s="14"/>
      <c r="D972" s="15"/>
      <c r="E972" s="16"/>
      <c r="F972" s="16"/>
      <c r="G972" s="16"/>
      <c r="H972" s="16"/>
      <c r="I972" s="16"/>
      <c r="J972" s="16"/>
      <c r="K972" s="16"/>
      <c r="L972" s="16"/>
      <c r="M972" s="16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3.5" customHeight="1">
      <c r="A973" s="14"/>
      <c r="B973" s="14"/>
      <c r="C973" s="14"/>
      <c r="D973" s="15"/>
      <c r="E973" s="16"/>
      <c r="F973" s="16"/>
      <c r="G973" s="16"/>
      <c r="H973" s="16"/>
      <c r="I973" s="16"/>
      <c r="J973" s="16"/>
      <c r="K973" s="16"/>
      <c r="L973" s="16"/>
      <c r="M973" s="16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3.5" customHeight="1">
      <c r="A974" s="14"/>
      <c r="B974" s="14"/>
      <c r="C974" s="14"/>
      <c r="D974" s="15"/>
      <c r="E974" s="16"/>
      <c r="F974" s="16"/>
      <c r="G974" s="16"/>
      <c r="H974" s="16"/>
      <c r="I974" s="16"/>
      <c r="J974" s="16"/>
      <c r="K974" s="16"/>
      <c r="L974" s="16"/>
      <c r="M974" s="16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3.5" customHeight="1">
      <c r="A975" s="14"/>
      <c r="B975" s="14"/>
      <c r="C975" s="14"/>
      <c r="D975" s="15"/>
      <c r="E975" s="16"/>
      <c r="F975" s="16"/>
      <c r="G975" s="16"/>
      <c r="H975" s="16"/>
      <c r="I975" s="16"/>
      <c r="J975" s="16"/>
      <c r="K975" s="16"/>
      <c r="L975" s="16"/>
      <c r="M975" s="16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3.5" customHeight="1">
      <c r="A976" s="14"/>
      <c r="B976" s="14"/>
      <c r="C976" s="14"/>
      <c r="D976" s="15"/>
      <c r="E976" s="16"/>
      <c r="F976" s="16"/>
      <c r="G976" s="16"/>
      <c r="H976" s="16"/>
      <c r="I976" s="16"/>
      <c r="J976" s="16"/>
      <c r="K976" s="16"/>
      <c r="L976" s="16"/>
      <c r="M976" s="16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3.5" customHeight="1">
      <c r="A977" s="14"/>
      <c r="B977" s="14"/>
      <c r="C977" s="14"/>
      <c r="D977" s="15"/>
      <c r="E977" s="16"/>
      <c r="F977" s="16"/>
      <c r="G977" s="16"/>
      <c r="H977" s="16"/>
      <c r="I977" s="16"/>
      <c r="J977" s="16"/>
      <c r="K977" s="16"/>
      <c r="L977" s="16"/>
      <c r="M977" s="16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3.5" customHeight="1">
      <c r="A978" s="14"/>
      <c r="B978" s="14"/>
      <c r="C978" s="14"/>
      <c r="D978" s="15"/>
      <c r="E978" s="16"/>
      <c r="F978" s="16"/>
      <c r="G978" s="16"/>
      <c r="H978" s="16"/>
      <c r="I978" s="16"/>
      <c r="J978" s="16"/>
      <c r="K978" s="16"/>
      <c r="L978" s="16"/>
      <c r="M978" s="16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3.5" customHeight="1">
      <c r="A979" s="14"/>
      <c r="B979" s="14"/>
      <c r="C979" s="14"/>
      <c r="D979" s="15"/>
      <c r="E979" s="16"/>
      <c r="F979" s="16"/>
      <c r="G979" s="16"/>
      <c r="H979" s="16"/>
      <c r="I979" s="16"/>
      <c r="J979" s="16"/>
      <c r="K979" s="16"/>
      <c r="L979" s="16"/>
      <c r="M979" s="16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3.5" customHeight="1">
      <c r="A980" s="14"/>
      <c r="B980" s="14"/>
      <c r="C980" s="14"/>
      <c r="D980" s="15"/>
      <c r="E980" s="16"/>
      <c r="F980" s="16"/>
      <c r="G980" s="16"/>
      <c r="H980" s="16"/>
      <c r="I980" s="16"/>
      <c r="J980" s="16"/>
      <c r="K980" s="16"/>
      <c r="L980" s="16"/>
      <c r="M980" s="16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3.5" customHeight="1">
      <c r="A981" s="14"/>
      <c r="B981" s="14"/>
      <c r="C981" s="14"/>
      <c r="D981" s="15"/>
      <c r="E981" s="16"/>
      <c r="F981" s="16"/>
      <c r="G981" s="16"/>
      <c r="H981" s="16"/>
      <c r="I981" s="16"/>
      <c r="J981" s="16"/>
      <c r="K981" s="16"/>
      <c r="L981" s="16"/>
      <c r="M981" s="16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3.5" customHeight="1">
      <c r="A982" s="14"/>
      <c r="B982" s="14"/>
      <c r="C982" s="14"/>
      <c r="D982" s="15"/>
      <c r="E982" s="16"/>
      <c r="F982" s="16"/>
      <c r="G982" s="16"/>
      <c r="H982" s="16"/>
      <c r="I982" s="16"/>
      <c r="J982" s="16"/>
      <c r="K982" s="16"/>
      <c r="L982" s="16"/>
      <c r="M982" s="16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3.5" customHeight="1">
      <c r="A983" s="14"/>
      <c r="B983" s="14"/>
      <c r="C983" s="14"/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3.5" customHeight="1">
      <c r="A984" s="14"/>
      <c r="B984" s="14"/>
      <c r="C984" s="14"/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3.5" customHeight="1">
      <c r="A985" s="14"/>
      <c r="B985" s="14"/>
      <c r="C985" s="14"/>
      <c r="D985" s="15"/>
      <c r="E985" s="16"/>
      <c r="F985" s="16"/>
      <c r="G985" s="16"/>
      <c r="H985" s="16"/>
      <c r="I985" s="16"/>
      <c r="J985" s="16"/>
      <c r="K985" s="16"/>
      <c r="L985" s="16"/>
      <c r="M985" s="16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3.5" customHeight="1">
      <c r="A986" s="14"/>
      <c r="B986" s="14"/>
      <c r="C986" s="14"/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3.5" customHeight="1">
      <c r="A987" s="14"/>
      <c r="B987" s="14"/>
      <c r="C987" s="14"/>
      <c r="D987" s="15"/>
      <c r="E987" s="16"/>
      <c r="F987" s="16"/>
      <c r="G987" s="16"/>
      <c r="H987" s="16"/>
      <c r="I987" s="16"/>
      <c r="J987" s="16"/>
      <c r="K987" s="16"/>
      <c r="L987" s="16"/>
      <c r="M987" s="16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3.5" customHeight="1">
      <c r="A988" s="14"/>
      <c r="B988" s="14"/>
      <c r="C988" s="14"/>
      <c r="D988" s="15"/>
      <c r="E988" s="16"/>
      <c r="F988" s="16"/>
      <c r="G988" s="16"/>
      <c r="H988" s="16"/>
      <c r="I988" s="16"/>
      <c r="J988" s="16"/>
      <c r="K988" s="16"/>
      <c r="L988" s="16"/>
      <c r="M988" s="16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3.5" customHeight="1">
      <c r="A989" s="14"/>
      <c r="B989" s="14"/>
      <c r="C989" s="14"/>
      <c r="D989" s="15"/>
      <c r="E989" s="16"/>
      <c r="F989" s="16"/>
      <c r="G989" s="16"/>
      <c r="H989" s="16"/>
      <c r="I989" s="16"/>
      <c r="J989" s="16"/>
      <c r="K989" s="16"/>
      <c r="L989" s="16"/>
      <c r="M989" s="16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3.5" customHeight="1">
      <c r="A990" s="14"/>
      <c r="B990" s="14"/>
      <c r="C990" s="14"/>
      <c r="D990" s="15"/>
      <c r="E990" s="16"/>
      <c r="F990" s="16"/>
      <c r="G990" s="16"/>
      <c r="H990" s="16"/>
      <c r="I990" s="16"/>
      <c r="J990" s="16"/>
      <c r="K990" s="16"/>
      <c r="L990" s="16"/>
      <c r="M990" s="16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3.5" customHeight="1">
      <c r="A991" s="14"/>
      <c r="B991" s="14"/>
      <c r="C991" s="14"/>
      <c r="D991" s="15"/>
      <c r="E991" s="16"/>
      <c r="F991" s="16"/>
      <c r="G991" s="16"/>
      <c r="H991" s="16"/>
      <c r="I991" s="16"/>
      <c r="J991" s="16"/>
      <c r="K991" s="16"/>
      <c r="L991" s="16"/>
      <c r="M991" s="16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3.5" customHeight="1">
      <c r="A992" s="14"/>
      <c r="B992" s="14"/>
      <c r="C992" s="14"/>
      <c r="D992" s="15"/>
      <c r="E992" s="16"/>
      <c r="F992" s="16"/>
      <c r="G992" s="16"/>
      <c r="H992" s="16"/>
      <c r="I992" s="16"/>
      <c r="J992" s="16"/>
      <c r="K992" s="16"/>
      <c r="L992" s="16"/>
      <c r="M992" s="16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3.5" customHeight="1">
      <c r="A993" s="14"/>
      <c r="B993" s="14"/>
      <c r="C993" s="14"/>
      <c r="D993" s="15"/>
      <c r="E993" s="16"/>
      <c r="F993" s="16"/>
      <c r="G993" s="16"/>
      <c r="H993" s="16"/>
      <c r="I993" s="16"/>
      <c r="J993" s="16"/>
      <c r="K993" s="16"/>
      <c r="L993" s="16"/>
      <c r="M993" s="16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3.5" customHeight="1">
      <c r="A994" s="14"/>
      <c r="B994" s="14"/>
      <c r="C994" s="14"/>
      <c r="D994" s="15"/>
      <c r="E994" s="16"/>
      <c r="F994" s="16"/>
      <c r="G994" s="16"/>
      <c r="H994" s="16"/>
      <c r="I994" s="16"/>
      <c r="J994" s="16"/>
      <c r="K994" s="16"/>
      <c r="L994" s="16"/>
      <c r="M994" s="16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3.5" customHeight="1">
      <c r="A995" s="14"/>
      <c r="B995" s="14"/>
      <c r="C995" s="14"/>
      <c r="D995" s="15"/>
      <c r="E995" s="16"/>
      <c r="F995" s="16"/>
      <c r="G995" s="16"/>
      <c r="H995" s="16"/>
      <c r="I995" s="16"/>
      <c r="J995" s="16"/>
      <c r="K995" s="16"/>
      <c r="L995" s="16"/>
      <c r="M995" s="16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3.5" customHeight="1">
      <c r="A996" s="14"/>
      <c r="B996" s="14"/>
      <c r="C996" s="14"/>
      <c r="D996" s="15"/>
      <c r="E996" s="16"/>
      <c r="F996" s="16"/>
      <c r="G996" s="16"/>
      <c r="H996" s="16"/>
      <c r="I996" s="16"/>
      <c r="J996" s="16"/>
      <c r="K996" s="16"/>
      <c r="L996" s="16"/>
      <c r="M996" s="16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3.5" customHeight="1">
      <c r="A997" s="14"/>
      <c r="B997" s="14"/>
      <c r="C997" s="14"/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3.5" customHeight="1">
      <c r="A998" s="14"/>
      <c r="B998" s="14"/>
      <c r="C998" s="14"/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3.5" customHeight="1">
      <c r="A999" s="14"/>
      <c r="B999" s="14"/>
      <c r="C999" s="14"/>
      <c r="D999" s="15"/>
      <c r="E999" s="16"/>
      <c r="F999" s="16"/>
      <c r="G999" s="16"/>
      <c r="H999" s="16"/>
      <c r="I999" s="16"/>
      <c r="J999" s="16"/>
      <c r="K999" s="16"/>
      <c r="L999" s="16"/>
      <c r="M999" s="16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3.5" customHeight="1">
      <c r="A1000" s="14"/>
      <c r="B1000" s="14"/>
      <c r="C1000" s="14"/>
      <c r="D1000" s="1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3.5" customHeight="1">
      <c r="A1001" s="14"/>
      <c r="B1001" s="14"/>
      <c r="C1001" s="14"/>
      <c r="D1001" s="15"/>
      <c r="E1001" s="16"/>
      <c r="F1001" s="16"/>
      <c r="G1001" s="16"/>
      <c r="H1001" s="16"/>
      <c r="I1001" s="16"/>
      <c r="J1001" s="16"/>
      <c r="K1001" s="16"/>
      <c r="L1001" s="16"/>
      <c r="M1001" s="16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3.5" customHeight="1">
      <c r="A1002" s="14"/>
      <c r="B1002" s="14"/>
      <c r="C1002" s="14"/>
      <c r="D1002" s="15"/>
      <c r="E1002" s="16"/>
      <c r="F1002" s="16"/>
      <c r="G1002" s="16"/>
      <c r="H1002" s="16"/>
      <c r="I1002" s="16"/>
      <c r="J1002" s="16"/>
      <c r="K1002" s="16"/>
      <c r="L1002" s="16"/>
      <c r="M1002" s="16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3.5" customHeight="1">
      <c r="A1003" s="14"/>
      <c r="B1003" s="14"/>
      <c r="C1003" s="14"/>
      <c r="D1003" s="15"/>
      <c r="E1003" s="16"/>
      <c r="F1003" s="16"/>
      <c r="G1003" s="16"/>
      <c r="H1003" s="16"/>
      <c r="I1003" s="16"/>
      <c r="J1003" s="16"/>
      <c r="K1003" s="16"/>
      <c r="L1003" s="16"/>
      <c r="M1003" s="16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3.5" customHeight="1">
      <c r="A1004" s="14"/>
      <c r="B1004" s="14"/>
      <c r="C1004" s="14"/>
      <c r="D1004" s="15"/>
      <c r="E1004" s="16"/>
      <c r="F1004" s="16"/>
      <c r="G1004" s="16"/>
      <c r="H1004" s="16"/>
      <c r="I1004" s="16"/>
      <c r="J1004" s="16"/>
      <c r="K1004" s="16"/>
      <c r="L1004" s="16"/>
      <c r="M1004" s="16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13.5" customHeight="1">
      <c r="A1005" s="14"/>
      <c r="B1005" s="14"/>
      <c r="C1005" s="14"/>
      <c r="D1005" s="15"/>
      <c r="E1005" s="16"/>
      <c r="F1005" s="16"/>
      <c r="G1005" s="16"/>
      <c r="H1005" s="16"/>
      <c r="I1005" s="16"/>
      <c r="J1005" s="16"/>
      <c r="K1005" s="16"/>
      <c r="L1005" s="16"/>
      <c r="M1005" s="16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</sheetData>
  <mergeCells count="93"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46:C46"/>
    <mergeCell ref="K38:M38"/>
    <mergeCell ref="K39:M39"/>
    <mergeCell ref="K40:M40"/>
    <mergeCell ref="K41:M41"/>
    <mergeCell ref="K42:M42"/>
    <mergeCell ref="K43:M43"/>
    <mergeCell ref="K44:M44"/>
    <mergeCell ref="K52:M52"/>
    <mergeCell ref="K54:M54"/>
    <mergeCell ref="K55:M55"/>
    <mergeCell ref="K60:M60"/>
    <mergeCell ref="K45:M45"/>
    <mergeCell ref="K46:M46"/>
    <mergeCell ref="K47:M47"/>
    <mergeCell ref="K48:M48"/>
    <mergeCell ref="K49:M49"/>
    <mergeCell ref="K50:M50"/>
    <mergeCell ref="K51:M51"/>
    <mergeCell ref="A2:B4"/>
    <mergeCell ref="C2:L2"/>
    <mergeCell ref="C3:L3"/>
    <mergeCell ref="C4:L4"/>
    <mergeCell ref="A10:A11"/>
    <mergeCell ref="B10:C11"/>
    <mergeCell ref="D10:D11"/>
    <mergeCell ref="E10:J10"/>
    <mergeCell ref="K10:M11"/>
    <mergeCell ref="K12:M12"/>
    <mergeCell ref="K13:M13"/>
    <mergeCell ref="K14:M14"/>
    <mergeCell ref="K15:M15"/>
    <mergeCell ref="K16:M16"/>
    <mergeCell ref="B12:C12"/>
    <mergeCell ref="B13:C13"/>
    <mergeCell ref="B14:C14"/>
    <mergeCell ref="B15:C15"/>
    <mergeCell ref="B16:C16"/>
    <mergeCell ref="B17:C17"/>
    <mergeCell ref="B18:C18"/>
    <mergeCell ref="K17:M17"/>
    <mergeCell ref="K18:M18"/>
    <mergeCell ref="K19:M19"/>
    <mergeCell ref="K20:M20"/>
    <mergeCell ref="K21:M21"/>
    <mergeCell ref="K22:M22"/>
    <mergeCell ref="K23:M23"/>
    <mergeCell ref="B19:C19"/>
    <mergeCell ref="B20:C20"/>
    <mergeCell ref="B21:C21"/>
    <mergeCell ref="B22:C22"/>
    <mergeCell ref="B23:C23"/>
    <mergeCell ref="B24:C24"/>
    <mergeCell ref="B25:C2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</mergeCells>
  <conditionalFormatting sqref="H52">
    <cfRule type="cellIs" dxfId="2" priority="1" operator="lessThan">
      <formula>80</formula>
    </cfRule>
  </conditionalFormatting>
  <conditionalFormatting sqref="H12:H51">
    <cfRule type="cellIs" dxfId="0" priority="2" operator="lessThan">
      <formula>80</formula>
    </cfRule>
  </conditionalFormatting>
  <printOptions horizontalCentered="1"/>
  <pageMargins bottom="0.4724409448818898" footer="0.0" header="0.0" left="0.4724409448818898" right="0.4724409448818898" top="0.4724409448818898"/>
  <pageSetup paperSize="9" scale="6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6.75"/>
    <col customWidth="1" min="3" max="3" width="5.0"/>
    <col customWidth="1" min="4" max="4" width="8.13"/>
    <col customWidth="1" min="5" max="5" width="6.25"/>
    <col customWidth="1" min="6" max="6" width="7.25"/>
    <col customWidth="1" min="7" max="15" width="6.88"/>
    <col customWidth="1" min="16" max="16" width="5.63"/>
    <col customWidth="1" min="17" max="17" width="8.5"/>
    <col customWidth="1" min="18" max="18" width="6.38"/>
    <col customWidth="1" min="19" max="19" width="7.0"/>
    <col customWidth="1" min="20" max="20" width="6.88"/>
    <col customWidth="1" min="21" max="21" width="9.5"/>
    <col customWidth="1" min="22" max="22" width="6.13"/>
    <col customWidth="1" min="23" max="23" width="14.88"/>
    <col customWidth="1" min="24" max="24" width="5.13"/>
    <col customWidth="1" min="25" max="25" width="6.13"/>
    <col customWidth="1" min="26" max="26" width="30.75"/>
    <col customWidth="1" min="27" max="27" width="4.13"/>
    <col customWidth="1" min="28" max="35" width="8.0"/>
  </cols>
  <sheetData>
    <row r="1" ht="3.75" customHeight="1"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ht="3.75" customHeight="1"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ht="3.75" customHeight="1"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3.75" customHeight="1"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ht="3.75" customHeight="1"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ht="3.75" customHeight="1"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ht="3.75" customHeight="1"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ht="19.5" customHeight="1">
      <c r="A8" s="155" t="s">
        <v>13</v>
      </c>
      <c r="B8" s="156" t="s">
        <v>74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2"/>
      <c r="Q8" s="156" t="s">
        <v>17</v>
      </c>
      <c r="R8" s="2"/>
      <c r="S8" s="157" t="s">
        <v>23</v>
      </c>
      <c r="T8" s="157" t="s">
        <v>75</v>
      </c>
      <c r="U8" s="157" t="s">
        <v>76</v>
      </c>
      <c r="V8" s="158" t="s">
        <v>77</v>
      </c>
      <c r="W8" s="47"/>
      <c r="X8" s="158" t="s">
        <v>78</v>
      </c>
      <c r="Y8" s="47"/>
      <c r="Z8" s="157" t="s">
        <v>79</v>
      </c>
      <c r="AA8" s="52"/>
      <c r="AB8" s="52"/>
      <c r="AC8" s="52"/>
      <c r="AD8" s="52"/>
      <c r="AE8" s="52"/>
      <c r="AF8" s="52"/>
      <c r="AG8" s="52"/>
      <c r="AH8" s="52"/>
      <c r="AI8" s="52"/>
    </row>
    <row r="9" ht="69.75" customHeight="1">
      <c r="A9" s="54"/>
      <c r="B9" s="232" t="str">
        <f>IF('Pengetahuan (rincian)'!E10="","",'Pengetahuan (rincian)'!E10)</f>
        <v>Memahami konsep dasar basis data</v>
      </c>
      <c r="C9" s="232" t="str">
        <f>IF('Pengetahuan (rincian)'!H10="","",'Pengetahuan (rincian)'!H10)</f>
        <v>Mendeskripsikan Model Data dan Hubungan Antar Entitas</v>
      </c>
      <c r="D9" s="232" t="str">
        <f>IF('Pengetahuan (rincian)'!K10="","",'Pengetahuan (rincian)'!K10)</f>
        <v>Mengimplementasikan Relasi Data </v>
      </c>
      <c r="E9" s="232" t="str">
        <f>IF('Pengetahuan (rincian)'!N10="","",'Pengetahuan (rincian)'!N10)</f>
        <v/>
      </c>
      <c r="F9" s="232" t="str">
        <f>IF('Pengetahuan (rincian)'!Q10="","",'Pengetahuan (rincian)'!Q10)</f>
        <v/>
      </c>
      <c r="G9" s="232" t="str">
        <f>IF('Pengetahuan (rincian)'!T10="","",'Pengetahuan (rincian)'!T10)</f>
        <v/>
      </c>
      <c r="H9" s="232" t="str">
        <f>IF('Pengetahuan (rincian)'!W10="","",'Pengetahuan (rincian)'!W10)</f>
        <v/>
      </c>
      <c r="I9" s="232" t="str">
        <f>IF('Pengetahuan (rincian)'!Z10="","",'Pengetahuan (rincian)'!Z10)</f>
        <v/>
      </c>
      <c r="J9" s="232" t="str">
        <f>IF('Pengetahuan (rincian)'!AC10="","",'Pengetahuan (rincian)'!AC10)</f>
        <v/>
      </c>
      <c r="K9" s="232" t="str">
        <f>IF('Pengetahuan (rincian)'!AF10="","",'Pengetahuan (rincian)'!AF10)</f>
        <v/>
      </c>
      <c r="L9" s="232" t="str">
        <f>IF('Pengetahuan (rincian)'!AI10="","",'Pengetahuan (rincian)'!AI10)</f>
        <v/>
      </c>
      <c r="M9" s="232" t="str">
        <f>IF('Pengetahuan (rincian)'!AL10="","",'Pengetahuan (rincian)'!AL10)</f>
        <v/>
      </c>
      <c r="N9" s="232" t="str">
        <f>IF('Pengetahuan (rincian)'!AO10="","",'Pengetahuan (rincian)'!AO10)</f>
        <v/>
      </c>
      <c r="O9" s="232" t="str">
        <f>IF('Pengetahuan (rincian)'!AR10="","",'Pengetahuan (rincian)'!AR10)</f>
        <v/>
      </c>
      <c r="P9" s="160" t="s">
        <v>18</v>
      </c>
      <c r="Q9" s="160" t="s">
        <v>80</v>
      </c>
      <c r="R9" s="160" t="s">
        <v>81</v>
      </c>
      <c r="S9" s="54"/>
      <c r="T9" s="54"/>
      <c r="U9" s="54"/>
      <c r="V9" s="55"/>
      <c r="W9" s="56"/>
      <c r="X9" s="55"/>
      <c r="Y9" s="56"/>
      <c r="Z9" s="54"/>
      <c r="AA9" s="52"/>
      <c r="AB9" s="52"/>
      <c r="AC9" s="52"/>
      <c r="AD9" s="52"/>
      <c r="AE9" s="52"/>
      <c r="AF9" s="52"/>
      <c r="AG9" s="52"/>
      <c r="AH9" s="52"/>
      <c r="AI9" s="52"/>
    </row>
    <row r="10" ht="19.5" customHeight="1">
      <c r="A10" s="61"/>
      <c r="B10" s="161" t="s">
        <v>23</v>
      </c>
      <c r="C10" s="161" t="s">
        <v>23</v>
      </c>
      <c r="D10" s="161" t="s">
        <v>23</v>
      </c>
      <c r="E10" s="161" t="s">
        <v>23</v>
      </c>
      <c r="F10" s="161" t="s">
        <v>23</v>
      </c>
      <c r="G10" s="161" t="s">
        <v>23</v>
      </c>
      <c r="H10" s="161" t="s">
        <v>23</v>
      </c>
      <c r="I10" s="161" t="s">
        <v>23</v>
      </c>
      <c r="J10" s="161" t="s">
        <v>23</v>
      </c>
      <c r="K10" s="161" t="s">
        <v>23</v>
      </c>
      <c r="L10" s="161" t="s">
        <v>23</v>
      </c>
      <c r="M10" s="161" t="s">
        <v>23</v>
      </c>
      <c r="N10" s="161" t="s">
        <v>23</v>
      </c>
      <c r="O10" s="161" t="s">
        <v>23</v>
      </c>
      <c r="P10" s="161"/>
      <c r="Q10" s="161" t="s">
        <v>23</v>
      </c>
      <c r="R10" s="161" t="s">
        <v>23</v>
      </c>
      <c r="S10" s="61"/>
      <c r="T10" s="61"/>
      <c r="U10" s="61"/>
      <c r="V10" s="62"/>
      <c r="W10" s="63"/>
      <c r="X10" s="62"/>
      <c r="Y10" s="63"/>
      <c r="Z10" s="61"/>
      <c r="AA10" s="52"/>
      <c r="AB10" s="52"/>
      <c r="AC10" s="52"/>
      <c r="AD10" s="52"/>
      <c r="AE10" s="52"/>
      <c r="AF10" s="52"/>
      <c r="AG10" s="52"/>
      <c r="AH10" s="52"/>
      <c r="AI10" s="52"/>
    </row>
    <row r="11">
      <c r="A11" s="6">
        <v>1.0</v>
      </c>
      <c r="B11" s="162">
        <f>IF('Pengetahuan (rincian)'!G12="","",'Pengetahuan (rincian)'!G12)</f>
        <v>90</v>
      </c>
      <c r="C11" s="162">
        <f>IF('Pengetahuan (rincian)'!J12="","",'Pengetahuan (rincian)'!J12)</f>
        <v>80</v>
      </c>
      <c r="D11" s="162">
        <f>IF('Pengetahuan (rincian)'!M12="","",'Pengetahuan (rincian)'!M12)</f>
        <v>90</v>
      </c>
      <c r="E11" s="162" t="str">
        <f>IF('Pengetahuan (rincian)'!P12="","",'Pengetahuan (rincian)'!P12)</f>
        <v/>
      </c>
      <c r="F11" s="162" t="str">
        <f>IF('Pengetahuan (rincian)'!S12="","",'Pengetahuan (rincian)'!S12)</f>
        <v/>
      </c>
      <c r="G11" s="162" t="str">
        <f>IF('Pengetahuan (rincian)'!V12="","",'Pengetahuan (rincian)'!V12)</f>
        <v/>
      </c>
      <c r="H11" s="162" t="str">
        <f>IF('Pengetahuan (rincian)'!Y12="","",'Pengetahuan (rincian)'!Y12)</f>
        <v/>
      </c>
      <c r="I11" s="162" t="str">
        <f>IF('Pengetahuan (rincian)'!AB12="","",'Pengetahuan (rincian)'!AB12)</f>
        <v/>
      </c>
      <c r="J11" s="162" t="str">
        <f>IF('Pengetahuan (rincian)'!AE12="","",'Pengetahuan (rincian)'!AE12)</f>
        <v/>
      </c>
      <c r="K11" s="162" t="str">
        <f>IF('Pengetahuan (rincian)'!AH12="","",'Pengetahuan (rincian)'!AH12)</f>
        <v/>
      </c>
      <c r="L11" s="162" t="str">
        <f>IF('Pengetahuan (rincian)'!AK12="","",'Pengetahuan (rincian)'!AK12)</f>
        <v/>
      </c>
      <c r="M11" s="162" t="str">
        <f>IF('Pengetahuan (rincian)'!AN12="","",'Pengetahuan (rincian)'!AN12)</f>
        <v/>
      </c>
      <c r="N11" s="162" t="str">
        <f>IF('Pengetahuan (rincian)'!AQ12="","",'Pengetahuan (rincian)'!AQ12)</f>
        <v/>
      </c>
      <c r="O11" s="162" t="str">
        <f>IF('Pengetahuan (rincian)'!AT12="","",'Pengetahuan (rincian)'!AT12)</f>
        <v/>
      </c>
      <c r="P11" s="162">
        <f t="shared" ref="P11:P48" si="1">IF(B11="","",ROUND(AVERAGE(B11:O11),0))</f>
        <v>87</v>
      </c>
      <c r="Q11" s="162">
        <f>IF('Pengetahuan (rincian)'!AV12="","",ROUND(MAX('Pengetahuan (rincian)'!AV12:AW12),0))</f>
        <v>80</v>
      </c>
      <c r="R11" s="163">
        <f>IF('Pengetahuan (rincian)'!AX12="","",ROUND(MAX('Pengetahuan (rincian)'!AX12:AY12),0))</f>
        <v>90</v>
      </c>
      <c r="S11" s="163">
        <f t="shared" ref="S11:S48" si="2">IF(P11="","",ROUND((P11+Q11)/2,0))</f>
        <v>84</v>
      </c>
      <c r="T11" s="164">
        <f t="shared" ref="T11:T48" si="3">IF(S11="","",IF(S11&gt;=96,4,IF(S11&gt;=91,3.66,IF(S11&gt;=86,3.33,IF(S11&gt;=81,3,IF(S11&gt;=75,2.66,IF(S11&gt;=70,2.33,IF(S11&gt;=65,2,IF(S11&gt;=60,1.66,IF(S11&gt;=55,1.33,1))))))))))</f>
        <v>3</v>
      </c>
      <c r="U11" s="165" t="str">
        <f t="shared" ref="U11:U48" si="4">IF(T11="","",IF(T11=4,"A",IF(T11=3.66,"A-",IF(T11=3.33,"B+",IF(T11=3,"B",IF(T11=2.66,"B-",IF(T11=2.33,"C+",IF(T11=2,"C",IF(T11=1.66,"C-",IF(T11=1.33,"D+","D"))))))))))</f>
        <v>B</v>
      </c>
      <c r="V11" s="165">
        <f t="shared" ref="V11:V48" si="5">MAX(B11:G11)</f>
        <v>90</v>
      </c>
      <c r="W11" s="166" t="str">
        <f t="shared" ref="W11:W48" si="6">INDEX($B$9:$O$9,1,MATCH(MAX(B11:O11),B11:O11,0))</f>
        <v>Memahami konsep dasar basis data</v>
      </c>
      <c r="X11" s="167">
        <f t="shared" ref="X11:X48" si="7">MIN(B11:O11)</f>
        <v>80</v>
      </c>
      <c r="Y11" s="166" t="str">
        <f t="shared" ref="Y11:Y48" si="8">INDEX($B$9:$O$9,1,MATCH(MIN(B11:O11),B11:O11,0))</f>
        <v>Mendeskripsikan Model Data dan Hubungan Antar Entitas</v>
      </c>
      <c r="Z11" s="168" t="str">
        <f t="shared" ref="Z11:Z48" si="9">IF(OR(U11="C+",U11="C",U11="C-",U11="D+",U11="D"),CONCATENATE("Belum memahami sebagian besar kompetensi, terutama kurang dalam ",Y11),IF(OR(U11="A",U11="A-"),CONCATENATE("Sudah memahami seluruh kompetensi, terutama sangat baik dalam ",W11),IF(OR(U11="B+",U11="B",U11="B-"),CONCATENATE(IF(X11&lt;75,CONCATENATE("Sudah memahami sebagian besar kompetensi, terutama dalam ",W11),CONCATENATE("Sudah memahami seluruh kompetensi, terutama dalam ",W11)),", namun dalam ",Y11," perlu ditingkatkan"),"")))</f>
        <v>Sudah memahami seluruh kompetensi, terutama dalam Memahami konsep dasar basis data, namun dalam Mendeskripsikan Model Data dan Hubungan Antar Entitas perlu ditingkatkan</v>
      </c>
      <c r="AA11" s="52"/>
      <c r="AB11" s="52"/>
      <c r="AC11" s="52"/>
      <c r="AD11" s="52"/>
      <c r="AE11" s="52"/>
      <c r="AF11" s="52"/>
      <c r="AG11" s="52"/>
      <c r="AH11" s="52"/>
      <c r="AI11" s="52"/>
    </row>
    <row r="12" ht="39.75" customHeight="1">
      <c r="A12" s="6">
        <v>2.0</v>
      </c>
      <c r="B12" s="162">
        <f>IF('Pengetahuan (rincian)'!G13="","",'Pengetahuan (rincian)'!G13)</f>
        <v>90</v>
      </c>
      <c r="C12" s="162">
        <f>IF('Pengetahuan (rincian)'!J13="","",'Pengetahuan (rincian)'!J13)</f>
        <v>80</v>
      </c>
      <c r="D12" s="162">
        <f>IF('Pengetahuan (rincian)'!M13="","",'Pengetahuan (rincian)'!M13)</f>
        <v>90</v>
      </c>
      <c r="E12" s="162" t="str">
        <f>IF('Pengetahuan (rincian)'!P13="","",'Pengetahuan (rincian)'!P13)</f>
        <v/>
      </c>
      <c r="F12" s="162" t="str">
        <f>IF('Pengetahuan (rincian)'!S13="","",'Pengetahuan (rincian)'!S13)</f>
        <v/>
      </c>
      <c r="G12" s="162" t="str">
        <f>IF('Pengetahuan (rincian)'!V13="","",'Pengetahuan (rincian)'!V13)</f>
        <v/>
      </c>
      <c r="H12" s="162" t="str">
        <f>IF('Pengetahuan (rincian)'!Y13="","",'Pengetahuan (rincian)'!Y13)</f>
        <v/>
      </c>
      <c r="I12" s="162" t="str">
        <f>IF('Pengetahuan (rincian)'!AB13="","",'Pengetahuan (rincian)'!AB13)</f>
        <v/>
      </c>
      <c r="J12" s="162" t="str">
        <f>IF('Pengetahuan (rincian)'!AE13="","",'Pengetahuan (rincian)'!AE13)</f>
        <v/>
      </c>
      <c r="K12" s="162" t="str">
        <f>IF('Pengetahuan (rincian)'!AH13="","",'Pengetahuan (rincian)'!AH13)</f>
        <v/>
      </c>
      <c r="L12" s="162" t="str">
        <f>IF('Pengetahuan (rincian)'!AK13="","",'Pengetahuan (rincian)'!AK13)</f>
        <v/>
      </c>
      <c r="M12" s="162" t="str">
        <f>IF('Pengetahuan (rincian)'!AN13="","",'Pengetahuan (rincian)'!AN13)</f>
        <v/>
      </c>
      <c r="N12" s="162" t="str">
        <f>IF('Pengetahuan (rincian)'!AQ13="","",'Pengetahuan (rincian)'!AQ13)</f>
        <v/>
      </c>
      <c r="O12" s="162" t="str">
        <f>IF('Pengetahuan (rincian)'!AT13="","",'Pengetahuan (rincian)'!AT13)</f>
        <v/>
      </c>
      <c r="P12" s="162">
        <f t="shared" si="1"/>
        <v>87</v>
      </c>
      <c r="Q12" s="162">
        <f>IF('Pengetahuan (rincian)'!AV13="","",ROUND(MAX('Pengetahuan (rincian)'!AV13:AW13),0))</f>
        <v>80</v>
      </c>
      <c r="R12" s="163">
        <f>IF('Pengetahuan (rincian)'!AX13="","",ROUND(MAX('Pengetahuan (rincian)'!AX13:AY13),0))</f>
        <v>90</v>
      </c>
      <c r="S12" s="163">
        <f t="shared" si="2"/>
        <v>84</v>
      </c>
      <c r="T12" s="164">
        <f t="shared" si="3"/>
        <v>3</v>
      </c>
      <c r="U12" s="165" t="str">
        <f t="shared" si="4"/>
        <v>B</v>
      </c>
      <c r="V12" s="165">
        <f t="shared" si="5"/>
        <v>90</v>
      </c>
      <c r="W12" s="166" t="str">
        <f t="shared" si="6"/>
        <v>Memahami konsep dasar basis data</v>
      </c>
      <c r="X12" s="167">
        <f t="shared" si="7"/>
        <v>80</v>
      </c>
      <c r="Y12" s="166" t="str">
        <f t="shared" si="8"/>
        <v>Mendeskripsikan Model Data dan Hubungan Antar Entitas</v>
      </c>
      <c r="Z12" s="168" t="str">
        <f t="shared" si="9"/>
        <v>Sudah memahami seluruh kompetensi, terutama dalam Memahami konsep dasar basis data, namun dalam Mendeskripsikan Model Data dan Hubungan Antar Entitas perlu ditingkatkan</v>
      </c>
      <c r="AA12" s="52"/>
      <c r="AB12" s="52"/>
      <c r="AC12" s="52"/>
      <c r="AD12" s="52"/>
      <c r="AE12" s="52"/>
      <c r="AF12" s="52"/>
      <c r="AG12" s="52"/>
      <c r="AH12" s="52"/>
      <c r="AI12" s="52"/>
    </row>
    <row r="13" ht="39.75" customHeight="1">
      <c r="A13" s="6">
        <v>3.0</v>
      </c>
      <c r="B13" s="162">
        <f>IF('Pengetahuan (rincian)'!G14="","",'Pengetahuan (rincian)'!G14)</f>
        <v>92</v>
      </c>
      <c r="C13" s="162">
        <f>IF('Pengetahuan (rincian)'!J14="","",'Pengetahuan (rincian)'!J14)</f>
        <v>95</v>
      </c>
      <c r="D13" s="162">
        <f>IF('Pengetahuan (rincian)'!M14="","",'Pengetahuan (rincian)'!M14)</f>
        <v>92</v>
      </c>
      <c r="E13" s="162" t="str">
        <f>IF('Pengetahuan (rincian)'!P14="","",'Pengetahuan (rincian)'!P14)</f>
        <v/>
      </c>
      <c r="F13" s="162" t="str">
        <f>IF('Pengetahuan (rincian)'!S14="","",'Pengetahuan (rincian)'!S14)</f>
        <v/>
      </c>
      <c r="G13" s="162" t="str">
        <f>IF('Pengetahuan (rincian)'!V14="","",'Pengetahuan (rincian)'!V14)</f>
        <v/>
      </c>
      <c r="H13" s="162" t="str">
        <f>IF('Pengetahuan (rincian)'!Y14="","",'Pengetahuan (rincian)'!Y14)</f>
        <v/>
      </c>
      <c r="I13" s="162" t="str">
        <f>IF('Pengetahuan (rincian)'!AB14="","",'Pengetahuan (rincian)'!AB14)</f>
        <v/>
      </c>
      <c r="J13" s="162" t="str">
        <f>IF('Pengetahuan (rincian)'!AE14="","",'Pengetahuan (rincian)'!AE14)</f>
        <v/>
      </c>
      <c r="K13" s="162" t="str">
        <f>IF('Pengetahuan (rincian)'!AH14="","",'Pengetahuan (rincian)'!AH14)</f>
        <v/>
      </c>
      <c r="L13" s="162" t="str">
        <f>IF('Pengetahuan (rincian)'!AK14="","",'Pengetahuan (rincian)'!AK14)</f>
        <v/>
      </c>
      <c r="M13" s="162" t="str">
        <f>IF('Pengetahuan (rincian)'!AN14="","",'Pengetahuan (rincian)'!AN14)</f>
        <v/>
      </c>
      <c r="N13" s="162" t="str">
        <f>IF('Pengetahuan (rincian)'!AQ14="","",'Pengetahuan (rincian)'!AQ14)</f>
        <v/>
      </c>
      <c r="O13" s="162" t="str">
        <f>IF('Pengetahuan (rincian)'!AT14="","",'Pengetahuan (rincian)'!AT14)</f>
        <v/>
      </c>
      <c r="P13" s="162">
        <f t="shared" si="1"/>
        <v>93</v>
      </c>
      <c r="Q13" s="162">
        <f>IF('Pengetahuan (rincian)'!AV14="","",ROUND(MAX('Pengetahuan (rincian)'!AV14:AW14),0))</f>
        <v>95</v>
      </c>
      <c r="R13" s="163">
        <f>IF('Pengetahuan (rincian)'!AX14="","",ROUND(MAX('Pengetahuan (rincian)'!AX14:AY14),0))</f>
        <v>92</v>
      </c>
      <c r="S13" s="163">
        <f t="shared" si="2"/>
        <v>94</v>
      </c>
      <c r="T13" s="164">
        <f t="shared" si="3"/>
        <v>3.66</v>
      </c>
      <c r="U13" s="165" t="str">
        <f t="shared" si="4"/>
        <v>A-</v>
      </c>
      <c r="V13" s="165">
        <f t="shared" si="5"/>
        <v>95</v>
      </c>
      <c r="W13" s="166" t="str">
        <f t="shared" si="6"/>
        <v>Mendeskripsikan Model Data dan Hubungan Antar Entitas</v>
      </c>
      <c r="X13" s="167">
        <f t="shared" si="7"/>
        <v>92</v>
      </c>
      <c r="Y13" s="166" t="str">
        <f t="shared" si="8"/>
        <v>Memahami konsep dasar basis data</v>
      </c>
      <c r="Z13" s="168" t="str">
        <f t="shared" si="9"/>
        <v>Sudah memahami seluruh kompetensi, terutama sangat baik dalam Mendeskripsikan Model Data dan Hubungan Antar Entitas</v>
      </c>
      <c r="AA13" s="52"/>
      <c r="AB13" s="52"/>
      <c r="AC13" s="52"/>
      <c r="AD13" s="52"/>
      <c r="AE13" s="52"/>
      <c r="AF13" s="52"/>
      <c r="AG13" s="52"/>
      <c r="AH13" s="52"/>
      <c r="AI13" s="52"/>
    </row>
    <row r="14" ht="39.75" customHeight="1">
      <c r="A14" s="6">
        <v>4.0</v>
      </c>
      <c r="B14" s="162">
        <f>IF('Pengetahuan (rincian)'!G15="","",'Pengetahuan (rincian)'!G15)</f>
        <v>95</v>
      </c>
      <c r="C14" s="162">
        <f>IF('Pengetahuan (rincian)'!J15="","",'Pengetahuan (rincian)'!J15)</f>
        <v>93</v>
      </c>
      <c r="D14" s="162">
        <f>IF('Pengetahuan (rincian)'!M15="","",'Pengetahuan (rincian)'!M15)</f>
        <v>95</v>
      </c>
      <c r="E14" s="162" t="str">
        <f>IF('Pengetahuan (rincian)'!P15="","",'Pengetahuan (rincian)'!P15)</f>
        <v/>
      </c>
      <c r="F14" s="162" t="str">
        <f>IF('Pengetahuan (rincian)'!S15="","",'Pengetahuan (rincian)'!S15)</f>
        <v/>
      </c>
      <c r="G14" s="162" t="str">
        <f>IF('Pengetahuan (rincian)'!V15="","",'Pengetahuan (rincian)'!V15)</f>
        <v/>
      </c>
      <c r="H14" s="162" t="str">
        <f>IF('Pengetahuan (rincian)'!Y15="","",'Pengetahuan (rincian)'!Y15)</f>
        <v/>
      </c>
      <c r="I14" s="162" t="str">
        <f>IF('Pengetahuan (rincian)'!AB15="","",'Pengetahuan (rincian)'!AB15)</f>
        <v/>
      </c>
      <c r="J14" s="162" t="str">
        <f>IF('Pengetahuan (rincian)'!AE15="","",'Pengetahuan (rincian)'!AE15)</f>
        <v/>
      </c>
      <c r="K14" s="162" t="str">
        <f>IF('Pengetahuan (rincian)'!AH15="","",'Pengetahuan (rincian)'!AH15)</f>
        <v/>
      </c>
      <c r="L14" s="162" t="str">
        <f>IF('Pengetahuan (rincian)'!AK15="","",'Pengetahuan (rincian)'!AK15)</f>
        <v/>
      </c>
      <c r="M14" s="162" t="str">
        <f>IF('Pengetahuan (rincian)'!AN15="","",'Pengetahuan (rincian)'!AN15)</f>
        <v/>
      </c>
      <c r="N14" s="162" t="str">
        <f>IF('Pengetahuan (rincian)'!AQ15="","",'Pengetahuan (rincian)'!AQ15)</f>
        <v/>
      </c>
      <c r="O14" s="162" t="str">
        <f>IF('Pengetahuan (rincian)'!AT15="","",'Pengetahuan (rincian)'!AT15)</f>
        <v/>
      </c>
      <c r="P14" s="162">
        <f t="shared" si="1"/>
        <v>94</v>
      </c>
      <c r="Q14" s="162">
        <f>IF('Pengetahuan (rincian)'!AV15="","",ROUND(MAX('Pengetahuan (rincian)'!AV15:AW15),0))</f>
        <v>93</v>
      </c>
      <c r="R14" s="163">
        <f>IF('Pengetahuan (rincian)'!AX15="","",ROUND(MAX('Pengetahuan (rincian)'!AX15:AY15),0))</f>
        <v>95</v>
      </c>
      <c r="S14" s="163">
        <f t="shared" si="2"/>
        <v>94</v>
      </c>
      <c r="T14" s="164">
        <f t="shared" si="3"/>
        <v>3.66</v>
      </c>
      <c r="U14" s="165" t="str">
        <f t="shared" si="4"/>
        <v>A-</v>
      </c>
      <c r="V14" s="165">
        <f t="shared" si="5"/>
        <v>95</v>
      </c>
      <c r="W14" s="166" t="str">
        <f t="shared" si="6"/>
        <v>Memahami konsep dasar basis data</v>
      </c>
      <c r="X14" s="167">
        <f t="shared" si="7"/>
        <v>93</v>
      </c>
      <c r="Y14" s="166" t="str">
        <f t="shared" si="8"/>
        <v>Mendeskripsikan Model Data dan Hubungan Antar Entitas</v>
      </c>
      <c r="Z14" s="168" t="str">
        <f t="shared" si="9"/>
        <v>Sudah memahami seluruh kompetensi, terutama sangat baik dalam Memahami konsep dasar basis data</v>
      </c>
      <c r="AA14" s="52"/>
      <c r="AB14" s="52"/>
      <c r="AC14" s="52"/>
      <c r="AD14" s="52"/>
      <c r="AE14" s="52"/>
      <c r="AF14" s="52"/>
      <c r="AG14" s="52"/>
      <c r="AH14" s="52"/>
      <c r="AI14" s="52"/>
    </row>
    <row r="15" ht="39.75" customHeight="1">
      <c r="A15" s="6">
        <v>5.0</v>
      </c>
      <c r="B15" s="162">
        <f>IF('Pengetahuan (rincian)'!G16="","",'Pengetahuan (rincian)'!G16)</f>
        <v>92</v>
      </c>
      <c r="C15" s="162">
        <f>IF('Pengetahuan (rincian)'!J16="","",'Pengetahuan (rincian)'!J16)</f>
        <v>95</v>
      </c>
      <c r="D15" s="162">
        <f>IF('Pengetahuan (rincian)'!M16="","",'Pengetahuan (rincian)'!M16)</f>
        <v>92</v>
      </c>
      <c r="E15" s="162" t="str">
        <f>IF('Pengetahuan (rincian)'!P16="","",'Pengetahuan (rincian)'!P16)</f>
        <v/>
      </c>
      <c r="F15" s="162" t="str">
        <f>IF('Pengetahuan (rincian)'!S16="","",'Pengetahuan (rincian)'!S16)</f>
        <v/>
      </c>
      <c r="G15" s="162" t="str">
        <f>IF('Pengetahuan (rincian)'!V16="","",'Pengetahuan (rincian)'!V16)</f>
        <v/>
      </c>
      <c r="H15" s="162" t="str">
        <f>IF('Pengetahuan (rincian)'!Y16="","",'Pengetahuan (rincian)'!Y16)</f>
        <v/>
      </c>
      <c r="I15" s="162" t="str">
        <f>IF('Pengetahuan (rincian)'!AB16="","",'Pengetahuan (rincian)'!AB16)</f>
        <v/>
      </c>
      <c r="J15" s="162" t="str">
        <f>IF('Pengetahuan (rincian)'!AE16="","",'Pengetahuan (rincian)'!AE16)</f>
        <v/>
      </c>
      <c r="K15" s="162" t="str">
        <f>IF('Pengetahuan (rincian)'!AH16="","",'Pengetahuan (rincian)'!AH16)</f>
        <v/>
      </c>
      <c r="L15" s="162" t="str">
        <f>IF('Pengetahuan (rincian)'!AK16="","",'Pengetahuan (rincian)'!AK16)</f>
        <v/>
      </c>
      <c r="M15" s="162" t="str">
        <f>IF('Pengetahuan (rincian)'!AN16="","",'Pengetahuan (rincian)'!AN16)</f>
        <v/>
      </c>
      <c r="N15" s="162" t="str">
        <f>IF('Pengetahuan (rincian)'!AQ16="","",'Pengetahuan (rincian)'!AQ16)</f>
        <v/>
      </c>
      <c r="O15" s="162" t="str">
        <f>IF('Pengetahuan (rincian)'!AT16="","",'Pengetahuan (rincian)'!AT16)</f>
        <v/>
      </c>
      <c r="P15" s="162">
        <f t="shared" si="1"/>
        <v>93</v>
      </c>
      <c r="Q15" s="162">
        <f>IF('Pengetahuan (rincian)'!AV16="","",ROUND(MAX('Pengetahuan (rincian)'!AV16:AW16),0))</f>
        <v>95</v>
      </c>
      <c r="R15" s="163">
        <f>IF('Pengetahuan (rincian)'!AX16="","",ROUND(MAX('Pengetahuan (rincian)'!AX16:AY16),0))</f>
        <v>92</v>
      </c>
      <c r="S15" s="163">
        <f t="shared" si="2"/>
        <v>94</v>
      </c>
      <c r="T15" s="164">
        <f t="shared" si="3"/>
        <v>3.66</v>
      </c>
      <c r="U15" s="165" t="str">
        <f t="shared" si="4"/>
        <v>A-</v>
      </c>
      <c r="V15" s="165">
        <f t="shared" si="5"/>
        <v>95</v>
      </c>
      <c r="W15" s="166" t="str">
        <f t="shared" si="6"/>
        <v>Mendeskripsikan Model Data dan Hubungan Antar Entitas</v>
      </c>
      <c r="X15" s="167">
        <f t="shared" si="7"/>
        <v>92</v>
      </c>
      <c r="Y15" s="166" t="str">
        <f t="shared" si="8"/>
        <v>Memahami konsep dasar basis data</v>
      </c>
      <c r="Z15" s="168" t="str">
        <f t="shared" si="9"/>
        <v>Sudah memahami seluruh kompetensi, terutama sangat baik dalam Mendeskripsikan Model Data dan Hubungan Antar Entitas</v>
      </c>
      <c r="AA15" s="52"/>
      <c r="AB15" s="52"/>
      <c r="AC15" s="52"/>
      <c r="AD15" s="52"/>
      <c r="AE15" s="52"/>
      <c r="AF15" s="52"/>
      <c r="AG15" s="52"/>
      <c r="AH15" s="52"/>
      <c r="AI15" s="52"/>
    </row>
    <row r="16" ht="39.75" customHeight="1">
      <c r="A16" s="6">
        <v>6.0</v>
      </c>
      <c r="B16" s="162">
        <f>IF('Pengetahuan (rincian)'!G17="","",'Pengetahuan (rincian)'!G17)</f>
        <v>95</v>
      </c>
      <c r="C16" s="162">
        <f>IF('Pengetahuan (rincian)'!J17="","",'Pengetahuan (rincian)'!J17)</f>
        <v>93</v>
      </c>
      <c r="D16" s="162">
        <f>IF('Pengetahuan (rincian)'!M17="","",'Pengetahuan (rincian)'!M17)</f>
        <v>95</v>
      </c>
      <c r="E16" s="162" t="str">
        <f>IF('Pengetahuan (rincian)'!P17="","",'Pengetahuan (rincian)'!P17)</f>
        <v/>
      </c>
      <c r="F16" s="162" t="str">
        <f>IF('Pengetahuan (rincian)'!S17="","",'Pengetahuan (rincian)'!S17)</f>
        <v/>
      </c>
      <c r="G16" s="162" t="str">
        <f>IF('Pengetahuan (rincian)'!V17="","",'Pengetahuan (rincian)'!V17)</f>
        <v/>
      </c>
      <c r="H16" s="162" t="str">
        <f>IF('Pengetahuan (rincian)'!Y17="","",'Pengetahuan (rincian)'!Y17)</f>
        <v/>
      </c>
      <c r="I16" s="162" t="str">
        <f>IF('Pengetahuan (rincian)'!AB17="","",'Pengetahuan (rincian)'!AB17)</f>
        <v/>
      </c>
      <c r="J16" s="162" t="str">
        <f>IF('Pengetahuan (rincian)'!AE17="","",'Pengetahuan (rincian)'!AE17)</f>
        <v/>
      </c>
      <c r="K16" s="162" t="str">
        <f>IF('Pengetahuan (rincian)'!AH17="","",'Pengetahuan (rincian)'!AH17)</f>
        <v/>
      </c>
      <c r="L16" s="162" t="str">
        <f>IF('Pengetahuan (rincian)'!AK17="","",'Pengetahuan (rincian)'!AK17)</f>
        <v/>
      </c>
      <c r="M16" s="162" t="str">
        <f>IF('Pengetahuan (rincian)'!AN17="","",'Pengetahuan (rincian)'!AN17)</f>
        <v/>
      </c>
      <c r="N16" s="162" t="str">
        <f>IF('Pengetahuan (rincian)'!AQ17="","",'Pengetahuan (rincian)'!AQ17)</f>
        <v/>
      </c>
      <c r="O16" s="162" t="str">
        <f>IF('Pengetahuan (rincian)'!AT17="","",'Pengetahuan (rincian)'!AT17)</f>
        <v/>
      </c>
      <c r="P16" s="162">
        <f t="shared" si="1"/>
        <v>94</v>
      </c>
      <c r="Q16" s="162">
        <f>IF('Pengetahuan (rincian)'!AV17="","",ROUND(MAX('Pengetahuan (rincian)'!AV17:AW17),0))</f>
        <v>93</v>
      </c>
      <c r="R16" s="163">
        <f>IF('Pengetahuan (rincian)'!AX17="","",ROUND(MAX('Pengetahuan (rincian)'!AX17:AY17),0))</f>
        <v>95</v>
      </c>
      <c r="S16" s="163">
        <f t="shared" si="2"/>
        <v>94</v>
      </c>
      <c r="T16" s="164">
        <f t="shared" si="3"/>
        <v>3.66</v>
      </c>
      <c r="U16" s="165" t="str">
        <f t="shared" si="4"/>
        <v>A-</v>
      </c>
      <c r="V16" s="165">
        <f t="shared" si="5"/>
        <v>95</v>
      </c>
      <c r="W16" s="166" t="str">
        <f t="shared" si="6"/>
        <v>Memahami konsep dasar basis data</v>
      </c>
      <c r="X16" s="167">
        <f t="shared" si="7"/>
        <v>93</v>
      </c>
      <c r="Y16" s="166" t="str">
        <f t="shared" si="8"/>
        <v>Mendeskripsikan Model Data dan Hubungan Antar Entitas</v>
      </c>
      <c r="Z16" s="168" t="str">
        <f t="shared" si="9"/>
        <v>Sudah memahami seluruh kompetensi, terutama sangat baik dalam Memahami konsep dasar basis data</v>
      </c>
      <c r="AA16" s="52"/>
      <c r="AB16" s="52"/>
      <c r="AC16" s="52"/>
      <c r="AD16" s="52"/>
      <c r="AE16" s="52"/>
      <c r="AF16" s="52"/>
      <c r="AG16" s="52"/>
      <c r="AH16" s="52"/>
      <c r="AI16" s="52"/>
    </row>
    <row r="17" ht="39.75" customHeight="1">
      <c r="A17" s="6">
        <v>7.0</v>
      </c>
      <c r="B17" s="162">
        <f>IF('Pengetahuan (rincian)'!G18="","",'Pengetahuan (rincian)'!G18)</f>
        <v>90</v>
      </c>
      <c r="C17" s="162">
        <f>IF('Pengetahuan (rincian)'!J18="","",'Pengetahuan (rincian)'!J18)</f>
        <v>95</v>
      </c>
      <c r="D17" s="162">
        <f>IF('Pengetahuan (rincian)'!M18="","",'Pengetahuan (rincian)'!M18)</f>
        <v>90</v>
      </c>
      <c r="E17" s="162" t="str">
        <f>IF('Pengetahuan (rincian)'!P18="","",'Pengetahuan (rincian)'!P18)</f>
        <v/>
      </c>
      <c r="F17" s="162" t="str">
        <f>IF('Pengetahuan (rincian)'!S18="","",'Pengetahuan (rincian)'!S18)</f>
        <v/>
      </c>
      <c r="G17" s="162" t="str">
        <f>IF('Pengetahuan (rincian)'!V18="","",'Pengetahuan (rincian)'!V18)</f>
        <v/>
      </c>
      <c r="H17" s="162" t="str">
        <f>IF('Pengetahuan (rincian)'!Y18="","",'Pengetahuan (rincian)'!Y18)</f>
        <v/>
      </c>
      <c r="I17" s="162" t="str">
        <f>IF('Pengetahuan (rincian)'!AB18="","",'Pengetahuan (rincian)'!AB18)</f>
        <v/>
      </c>
      <c r="J17" s="162" t="str">
        <f>IF('Pengetahuan (rincian)'!AE18="","",'Pengetahuan (rincian)'!AE18)</f>
        <v/>
      </c>
      <c r="K17" s="162" t="str">
        <f>IF('Pengetahuan (rincian)'!AH18="","",'Pengetahuan (rincian)'!AH18)</f>
        <v/>
      </c>
      <c r="L17" s="162" t="str">
        <f>IF('Pengetahuan (rincian)'!AK18="","",'Pengetahuan (rincian)'!AK18)</f>
        <v/>
      </c>
      <c r="M17" s="162" t="str">
        <f>IF('Pengetahuan (rincian)'!AN18="","",'Pengetahuan (rincian)'!AN18)</f>
        <v/>
      </c>
      <c r="N17" s="162" t="str">
        <f>IF('Pengetahuan (rincian)'!AQ18="","",'Pengetahuan (rincian)'!AQ18)</f>
        <v/>
      </c>
      <c r="O17" s="162" t="str">
        <f>IF('Pengetahuan (rincian)'!AT18="","",'Pengetahuan (rincian)'!AT18)</f>
        <v/>
      </c>
      <c r="P17" s="162">
        <f t="shared" si="1"/>
        <v>92</v>
      </c>
      <c r="Q17" s="162">
        <f>IF('Pengetahuan (rincian)'!AV18="","",ROUND(MAX('Pengetahuan (rincian)'!AV18:AW18),0))</f>
        <v>95</v>
      </c>
      <c r="R17" s="163">
        <f>IF('Pengetahuan (rincian)'!AX18="","",ROUND(MAX('Pengetahuan (rincian)'!AX18:AY18),0))</f>
        <v>90</v>
      </c>
      <c r="S17" s="163">
        <f t="shared" si="2"/>
        <v>94</v>
      </c>
      <c r="T17" s="164">
        <f t="shared" si="3"/>
        <v>3.66</v>
      </c>
      <c r="U17" s="165" t="str">
        <f t="shared" si="4"/>
        <v>A-</v>
      </c>
      <c r="V17" s="165">
        <f t="shared" si="5"/>
        <v>95</v>
      </c>
      <c r="W17" s="166" t="str">
        <f t="shared" si="6"/>
        <v>Mendeskripsikan Model Data dan Hubungan Antar Entitas</v>
      </c>
      <c r="X17" s="167">
        <f t="shared" si="7"/>
        <v>90</v>
      </c>
      <c r="Y17" s="166" t="str">
        <f t="shared" si="8"/>
        <v>Memahami konsep dasar basis data</v>
      </c>
      <c r="Z17" s="168" t="str">
        <f t="shared" si="9"/>
        <v>Sudah memahami seluruh kompetensi, terutama sangat baik dalam Mendeskripsikan Model Data dan Hubungan Antar Entitas</v>
      </c>
      <c r="AA17" s="52"/>
      <c r="AB17" s="52"/>
      <c r="AC17" s="52"/>
      <c r="AD17" s="52"/>
      <c r="AE17" s="52"/>
      <c r="AF17" s="52"/>
      <c r="AG17" s="52"/>
      <c r="AH17" s="52"/>
      <c r="AI17" s="52"/>
    </row>
    <row r="18" ht="39.75" customHeight="1">
      <c r="A18" s="6">
        <v>8.0</v>
      </c>
      <c r="B18" s="162">
        <f>IF('Pengetahuan (rincian)'!G19="","",'Pengetahuan (rincian)'!G19)</f>
        <v>88</v>
      </c>
      <c r="C18" s="162">
        <f>IF('Pengetahuan (rincian)'!J19="","",'Pengetahuan (rincian)'!J19)</f>
        <v>95</v>
      </c>
      <c r="D18" s="162">
        <f>IF('Pengetahuan (rincian)'!M19="","",'Pengetahuan (rincian)'!M19)</f>
        <v>88</v>
      </c>
      <c r="E18" s="162" t="str">
        <f>IF('Pengetahuan (rincian)'!P19="","",'Pengetahuan (rincian)'!P19)</f>
        <v/>
      </c>
      <c r="F18" s="162" t="str">
        <f>IF('Pengetahuan (rincian)'!S19="","",'Pengetahuan (rincian)'!S19)</f>
        <v/>
      </c>
      <c r="G18" s="162" t="str">
        <f>IF('Pengetahuan (rincian)'!V19="","",'Pengetahuan (rincian)'!V19)</f>
        <v/>
      </c>
      <c r="H18" s="162" t="str">
        <f>IF('Pengetahuan (rincian)'!Y19="","",'Pengetahuan (rincian)'!Y19)</f>
        <v/>
      </c>
      <c r="I18" s="162" t="str">
        <f>IF('Pengetahuan (rincian)'!AB19="","",'Pengetahuan (rincian)'!AB19)</f>
        <v/>
      </c>
      <c r="J18" s="162" t="str">
        <f>IF('Pengetahuan (rincian)'!AE19="","",'Pengetahuan (rincian)'!AE19)</f>
        <v/>
      </c>
      <c r="K18" s="162" t="str">
        <f>IF('Pengetahuan (rincian)'!AH19="","",'Pengetahuan (rincian)'!AH19)</f>
        <v/>
      </c>
      <c r="L18" s="162" t="str">
        <f>IF('Pengetahuan (rincian)'!AK19="","",'Pengetahuan (rincian)'!AK19)</f>
        <v/>
      </c>
      <c r="M18" s="162" t="str">
        <f>IF('Pengetahuan (rincian)'!AN19="","",'Pengetahuan (rincian)'!AN19)</f>
        <v/>
      </c>
      <c r="N18" s="162" t="str">
        <f>IF('Pengetahuan (rincian)'!AQ19="","",'Pengetahuan (rincian)'!AQ19)</f>
        <v/>
      </c>
      <c r="O18" s="162" t="str">
        <f>IF('Pengetahuan (rincian)'!AT19="","",'Pengetahuan (rincian)'!AT19)</f>
        <v/>
      </c>
      <c r="P18" s="162">
        <f t="shared" si="1"/>
        <v>90</v>
      </c>
      <c r="Q18" s="162">
        <f>IF('Pengetahuan (rincian)'!AV19="","",ROUND(MAX('Pengetahuan (rincian)'!AV19:AW19),0))</f>
        <v>95</v>
      </c>
      <c r="R18" s="163">
        <f>IF('Pengetahuan (rincian)'!AX19="","",ROUND(MAX('Pengetahuan (rincian)'!AX19:AY19),0))</f>
        <v>88</v>
      </c>
      <c r="S18" s="163">
        <f t="shared" si="2"/>
        <v>93</v>
      </c>
      <c r="T18" s="164">
        <f t="shared" si="3"/>
        <v>3.66</v>
      </c>
      <c r="U18" s="165" t="str">
        <f t="shared" si="4"/>
        <v>A-</v>
      </c>
      <c r="V18" s="165">
        <f t="shared" si="5"/>
        <v>95</v>
      </c>
      <c r="W18" s="166" t="str">
        <f t="shared" si="6"/>
        <v>Mendeskripsikan Model Data dan Hubungan Antar Entitas</v>
      </c>
      <c r="X18" s="167">
        <f t="shared" si="7"/>
        <v>88</v>
      </c>
      <c r="Y18" s="166" t="str">
        <f t="shared" si="8"/>
        <v>Memahami konsep dasar basis data</v>
      </c>
      <c r="Z18" s="168" t="str">
        <f t="shared" si="9"/>
        <v>Sudah memahami seluruh kompetensi, terutama sangat baik dalam Mendeskripsikan Model Data dan Hubungan Antar Entitas</v>
      </c>
      <c r="AA18" s="52"/>
      <c r="AB18" s="52"/>
      <c r="AC18" s="52"/>
      <c r="AD18" s="52"/>
      <c r="AE18" s="52"/>
      <c r="AF18" s="52"/>
      <c r="AG18" s="52"/>
      <c r="AH18" s="52"/>
      <c r="AI18" s="52"/>
    </row>
    <row r="19" ht="39.75" customHeight="1">
      <c r="A19" s="6">
        <v>9.0</v>
      </c>
      <c r="B19" s="162">
        <f>IF('Pengetahuan (rincian)'!G20="","",'Pengetahuan (rincian)'!G20)</f>
        <v>88</v>
      </c>
      <c r="C19" s="162">
        <f>IF('Pengetahuan (rincian)'!J20="","",'Pengetahuan (rincian)'!J20)</f>
        <v>95</v>
      </c>
      <c r="D19" s="162">
        <f>IF('Pengetahuan (rincian)'!M20="","",'Pengetahuan (rincian)'!M20)</f>
        <v>88</v>
      </c>
      <c r="E19" s="162" t="str">
        <f>IF('Pengetahuan (rincian)'!P20="","",'Pengetahuan (rincian)'!P20)</f>
        <v/>
      </c>
      <c r="F19" s="162" t="str">
        <f>IF('Pengetahuan (rincian)'!S20="","",'Pengetahuan (rincian)'!S20)</f>
        <v/>
      </c>
      <c r="G19" s="162" t="str">
        <f>IF('Pengetahuan (rincian)'!V20="","",'Pengetahuan (rincian)'!V20)</f>
        <v/>
      </c>
      <c r="H19" s="162" t="str">
        <f>IF('Pengetahuan (rincian)'!Y20="","",'Pengetahuan (rincian)'!Y20)</f>
        <v/>
      </c>
      <c r="I19" s="162" t="str">
        <f>IF('Pengetahuan (rincian)'!AB20="","",'Pengetahuan (rincian)'!AB20)</f>
        <v/>
      </c>
      <c r="J19" s="162" t="str">
        <f>IF('Pengetahuan (rincian)'!AE20="","",'Pengetahuan (rincian)'!AE20)</f>
        <v/>
      </c>
      <c r="K19" s="162" t="str">
        <f>IF('Pengetahuan (rincian)'!AH20="","",'Pengetahuan (rincian)'!AH20)</f>
        <v/>
      </c>
      <c r="L19" s="162" t="str">
        <f>IF('Pengetahuan (rincian)'!AK20="","",'Pengetahuan (rincian)'!AK20)</f>
        <v/>
      </c>
      <c r="M19" s="162" t="str">
        <f>IF('Pengetahuan (rincian)'!AN20="","",'Pengetahuan (rincian)'!AN20)</f>
        <v/>
      </c>
      <c r="N19" s="162" t="str">
        <f>IF('Pengetahuan (rincian)'!AQ20="","",'Pengetahuan (rincian)'!AQ20)</f>
        <v/>
      </c>
      <c r="O19" s="162" t="str">
        <f>IF('Pengetahuan (rincian)'!AT20="","",'Pengetahuan (rincian)'!AT20)</f>
        <v/>
      </c>
      <c r="P19" s="162">
        <f t="shared" si="1"/>
        <v>90</v>
      </c>
      <c r="Q19" s="162">
        <f>IF('Pengetahuan (rincian)'!AV20="","",ROUND(MAX('Pengetahuan (rincian)'!AV20:AW20),0))</f>
        <v>95</v>
      </c>
      <c r="R19" s="163">
        <f>IF('Pengetahuan (rincian)'!AX20="","",ROUND(MAX('Pengetahuan (rincian)'!AX20:AY20),0))</f>
        <v>88</v>
      </c>
      <c r="S19" s="163">
        <f t="shared" si="2"/>
        <v>93</v>
      </c>
      <c r="T19" s="164">
        <f t="shared" si="3"/>
        <v>3.66</v>
      </c>
      <c r="U19" s="165" t="str">
        <f t="shared" si="4"/>
        <v>A-</v>
      </c>
      <c r="V19" s="165">
        <f t="shared" si="5"/>
        <v>95</v>
      </c>
      <c r="W19" s="166" t="str">
        <f t="shared" si="6"/>
        <v>Mendeskripsikan Model Data dan Hubungan Antar Entitas</v>
      </c>
      <c r="X19" s="167">
        <f t="shared" si="7"/>
        <v>88</v>
      </c>
      <c r="Y19" s="166" t="str">
        <f t="shared" si="8"/>
        <v>Memahami konsep dasar basis data</v>
      </c>
      <c r="Z19" s="168" t="str">
        <f t="shared" si="9"/>
        <v>Sudah memahami seluruh kompetensi, terutama sangat baik dalam Mendeskripsikan Model Data dan Hubungan Antar Entitas</v>
      </c>
      <c r="AA19" s="52"/>
      <c r="AB19" s="52"/>
      <c r="AC19" s="52"/>
      <c r="AD19" s="52"/>
      <c r="AE19" s="52"/>
      <c r="AF19" s="52"/>
      <c r="AG19" s="52"/>
      <c r="AH19" s="52"/>
      <c r="AI19" s="52"/>
    </row>
    <row r="20" ht="39.75" customHeight="1">
      <c r="A20" s="6">
        <v>10.0</v>
      </c>
      <c r="B20" s="162">
        <f>IF('Pengetahuan (rincian)'!G21="","",'Pengetahuan (rincian)'!G21)</f>
        <v>95</v>
      </c>
      <c r="C20" s="162">
        <f>IF('Pengetahuan (rincian)'!J21="","",'Pengetahuan (rincian)'!J21)</f>
        <v>90</v>
      </c>
      <c r="D20" s="162">
        <f>IF('Pengetahuan (rincian)'!M21="","",'Pengetahuan (rincian)'!M21)</f>
        <v>95</v>
      </c>
      <c r="E20" s="162" t="str">
        <f>IF('Pengetahuan (rincian)'!P21="","",'Pengetahuan (rincian)'!P21)</f>
        <v/>
      </c>
      <c r="F20" s="162" t="str">
        <f>IF('Pengetahuan (rincian)'!S21="","",'Pengetahuan (rincian)'!S21)</f>
        <v/>
      </c>
      <c r="G20" s="162" t="str">
        <f>IF('Pengetahuan (rincian)'!V21="","",'Pengetahuan (rincian)'!V21)</f>
        <v/>
      </c>
      <c r="H20" s="162" t="str">
        <f>IF('Pengetahuan (rincian)'!Y21="","",'Pengetahuan (rincian)'!Y21)</f>
        <v/>
      </c>
      <c r="I20" s="162" t="str">
        <f>IF('Pengetahuan (rincian)'!AB21="","",'Pengetahuan (rincian)'!AB21)</f>
        <v/>
      </c>
      <c r="J20" s="162" t="str">
        <f>IF('Pengetahuan (rincian)'!AE21="","",'Pengetahuan (rincian)'!AE21)</f>
        <v/>
      </c>
      <c r="K20" s="162" t="str">
        <f>IF('Pengetahuan (rincian)'!AH21="","",'Pengetahuan (rincian)'!AH21)</f>
        <v/>
      </c>
      <c r="L20" s="162" t="str">
        <f>IF('Pengetahuan (rincian)'!AK21="","",'Pengetahuan (rincian)'!AK21)</f>
        <v/>
      </c>
      <c r="M20" s="162" t="str">
        <f>IF('Pengetahuan (rincian)'!AN21="","",'Pengetahuan (rincian)'!AN21)</f>
        <v/>
      </c>
      <c r="N20" s="162" t="str">
        <f>IF('Pengetahuan (rincian)'!AQ21="","",'Pengetahuan (rincian)'!AQ21)</f>
        <v/>
      </c>
      <c r="O20" s="162" t="str">
        <f>IF('Pengetahuan (rincian)'!AT21="","",'Pengetahuan (rincian)'!AT21)</f>
        <v/>
      </c>
      <c r="P20" s="162">
        <f t="shared" si="1"/>
        <v>93</v>
      </c>
      <c r="Q20" s="162">
        <f>IF('Pengetahuan (rincian)'!AV21="","",ROUND(MAX('Pengetahuan (rincian)'!AV21:AW21),0))</f>
        <v>90</v>
      </c>
      <c r="R20" s="163">
        <f>IF('Pengetahuan (rincian)'!AX22="","",ROUND(MAX('Pengetahuan (rincian)'!AX21:AY21),0))</f>
        <v>95</v>
      </c>
      <c r="S20" s="163">
        <f t="shared" si="2"/>
        <v>92</v>
      </c>
      <c r="T20" s="164">
        <f t="shared" si="3"/>
        <v>3.66</v>
      </c>
      <c r="U20" s="165" t="str">
        <f t="shared" si="4"/>
        <v>A-</v>
      </c>
      <c r="V20" s="165">
        <f t="shared" si="5"/>
        <v>95</v>
      </c>
      <c r="W20" s="166" t="str">
        <f t="shared" si="6"/>
        <v>Memahami konsep dasar basis data</v>
      </c>
      <c r="X20" s="167">
        <f t="shared" si="7"/>
        <v>90</v>
      </c>
      <c r="Y20" s="166" t="str">
        <f t="shared" si="8"/>
        <v>Mendeskripsikan Model Data dan Hubungan Antar Entitas</v>
      </c>
      <c r="Z20" s="168" t="str">
        <f t="shared" si="9"/>
        <v>Sudah memahami seluruh kompetensi, terutama sangat baik dalam Memahami konsep dasar basis data</v>
      </c>
      <c r="AA20" s="52"/>
      <c r="AB20" s="52"/>
      <c r="AC20" s="52"/>
      <c r="AD20" s="52"/>
      <c r="AE20" s="52"/>
      <c r="AF20" s="52"/>
      <c r="AG20" s="52"/>
      <c r="AH20" s="52"/>
      <c r="AI20" s="52"/>
    </row>
    <row r="21" ht="39.75" customHeight="1">
      <c r="A21" s="6">
        <v>11.0</v>
      </c>
      <c r="B21" s="162">
        <f>IF('Pengetahuan (rincian)'!G22="","",'Pengetahuan (rincian)'!G22)</f>
        <v>95</v>
      </c>
      <c r="C21" s="162">
        <f>IF('Pengetahuan (rincian)'!J22="","",'Pengetahuan (rincian)'!J22)</f>
        <v>95</v>
      </c>
      <c r="D21" s="162">
        <f>IF('Pengetahuan (rincian)'!M22="","",'Pengetahuan (rincian)'!M22)</f>
        <v>95</v>
      </c>
      <c r="E21" s="162" t="str">
        <f>IF('Pengetahuan (rincian)'!P22="","",'Pengetahuan (rincian)'!P22)</f>
        <v/>
      </c>
      <c r="F21" s="162" t="str">
        <f>IF('Pengetahuan (rincian)'!S22="","",'Pengetahuan (rincian)'!S22)</f>
        <v/>
      </c>
      <c r="G21" s="162" t="str">
        <f>IF('Pengetahuan (rincian)'!V22="","",'Pengetahuan (rincian)'!V22)</f>
        <v/>
      </c>
      <c r="H21" s="162" t="str">
        <f>IF('Pengetahuan (rincian)'!Y22="","",'Pengetahuan (rincian)'!Y22)</f>
        <v/>
      </c>
      <c r="I21" s="162" t="str">
        <f>IF('Pengetahuan (rincian)'!AB22="","",'Pengetahuan (rincian)'!AB22)</f>
        <v/>
      </c>
      <c r="J21" s="162" t="str">
        <f>IF('Pengetahuan (rincian)'!AE22="","",'Pengetahuan (rincian)'!AE22)</f>
        <v/>
      </c>
      <c r="K21" s="162" t="str">
        <f>IF('Pengetahuan (rincian)'!AH22="","",'Pengetahuan (rincian)'!AH22)</f>
        <v/>
      </c>
      <c r="L21" s="162" t="str">
        <f>IF('Pengetahuan (rincian)'!AK22="","",'Pengetahuan (rincian)'!AK22)</f>
        <v/>
      </c>
      <c r="M21" s="162" t="str">
        <f>IF('Pengetahuan (rincian)'!AN22="","",'Pengetahuan (rincian)'!AN22)</f>
        <v/>
      </c>
      <c r="N21" s="162" t="str">
        <f>IF('Pengetahuan (rincian)'!AQ22="","",'Pengetahuan (rincian)'!AQ22)</f>
        <v/>
      </c>
      <c r="O21" s="162" t="str">
        <f>IF('Pengetahuan (rincian)'!AT22="","",'Pengetahuan (rincian)'!AT22)</f>
        <v/>
      </c>
      <c r="P21" s="162">
        <f t="shared" si="1"/>
        <v>95</v>
      </c>
      <c r="Q21" s="162">
        <f>IF('Pengetahuan (rincian)'!AV22="","",ROUND(MAX('Pengetahuan (rincian)'!AV22:AW22),0))</f>
        <v>95</v>
      </c>
      <c r="R21" s="163">
        <f>IF('Pengetahuan (rincian)'!AX23="","",ROUND(MAX('Pengetahuan (rincian)'!AX22:AY22),0))</f>
        <v>95</v>
      </c>
      <c r="S21" s="163">
        <f t="shared" si="2"/>
        <v>95</v>
      </c>
      <c r="T21" s="164">
        <f t="shared" si="3"/>
        <v>3.66</v>
      </c>
      <c r="U21" s="165" t="str">
        <f t="shared" si="4"/>
        <v>A-</v>
      </c>
      <c r="V21" s="165">
        <f t="shared" si="5"/>
        <v>95</v>
      </c>
      <c r="W21" s="166" t="str">
        <f t="shared" si="6"/>
        <v>Memahami konsep dasar basis data</v>
      </c>
      <c r="X21" s="167">
        <f t="shared" si="7"/>
        <v>95</v>
      </c>
      <c r="Y21" s="166" t="str">
        <f t="shared" si="8"/>
        <v>Memahami konsep dasar basis data</v>
      </c>
      <c r="Z21" s="168" t="str">
        <f t="shared" si="9"/>
        <v>Sudah memahami seluruh kompetensi, terutama sangat baik dalam Memahami konsep dasar basis data</v>
      </c>
      <c r="AA21" s="52"/>
      <c r="AB21" s="52"/>
      <c r="AC21" s="52"/>
      <c r="AD21" s="52"/>
      <c r="AE21" s="52"/>
      <c r="AF21" s="52"/>
      <c r="AG21" s="52"/>
      <c r="AH21" s="52"/>
      <c r="AI21" s="52"/>
    </row>
    <row r="22" ht="39.75" customHeight="1">
      <c r="A22" s="6">
        <v>12.0</v>
      </c>
      <c r="B22" s="162">
        <f>IF('Pengetahuan (rincian)'!G23="","",'Pengetahuan (rincian)'!G23)</f>
        <v>95</v>
      </c>
      <c r="C22" s="162">
        <f>IF('Pengetahuan (rincian)'!J23="","",'Pengetahuan (rincian)'!J23)</f>
        <v>90</v>
      </c>
      <c r="D22" s="162">
        <f>IF('Pengetahuan (rincian)'!M23="","",'Pengetahuan (rincian)'!M23)</f>
        <v>95</v>
      </c>
      <c r="E22" s="162" t="str">
        <f>IF('Pengetahuan (rincian)'!P23="","",'Pengetahuan (rincian)'!P23)</f>
        <v/>
      </c>
      <c r="F22" s="162" t="str">
        <f>IF('Pengetahuan (rincian)'!S23="","",'Pengetahuan (rincian)'!S23)</f>
        <v/>
      </c>
      <c r="G22" s="162" t="str">
        <f>IF('Pengetahuan (rincian)'!V23="","",'Pengetahuan (rincian)'!V23)</f>
        <v/>
      </c>
      <c r="H22" s="162" t="str">
        <f>IF('Pengetahuan (rincian)'!Y23="","",'Pengetahuan (rincian)'!Y23)</f>
        <v/>
      </c>
      <c r="I22" s="162" t="str">
        <f>IF('Pengetahuan (rincian)'!AB23="","",'Pengetahuan (rincian)'!AB23)</f>
        <v/>
      </c>
      <c r="J22" s="162" t="str">
        <f>IF('Pengetahuan (rincian)'!AE23="","",'Pengetahuan (rincian)'!AE23)</f>
        <v/>
      </c>
      <c r="K22" s="162" t="str">
        <f>IF('Pengetahuan (rincian)'!AH23="","",'Pengetahuan (rincian)'!AH23)</f>
        <v/>
      </c>
      <c r="L22" s="162" t="str">
        <f>IF('Pengetahuan (rincian)'!AK23="","",'Pengetahuan (rincian)'!AK23)</f>
        <v/>
      </c>
      <c r="M22" s="162" t="str">
        <f>IF('Pengetahuan (rincian)'!AN23="","",'Pengetahuan (rincian)'!AN23)</f>
        <v/>
      </c>
      <c r="N22" s="162" t="str">
        <f>IF('Pengetahuan (rincian)'!AQ23="","",'Pengetahuan (rincian)'!AQ23)</f>
        <v/>
      </c>
      <c r="O22" s="162" t="str">
        <f>IF('Pengetahuan (rincian)'!AT23="","",'Pengetahuan (rincian)'!AT23)</f>
        <v/>
      </c>
      <c r="P22" s="162">
        <f t="shared" si="1"/>
        <v>93</v>
      </c>
      <c r="Q22" s="162">
        <f>IF('Pengetahuan (rincian)'!AV23="","",ROUND(MAX('Pengetahuan (rincian)'!AV23:AW23),0))</f>
        <v>90</v>
      </c>
      <c r="R22" s="163">
        <f>IF('Pengetahuan (rincian)'!AX24="","",ROUND(MAX('Pengetahuan (rincian)'!AX23:AY23),0))</f>
        <v>95</v>
      </c>
      <c r="S22" s="163">
        <f t="shared" si="2"/>
        <v>92</v>
      </c>
      <c r="T22" s="164">
        <f t="shared" si="3"/>
        <v>3.66</v>
      </c>
      <c r="U22" s="165" t="str">
        <f t="shared" si="4"/>
        <v>A-</v>
      </c>
      <c r="V22" s="165">
        <f t="shared" si="5"/>
        <v>95</v>
      </c>
      <c r="W22" s="166" t="str">
        <f t="shared" si="6"/>
        <v>Memahami konsep dasar basis data</v>
      </c>
      <c r="X22" s="167">
        <f t="shared" si="7"/>
        <v>90</v>
      </c>
      <c r="Y22" s="166" t="str">
        <f t="shared" si="8"/>
        <v>Mendeskripsikan Model Data dan Hubungan Antar Entitas</v>
      </c>
      <c r="Z22" s="168" t="str">
        <f t="shared" si="9"/>
        <v>Sudah memahami seluruh kompetensi, terutama sangat baik dalam Memahami konsep dasar basis data</v>
      </c>
      <c r="AA22" s="52"/>
      <c r="AB22" s="52"/>
      <c r="AC22" s="52"/>
      <c r="AD22" s="52"/>
      <c r="AE22" s="52"/>
      <c r="AF22" s="52"/>
      <c r="AG22" s="52"/>
      <c r="AH22" s="52"/>
      <c r="AI22" s="52"/>
    </row>
    <row r="23" ht="39.75" customHeight="1">
      <c r="A23" s="6">
        <v>13.0</v>
      </c>
      <c r="B23" s="162">
        <f>IF('Pengetahuan (rincian)'!G24="","",'Pengetahuan (rincian)'!G24)</f>
        <v>90</v>
      </c>
      <c r="C23" s="162">
        <f>IF('Pengetahuan (rincian)'!J24="","",'Pengetahuan (rincian)'!J24)</f>
        <v>95</v>
      </c>
      <c r="D23" s="162">
        <f>IF('Pengetahuan (rincian)'!M24="","",'Pengetahuan (rincian)'!M24)</f>
        <v>90</v>
      </c>
      <c r="E23" s="162" t="str">
        <f>IF('Pengetahuan (rincian)'!P24="","",'Pengetahuan (rincian)'!P24)</f>
        <v/>
      </c>
      <c r="F23" s="162" t="str">
        <f>IF('Pengetahuan (rincian)'!S24="","",'Pengetahuan (rincian)'!S24)</f>
        <v/>
      </c>
      <c r="G23" s="162" t="str">
        <f>IF('Pengetahuan (rincian)'!V24="","",'Pengetahuan (rincian)'!V24)</f>
        <v/>
      </c>
      <c r="H23" s="162" t="str">
        <f>IF('Pengetahuan (rincian)'!Y24="","",'Pengetahuan (rincian)'!Y24)</f>
        <v/>
      </c>
      <c r="I23" s="162" t="str">
        <f>IF('Pengetahuan (rincian)'!AB24="","",'Pengetahuan (rincian)'!AB24)</f>
        <v/>
      </c>
      <c r="J23" s="162" t="str">
        <f>IF('Pengetahuan (rincian)'!AE24="","",'Pengetahuan (rincian)'!AE24)</f>
        <v/>
      </c>
      <c r="K23" s="162" t="str">
        <f>IF('Pengetahuan (rincian)'!AH24="","",'Pengetahuan (rincian)'!AH24)</f>
        <v/>
      </c>
      <c r="L23" s="162" t="str">
        <f>IF('Pengetahuan (rincian)'!AK24="","",'Pengetahuan (rincian)'!AK24)</f>
        <v/>
      </c>
      <c r="M23" s="162" t="str">
        <f>IF('Pengetahuan (rincian)'!AN24="","",'Pengetahuan (rincian)'!AN24)</f>
        <v/>
      </c>
      <c r="N23" s="162" t="str">
        <f>IF('Pengetahuan (rincian)'!AQ24="","",'Pengetahuan (rincian)'!AQ24)</f>
        <v/>
      </c>
      <c r="O23" s="162" t="str">
        <f>IF('Pengetahuan (rincian)'!AT24="","",'Pengetahuan (rincian)'!AT24)</f>
        <v/>
      </c>
      <c r="P23" s="162">
        <f t="shared" si="1"/>
        <v>92</v>
      </c>
      <c r="Q23" s="162">
        <f>IF('Pengetahuan (rincian)'!AV24="","",ROUND(MAX('Pengetahuan (rincian)'!AV24:AW24),0))</f>
        <v>95</v>
      </c>
      <c r="R23" s="163">
        <f>IF('Pengetahuan (rincian)'!AX25="","",ROUND(MAX('Pengetahuan (rincian)'!AX24:AY24),0))</f>
        <v>90</v>
      </c>
      <c r="S23" s="163">
        <f t="shared" si="2"/>
        <v>94</v>
      </c>
      <c r="T23" s="164">
        <f t="shared" si="3"/>
        <v>3.66</v>
      </c>
      <c r="U23" s="165" t="str">
        <f t="shared" si="4"/>
        <v>A-</v>
      </c>
      <c r="V23" s="165">
        <f t="shared" si="5"/>
        <v>95</v>
      </c>
      <c r="W23" s="166" t="str">
        <f t="shared" si="6"/>
        <v>Mendeskripsikan Model Data dan Hubungan Antar Entitas</v>
      </c>
      <c r="X23" s="167">
        <f t="shared" si="7"/>
        <v>90</v>
      </c>
      <c r="Y23" s="166" t="str">
        <f t="shared" si="8"/>
        <v>Memahami konsep dasar basis data</v>
      </c>
      <c r="Z23" s="168" t="str">
        <f t="shared" si="9"/>
        <v>Sudah memahami seluruh kompetensi, terutama sangat baik dalam Mendeskripsikan Model Data dan Hubungan Antar Entitas</v>
      </c>
      <c r="AA23" s="52"/>
      <c r="AB23" s="52"/>
      <c r="AC23" s="52"/>
      <c r="AD23" s="52"/>
      <c r="AE23" s="52"/>
      <c r="AF23" s="52"/>
      <c r="AG23" s="52"/>
      <c r="AH23" s="52"/>
      <c r="AI23" s="52"/>
    </row>
    <row r="24" ht="39.75" customHeight="1">
      <c r="A24" s="6">
        <v>14.0</v>
      </c>
      <c r="B24" s="162">
        <f>IF('Pengetahuan (rincian)'!G25="","",'Pengetahuan (rincian)'!G25)</f>
        <v>95</v>
      </c>
      <c r="C24" s="162">
        <f>IF('Pengetahuan (rincian)'!J25="","",'Pengetahuan (rincian)'!J25)</f>
        <v>90</v>
      </c>
      <c r="D24" s="162">
        <f>IF('Pengetahuan (rincian)'!M25="","",'Pengetahuan (rincian)'!M25)</f>
        <v>95</v>
      </c>
      <c r="E24" s="162" t="str">
        <f>IF('Pengetahuan (rincian)'!P25="","",'Pengetahuan (rincian)'!P25)</f>
        <v/>
      </c>
      <c r="F24" s="162" t="str">
        <f>IF('Pengetahuan (rincian)'!S25="","",'Pengetahuan (rincian)'!S25)</f>
        <v/>
      </c>
      <c r="G24" s="162" t="str">
        <f>IF('Pengetahuan (rincian)'!V25="","",'Pengetahuan (rincian)'!V25)</f>
        <v/>
      </c>
      <c r="H24" s="162" t="str">
        <f>IF('Pengetahuan (rincian)'!Y25="","",'Pengetahuan (rincian)'!Y25)</f>
        <v/>
      </c>
      <c r="I24" s="162" t="str">
        <f>IF('Pengetahuan (rincian)'!AB25="","",'Pengetahuan (rincian)'!AB25)</f>
        <v/>
      </c>
      <c r="J24" s="162" t="str">
        <f>IF('Pengetahuan (rincian)'!AE25="","",'Pengetahuan (rincian)'!AE25)</f>
        <v/>
      </c>
      <c r="K24" s="162" t="str">
        <f>IF('Pengetahuan (rincian)'!AH25="","",'Pengetahuan (rincian)'!AH25)</f>
        <v/>
      </c>
      <c r="L24" s="162" t="str">
        <f>IF('Pengetahuan (rincian)'!AK25="","",'Pengetahuan (rincian)'!AK25)</f>
        <v/>
      </c>
      <c r="M24" s="162" t="str">
        <f>IF('Pengetahuan (rincian)'!AN25="","",'Pengetahuan (rincian)'!AN25)</f>
        <v/>
      </c>
      <c r="N24" s="162" t="str">
        <f>IF('Pengetahuan (rincian)'!AQ25="","",'Pengetahuan (rincian)'!AQ25)</f>
        <v/>
      </c>
      <c r="O24" s="162" t="str">
        <f>IF('Pengetahuan (rincian)'!AT25="","",'Pengetahuan (rincian)'!AT25)</f>
        <v/>
      </c>
      <c r="P24" s="162">
        <f t="shared" si="1"/>
        <v>93</v>
      </c>
      <c r="Q24" s="162">
        <f>IF('Pengetahuan (rincian)'!AV25="","",ROUND(MAX('Pengetahuan (rincian)'!AV25:AW25),0))</f>
        <v>90</v>
      </c>
      <c r="R24" s="163">
        <f>IF('Pengetahuan (rincian)'!AX26="","",ROUND(MAX('Pengetahuan (rincian)'!AX25:AY25),0))</f>
        <v>95</v>
      </c>
      <c r="S24" s="163">
        <f t="shared" si="2"/>
        <v>92</v>
      </c>
      <c r="T24" s="164">
        <f t="shared" si="3"/>
        <v>3.66</v>
      </c>
      <c r="U24" s="165" t="str">
        <f t="shared" si="4"/>
        <v>A-</v>
      </c>
      <c r="V24" s="165">
        <f t="shared" si="5"/>
        <v>95</v>
      </c>
      <c r="W24" s="166" t="str">
        <f t="shared" si="6"/>
        <v>Memahami konsep dasar basis data</v>
      </c>
      <c r="X24" s="167">
        <f t="shared" si="7"/>
        <v>90</v>
      </c>
      <c r="Y24" s="166" t="str">
        <f t="shared" si="8"/>
        <v>Mendeskripsikan Model Data dan Hubungan Antar Entitas</v>
      </c>
      <c r="Z24" s="168" t="str">
        <f t="shared" si="9"/>
        <v>Sudah memahami seluruh kompetensi, terutama sangat baik dalam Memahami konsep dasar basis data</v>
      </c>
      <c r="AA24" s="52"/>
      <c r="AB24" s="52"/>
      <c r="AC24" s="52"/>
      <c r="AD24" s="52"/>
      <c r="AE24" s="52"/>
      <c r="AF24" s="52"/>
      <c r="AG24" s="52"/>
      <c r="AH24" s="52"/>
      <c r="AI24" s="52"/>
    </row>
    <row r="25" ht="39.75" customHeight="1">
      <c r="A25" s="6">
        <v>15.0</v>
      </c>
      <c r="B25" s="162">
        <f>IF('Pengetahuan (rincian)'!G26="","",'Pengetahuan (rincian)'!G26)</f>
        <v>92</v>
      </c>
      <c r="C25" s="162">
        <f>IF('Pengetahuan (rincian)'!J26="","",'Pengetahuan (rincian)'!J26)</f>
        <v>95</v>
      </c>
      <c r="D25" s="162">
        <f>IF('Pengetahuan (rincian)'!M26="","",'Pengetahuan (rincian)'!M26)</f>
        <v>92</v>
      </c>
      <c r="E25" s="162" t="str">
        <f>IF('Pengetahuan (rincian)'!P26="","",'Pengetahuan (rincian)'!P26)</f>
        <v/>
      </c>
      <c r="F25" s="162" t="str">
        <f>IF('Pengetahuan (rincian)'!S26="","",'Pengetahuan (rincian)'!S26)</f>
        <v/>
      </c>
      <c r="G25" s="162" t="str">
        <f>IF('Pengetahuan (rincian)'!V26="","",'Pengetahuan (rincian)'!V26)</f>
        <v/>
      </c>
      <c r="H25" s="162" t="str">
        <f>IF('Pengetahuan (rincian)'!Y26="","",'Pengetahuan (rincian)'!Y26)</f>
        <v/>
      </c>
      <c r="I25" s="162" t="str">
        <f>IF('Pengetahuan (rincian)'!AB26="","",'Pengetahuan (rincian)'!AB26)</f>
        <v/>
      </c>
      <c r="J25" s="162" t="str">
        <f>IF('Pengetahuan (rincian)'!AE26="","",'Pengetahuan (rincian)'!AE26)</f>
        <v/>
      </c>
      <c r="K25" s="162" t="str">
        <f>IF('Pengetahuan (rincian)'!AH26="","",'Pengetahuan (rincian)'!AH26)</f>
        <v/>
      </c>
      <c r="L25" s="162" t="str">
        <f>IF('Pengetahuan (rincian)'!AK26="","",'Pengetahuan (rincian)'!AK26)</f>
        <v/>
      </c>
      <c r="M25" s="162" t="str">
        <f>IF('Pengetahuan (rincian)'!AN26="","",'Pengetahuan (rincian)'!AN26)</f>
        <v/>
      </c>
      <c r="N25" s="162" t="str">
        <f>IF('Pengetahuan (rincian)'!AQ26="","",'Pengetahuan (rincian)'!AQ26)</f>
        <v/>
      </c>
      <c r="O25" s="162" t="str">
        <f>IF('Pengetahuan (rincian)'!AT26="","",'Pengetahuan (rincian)'!AT26)</f>
        <v/>
      </c>
      <c r="P25" s="162">
        <f t="shared" si="1"/>
        <v>93</v>
      </c>
      <c r="Q25" s="162">
        <f>IF('Pengetahuan (rincian)'!AV26="","",ROUND(MAX('Pengetahuan (rincian)'!AV26:AW26),0))</f>
        <v>95</v>
      </c>
      <c r="R25" s="163">
        <f>IF('Pengetahuan (rincian)'!AX27="","",ROUND(MAX('Pengetahuan (rincian)'!AX26:AY26),0))</f>
        <v>92</v>
      </c>
      <c r="S25" s="163">
        <f t="shared" si="2"/>
        <v>94</v>
      </c>
      <c r="T25" s="164">
        <f t="shared" si="3"/>
        <v>3.66</v>
      </c>
      <c r="U25" s="165" t="str">
        <f t="shared" si="4"/>
        <v>A-</v>
      </c>
      <c r="V25" s="165">
        <f t="shared" si="5"/>
        <v>95</v>
      </c>
      <c r="W25" s="166" t="str">
        <f t="shared" si="6"/>
        <v>Mendeskripsikan Model Data dan Hubungan Antar Entitas</v>
      </c>
      <c r="X25" s="167">
        <f t="shared" si="7"/>
        <v>92</v>
      </c>
      <c r="Y25" s="166" t="str">
        <f t="shared" si="8"/>
        <v>Memahami konsep dasar basis data</v>
      </c>
      <c r="Z25" s="168" t="str">
        <f t="shared" si="9"/>
        <v>Sudah memahami seluruh kompetensi, terutama sangat baik dalam Mendeskripsikan Model Data dan Hubungan Antar Entitas</v>
      </c>
      <c r="AA25" s="52"/>
      <c r="AB25" s="52"/>
      <c r="AC25" s="52"/>
      <c r="AD25" s="52"/>
      <c r="AE25" s="52"/>
      <c r="AF25" s="52"/>
      <c r="AG25" s="52"/>
      <c r="AH25" s="52"/>
      <c r="AI25" s="52"/>
    </row>
    <row r="26" ht="39.75" customHeight="1">
      <c r="A26" s="6">
        <v>16.0</v>
      </c>
      <c r="B26" s="162">
        <f>IF('Pengetahuan (rincian)'!G27="","",'Pengetahuan (rincian)'!G27)</f>
        <v>90</v>
      </c>
      <c r="C26" s="162">
        <f>IF('Pengetahuan (rincian)'!J27="","",'Pengetahuan (rincian)'!J27)</f>
        <v>93</v>
      </c>
      <c r="D26" s="162">
        <f>IF('Pengetahuan (rincian)'!M27="","",'Pengetahuan (rincian)'!M27)</f>
        <v>90</v>
      </c>
      <c r="E26" s="162" t="str">
        <f>IF('Pengetahuan (rincian)'!P27="","",'Pengetahuan (rincian)'!P27)</f>
        <v/>
      </c>
      <c r="F26" s="162" t="str">
        <f>IF('Pengetahuan (rincian)'!S27="","",'Pengetahuan (rincian)'!S27)</f>
        <v/>
      </c>
      <c r="G26" s="162" t="str">
        <f>IF('Pengetahuan (rincian)'!V27="","",'Pengetahuan (rincian)'!V27)</f>
        <v/>
      </c>
      <c r="H26" s="162" t="str">
        <f>IF('Pengetahuan (rincian)'!Y27="","",'Pengetahuan (rincian)'!Y27)</f>
        <v/>
      </c>
      <c r="I26" s="162" t="str">
        <f>IF('Pengetahuan (rincian)'!AB27="","",'Pengetahuan (rincian)'!AB27)</f>
        <v/>
      </c>
      <c r="J26" s="162" t="str">
        <f>IF('Pengetahuan (rincian)'!AE27="","",'Pengetahuan (rincian)'!AE27)</f>
        <v/>
      </c>
      <c r="K26" s="162" t="str">
        <f>IF('Pengetahuan (rincian)'!AH27="","",'Pengetahuan (rincian)'!AH27)</f>
        <v/>
      </c>
      <c r="L26" s="162" t="str">
        <f>IF('Pengetahuan (rincian)'!AK27="","",'Pengetahuan (rincian)'!AK27)</f>
        <v/>
      </c>
      <c r="M26" s="162" t="str">
        <f>IF('Pengetahuan (rincian)'!AN27="","",'Pengetahuan (rincian)'!AN27)</f>
        <v/>
      </c>
      <c r="N26" s="162" t="str">
        <f>IF('Pengetahuan (rincian)'!AQ27="","",'Pengetahuan (rincian)'!AQ27)</f>
        <v/>
      </c>
      <c r="O26" s="162" t="str">
        <f>IF('Pengetahuan (rincian)'!AT27="","",'Pengetahuan (rincian)'!AT27)</f>
        <v/>
      </c>
      <c r="P26" s="162">
        <f t="shared" si="1"/>
        <v>91</v>
      </c>
      <c r="Q26" s="162">
        <f>IF('Pengetahuan (rincian)'!AV27="","",ROUND(MAX('Pengetahuan (rincian)'!AV27:AW27),0))</f>
        <v>93</v>
      </c>
      <c r="R26" s="163">
        <f>IF('Pengetahuan (rincian)'!AX29="","",ROUND(MAX('Pengetahuan (rincian)'!AX27:AY27),0))</f>
        <v>90</v>
      </c>
      <c r="S26" s="163">
        <f t="shared" si="2"/>
        <v>92</v>
      </c>
      <c r="T26" s="164">
        <f t="shared" si="3"/>
        <v>3.66</v>
      </c>
      <c r="U26" s="165" t="str">
        <f t="shared" si="4"/>
        <v>A-</v>
      </c>
      <c r="V26" s="165">
        <f t="shared" si="5"/>
        <v>93</v>
      </c>
      <c r="W26" s="166" t="str">
        <f t="shared" si="6"/>
        <v>Mendeskripsikan Model Data dan Hubungan Antar Entitas</v>
      </c>
      <c r="X26" s="167">
        <f t="shared" si="7"/>
        <v>90</v>
      </c>
      <c r="Y26" s="166" t="str">
        <f t="shared" si="8"/>
        <v>Memahami konsep dasar basis data</v>
      </c>
      <c r="Z26" s="168" t="str">
        <f t="shared" si="9"/>
        <v>Sudah memahami seluruh kompetensi, terutama sangat baik dalam Mendeskripsikan Model Data dan Hubungan Antar Entitas</v>
      </c>
      <c r="AA26" s="52"/>
      <c r="AB26" s="52"/>
      <c r="AC26" s="52"/>
      <c r="AD26" s="52"/>
      <c r="AE26" s="52"/>
      <c r="AF26" s="52"/>
      <c r="AG26" s="52"/>
      <c r="AH26" s="52"/>
      <c r="AI26" s="52"/>
    </row>
    <row r="27" ht="39.75" customHeight="1">
      <c r="A27" s="6">
        <v>17.0</v>
      </c>
      <c r="B27" s="162">
        <f>IF('Pengetahuan (rincian)'!G28="","",'Pengetahuan (rincian)'!G28)</f>
        <v>92</v>
      </c>
      <c r="C27" s="162">
        <f>IF('Pengetahuan (rincian)'!J28="","",'Pengetahuan (rincian)'!J28)</f>
        <v>93</v>
      </c>
      <c r="D27" s="162">
        <f>IF('Pengetahuan (rincian)'!M28="","",'Pengetahuan (rincian)'!M28)</f>
        <v>92</v>
      </c>
      <c r="E27" s="162" t="str">
        <f>IF('Pengetahuan (rincian)'!P28="","",'Pengetahuan (rincian)'!P28)</f>
        <v/>
      </c>
      <c r="F27" s="162" t="str">
        <f>IF('Pengetahuan (rincian)'!S28="","",'Pengetahuan (rincian)'!S28)</f>
        <v/>
      </c>
      <c r="G27" s="162" t="str">
        <f>IF('Pengetahuan (rincian)'!V28="","",'Pengetahuan (rincian)'!V28)</f>
        <v/>
      </c>
      <c r="H27" s="162" t="str">
        <f>IF('Pengetahuan (rincian)'!Y28="","",'Pengetahuan (rincian)'!Y28)</f>
        <v/>
      </c>
      <c r="I27" s="162" t="str">
        <f>IF('Pengetahuan (rincian)'!AB28="","",'Pengetahuan (rincian)'!AB28)</f>
        <v/>
      </c>
      <c r="J27" s="162" t="str">
        <f>IF('Pengetahuan (rincian)'!AE28="","",'Pengetahuan (rincian)'!AE28)</f>
        <v/>
      </c>
      <c r="K27" s="162" t="str">
        <f>IF('Pengetahuan (rincian)'!AH28="","",'Pengetahuan (rincian)'!AH28)</f>
        <v/>
      </c>
      <c r="L27" s="162" t="str">
        <f>IF('Pengetahuan (rincian)'!AK28="","",'Pengetahuan (rincian)'!AK28)</f>
        <v/>
      </c>
      <c r="M27" s="162" t="str">
        <f>IF('Pengetahuan (rincian)'!AN28="","",'Pengetahuan (rincian)'!AN28)</f>
        <v/>
      </c>
      <c r="N27" s="162" t="str">
        <f>IF('Pengetahuan (rincian)'!AQ28="","",'Pengetahuan (rincian)'!AQ28)</f>
        <v/>
      </c>
      <c r="O27" s="162" t="str">
        <f>IF('Pengetahuan (rincian)'!AT28="","",'Pengetahuan (rincian)'!AT28)</f>
        <v/>
      </c>
      <c r="P27" s="162">
        <f t="shared" si="1"/>
        <v>92</v>
      </c>
      <c r="Q27" s="162">
        <f>IF('Pengetahuan (rincian)'!AV28="","",ROUND(MAX('Pengetahuan (rincian)'!AV28:AW28),0))</f>
        <v>93</v>
      </c>
      <c r="R27" s="163">
        <f>IF('Pengetahuan (rincian)'!AX30="","",ROUND(MAX('Pengetahuan (rincian)'!AX28:AY28),0))</f>
        <v>92</v>
      </c>
      <c r="S27" s="163">
        <f t="shared" si="2"/>
        <v>93</v>
      </c>
      <c r="T27" s="164">
        <f t="shared" si="3"/>
        <v>3.66</v>
      </c>
      <c r="U27" s="165" t="str">
        <f t="shared" si="4"/>
        <v>A-</v>
      </c>
      <c r="V27" s="165">
        <f t="shared" si="5"/>
        <v>93</v>
      </c>
      <c r="W27" s="166" t="str">
        <f t="shared" si="6"/>
        <v>Mendeskripsikan Model Data dan Hubungan Antar Entitas</v>
      </c>
      <c r="X27" s="167">
        <f t="shared" si="7"/>
        <v>92</v>
      </c>
      <c r="Y27" s="166" t="str">
        <f t="shared" si="8"/>
        <v>Memahami konsep dasar basis data</v>
      </c>
      <c r="Z27" s="168" t="str">
        <f t="shared" si="9"/>
        <v>Sudah memahami seluruh kompetensi, terutama sangat baik dalam Mendeskripsikan Model Data dan Hubungan Antar Entitas</v>
      </c>
      <c r="AA27" s="52"/>
      <c r="AB27" s="52"/>
      <c r="AC27" s="52"/>
      <c r="AD27" s="52"/>
      <c r="AE27" s="52"/>
      <c r="AF27" s="52"/>
      <c r="AG27" s="52"/>
      <c r="AH27" s="52"/>
      <c r="AI27" s="52"/>
    </row>
    <row r="28" ht="39.75" customHeight="1">
      <c r="A28" s="6">
        <v>18.0</v>
      </c>
      <c r="B28" s="162">
        <f>IF('Pengetahuan (rincian)'!G29="","",'Pengetahuan (rincian)'!G29)</f>
        <v>92</v>
      </c>
      <c r="C28" s="162">
        <f>IF('Pengetahuan (rincian)'!J29="","",'Pengetahuan (rincian)'!J29)</f>
        <v>95</v>
      </c>
      <c r="D28" s="162">
        <f>IF('Pengetahuan (rincian)'!M29="","",'Pengetahuan (rincian)'!M29)</f>
        <v>92</v>
      </c>
      <c r="E28" s="162" t="str">
        <f>IF('Pengetahuan (rincian)'!P29="","",'Pengetahuan (rincian)'!P29)</f>
        <v/>
      </c>
      <c r="F28" s="162" t="str">
        <f>IF('Pengetahuan (rincian)'!S29="","",'Pengetahuan (rincian)'!S29)</f>
        <v/>
      </c>
      <c r="G28" s="162" t="str">
        <f>IF('Pengetahuan (rincian)'!V29="","",'Pengetahuan (rincian)'!V29)</f>
        <v/>
      </c>
      <c r="H28" s="162" t="str">
        <f>IF('Pengetahuan (rincian)'!Y29="","",'Pengetahuan (rincian)'!Y29)</f>
        <v/>
      </c>
      <c r="I28" s="162" t="str">
        <f>IF('Pengetahuan (rincian)'!AB29="","",'Pengetahuan (rincian)'!AB29)</f>
        <v/>
      </c>
      <c r="J28" s="162" t="str">
        <f>IF('Pengetahuan (rincian)'!AE29="","",'Pengetahuan (rincian)'!AE29)</f>
        <v/>
      </c>
      <c r="K28" s="162" t="str">
        <f>IF('Pengetahuan (rincian)'!AH29="","",'Pengetahuan (rincian)'!AH29)</f>
        <v/>
      </c>
      <c r="L28" s="162" t="str">
        <f>IF('Pengetahuan (rincian)'!AK29="","",'Pengetahuan (rincian)'!AK29)</f>
        <v/>
      </c>
      <c r="M28" s="162" t="str">
        <f>IF('Pengetahuan (rincian)'!AN29="","",'Pengetahuan (rincian)'!AN29)</f>
        <v/>
      </c>
      <c r="N28" s="162" t="str">
        <f>IF('Pengetahuan (rincian)'!AQ29="","",'Pengetahuan (rincian)'!AQ29)</f>
        <v/>
      </c>
      <c r="O28" s="162" t="str">
        <f>IF('Pengetahuan (rincian)'!AT29="","",'Pengetahuan (rincian)'!AT29)</f>
        <v/>
      </c>
      <c r="P28" s="162">
        <f t="shared" si="1"/>
        <v>93</v>
      </c>
      <c r="Q28" s="162">
        <f>IF('Pengetahuan (rincian)'!AV29="","",ROUND(MAX('Pengetahuan (rincian)'!AV29:AW29),0))</f>
        <v>95</v>
      </c>
      <c r="R28" s="163">
        <f>IF('Pengetahuan (rincian)'!AX31="","",ROUND(MAX('Pengetahuan (rincian)'!AX29:AY29),0))</f>
        <v>92</v>
      </c>
      <c r="S28" s="163">
        <f t="shared" si="2"/>
        <v>94</v>
      </c>
      <c r="T28" s="164">
        <f t="shared" si="3"/>
        <v>3.66</v>
      </c>
      <c r="U28" s="165" t="str">
        <f t="shared" si="4"/>
        <v>A-</v>
      </c>
      <c r="V28" s="165">
        <f t="shared" si="5"/>
        <v>95</v>
      </c>
      <c r="W28" s="166" t="str">
        <f t="shared" si="6"/>
        <v>Mendeskripsikan Model Data dan Hubungan Antar Entitas</v>
      </c>
      <c r="X28" s="167">
        <f t="shared" si="7"/>
        <v>92</v>
      </c>
      <c r="Y28" s="166" t="str">
        <f t="shared" si="8"/>
        <v>Memahami konsep dasar basis data</v>
      </c>
      <c r="Z28" s="168" t="str">
        <f t="shared" si="9"/>
        <v>Sudah memahami seluruh kompetensi, terutama sangat baik dalam Mendeskripsikan Model Data dan Hubungan Antar Entitas</v>
      </c>
      <c r="AA28" s="52"/>
      <c r="AB28" s="52"/>
      <c r="AC28" s="52"/>
      <c r="AD28" s="52"/>
      <c r="AE28" s="52"/>
      <c r="AF28" s="52"/>
      <c r="AG28" s="52"/>
      <c r="AH28" s="52"/>
      <c r="AI28" s="52"/>
    </row>
    <row r="29" ht="39.75" customHeight="1">
      <c r="A29" s="6">
        <v>19.0</v>
      </c>
      <c r="B29" s="162">
        <f>IF('Pengetahuan (rincian)'!G30="","",'Pengetahuan (rincian)'!G30)</f>
        <v>95</v>
      </c>
      <c r="C29" s="162">
        <f>IF('Pengetahuan (rincian)'!J30="","",'Pengetahuan (rincian)'!J30)</f>
        <v>90</v>
      </c>
      <c r="D29" s="162">
        <f>IF('Pengetahuan (rincian)'!M30="","",'Pengetahuan (rincian)'!M30)</f>
        <v>95</v>
      </c>
      <c r="E29" s="162" t="str">
        <f>IF('Pengetahuan (rincian)'!P30="","",'Pengetahuan (rincian)'!P30)</f>
        <v/>
      </c>
      <c r="F29" s="162" t="str">
        <f>IF('Pengetahuan (rincian)'!S30="","",'Pengetahuan (rincian)'!S30)</f>
        <v/>
      </c>
      <c r="G29" s="162" t="str">
        <f>IF('Pengetahuan (rincian)'!V30="","",'Pengetahuan (rincian)'!V30)</f>
        <v/>
      </c>
      <c r="H29" s="162" t="str">
        <f>IF('Pengetahuan (rincian)'!Y30="","",'Pengetahuan (rincian)'!Y30)</f>
        <v/>
      </c>
      <c r="I29" s="162" t="str">
        <f>IF('Pengetahuan (rincian)'!AB30="","",'Pengetahuan (rincian)'!AB30)</f>
        <v/>
      </c>
      <c r="J29" s="162" t="str">
        <f>IF('Pengetahuan (rincian)'!AE30="","",'Pengetahuan (rincian)'!AE30)</f>
        <v/>
      </c>
      <c r="K29" s="162" t="str">
        <f>IF('Pengetahuan (rincian)'!AH30="","",'Pengetahuan (rincian)'!AH30)</f>
        <v/>
      </c>
      <c r="L29" s="162" t="str">
        <f>IF('Pengetahuan (rincian)'!AK30="","",'Pengetahuan (rincian)'!AK30)</f>
        <v/>
      </c>
      <c r="M29" s="162" t="str">
        <f>IF('Pengetahuan (rincian)'!AN30="","",'Pengetahuan (rincian)'!AN30)</f>
        <v/>
      </c>
      <c r="N29" s="162" t="str">
        <f>IF('Pengetahuan (rincian)'!AQ30="","",'Pengetahuan (rincian)'!AQ30)</f>
        <v/>
      </c>
      <c r="O29" s="162" t="str">
        <f>IF('Pengetahuan (rincian)'!AT30="","",'Pengetahuan (rincian)'!AT30)</f>
        <v/>
      </c>
      <c r="P29" s="162">
        <f t="shared" si="1"/>
        <v>93</v>
      </c>
      <c r="Q29" s="162">
        <f>IF('Pengetahuan (rincian)'!AV30="","",ROUND(MAX('Pengetahuan (rincian)'!AV30:AW30),0))</f>
        <v>90</v>
      </c>
      <c r="R29" s="163">
        <f>IF('Pengetahuan (rincian)'!AX32="","",ROUND(MAX('Pengetahuan (rincian)'!AX30:AY30),0))</f>
        <v>95</v>
      </c>
      <c r="S29" s="163">
        <f t="shared" si="2"/>
        <v>92</v>
      </c>
      <c r="T29" s="164">
        <f t="shared" si="3"/>
        <v>3.66</v>
      </c>
      <c r="U29" s="165" t="str">
        <f t="shared" si="4"/>
        <v>A-</v>
      </c>
      <c r="V29" s="165">
        <f t="shared" si="5"/>
        <v>95</v>
      </c>
      <c r="W29" s="166" t="str">
        <f t="shared" si="6"/>
        <v>Memahami konsep dasar basis data</v>
      </c>
      <c r="X29" s="167">
        <f t="shared" si="7"/>
        <v>90</v>
      </c>
      <c r="Y29" s="166" t="str">
        <f t="shared" si="8"/>
        <v>Mendeskripsikan Model Data dan Hubungan Antar Entitas</v>
      </c>
      <c r="Z29" s="168" t="str">
        <f t="shared" si="9"/>
        <v>Sudah memahami seluruh kompetensi, terutama sangat baik dalam Memahami konsep dasar basis data</v>
      </c>
      <c r="AA29" s="52"/>
      <c r="AB29" s="52"/>
      <c r="AC29" s="52"/>
      <c r="AD29" s="52"/>
      <c r="AE29" s="52"/>
      <c r="AF29" s="52"/>
      <c r="AG29" s="52"/>
      <c r="AH29" s="52"/>
      <c r="AI29" s="52"/>
    </row>
    <row r="30" ht="39.75" customHeight="1">
      <c r="A30" s="6">
        <v>20.0</v>
      </c>
      <c r="B30" s="162">
        <f>IF('Pengetahuan (rincian)'!G31="","",'Pengetahuan (rincian)'!G31)</f>
        <v>95</v>
      </c>
      <c r="C30" s="162">
        <f>IF('Pengetahuan (rincian)'!J31="","",'Pengetahuan (rincian)'!J31)</f>
        <v>95</v>
      </c>
      <c r="D30" s="162">
        <f>IF('Pengetahuan (rincian)'!M31="","",'Pengetahuan (rincian)'!M31)</f>
        <v>95</v>
      </c>
      <c r="E30" s="162" t="str">
        <f>IF('Pengetahuan (rincian)'!P31="","",'Pengetahuan (rincian)'!P31)</f>
        <v/>
      </c>
      <c r="F30" s="162" t="str">
        <f>IF('Pengetahuan (rincian)'!S31="","",'Pengetahuan (rincian)'!S31)</f>
        <v/>
      </c>
      <c r="G30" s="162" t="str">
        <f>IF('Pengetahuan (rincian)'!V31="","",'Pengetahuan (rincian)'!V31)</f>
        <v/>
      </c>
      <c r="H30" s="162" t="str">
        <f>IF('Pengetahuan (rincian)'!Y31="","",'Pengetahuan (rincian)'!Y31)</f>
        <v/>
      </c>
      <c r="I30" s="162" t="str">
        <f>IF('Pengetahuan (rincian)'!AB31="","",'Pengetahuan (rincian)'!AB31)</f>
        <v/>
      </c>
      <c r="J30" s="162" t="str">
        <f>IF('Pengetahuan (rincian)'!AE31="","",'Pengetahuan (rincian)'!AE31)</f>
        <v/>
      </c>
      <c r="K30" s="162" t="str">
        <f>IF('Pengetahuan (rincian)'!AH31="","",'Pengetahuan (rincian)'!AH31)</f>
        <v/>
      </c>
      <c r="L30" s="162" t="str">
        <f>IF('Pengetahuan (rincian)'!AK31="","",'Pengetahuan (rincian)'!AK31)</f>
        <v/>
      </c>
      <c r="M30" s="162" t="str">
        <f>IF('Pengetahuan (rincian)'!AN31="","",'Pengetahuan (rincian)'!AN31)</f>
        <v/>
      </c>
      <c r="N30" s="162" t="str">
        <f>IF('Pengetahuan (rincian)'!AQ31="","",'Pengetahuan (rincian)'!AQ31)</f>
        <v/>
      </c>
      <c r="O30" s="162" t="str">
        <f>IF('Pengetahuan (rincian)'!AT31="","",'Pengetahuan (rincian)'!AT31)</f>
        <v/>
      </c>
      <c r="P30" s="162">
        <f t="shared" si="1"/>
        <v>95</v>
      </c>
      <c r="Q30" s="162">
        <f>IF('Pengetahuan (rincian)'!AV31="","",ROUND(MAX('Pengetahuan (rincian)'!AV31:AW31),0))</f>
        <v>95</v>
      </c>
      <c r="R30" s="163">
        <f>IF('Pengetahuan (rincian)'!AX33="","",ROUND(MAX('Pengetahuan (rincian)'!AX31:AY31),0))</f>
        <v>95</v>
      </c>
      <c r="S30" s="163">
        <f t="shared" si="2"/>
        <v>95</v>
      </c>
      <c r="T30" s="164">
        <f t="shared" si="3"/>
        <v>3.66</v>
      </c>
      <c r="U30" s="165" t="str">
        <f t="shared" si="4"/>
        <v>A-</v>
      </c>
      <c r="V30" s="165">
        <f t="shared" si="5"/>
        <v>95</v>
      </c>
      <c r="W30" s="166" t="str">
        <f t="shared" si="6"/>
        <v>Memahami konsep dasar basis data</v>
      </c>
      <c r="X30" s="167">
        <f t="shared" si="7"/>
        <v>95</v>
      </c>
      <c r="Y30" s="166" t="str">
        <f t="shared" si="8"/>
        <v>Memahami konsep dasar basis data</v>
      </c>
      <c r="Z30" s="168" t="str">
        <f t="shared" si="9"/>
        <v>Sudah memahami seluruh kompetensi, terutama sangat baik dalam Memahami konsep dasar basis data</v>
      </c>
      <c r="AA30" s="52"/>
      <c r="AB30" s="52"/>
      <c r="AC30" s="52"/>
      <c r="AD30" s="52"/>
      <c r="AE30" s="52"/>
      <c r="AF30" s="52"/>
      <c r="AG30" s="52"/>
      <c r="AH30" s="52"/>
      <c r="AI30" s="52"/>
    </row>
    <row r="31" ht="39.75" customHeight="1">
      <c r="A31" s="6">
        <v>21.0</v>
      </c>
      <c r="B31" s="162">
        <f>IF('Pengetahuan (rincian)'!G32="","",'Pengetahuan (rincian)'!G32)</f>
        <v>95</v>
      </c>
      <c r="C31" s="162">
        <f>IF('Pengetahuan (rincian)'!J32="","",'Pengetahuan (rincian)'!J32)</f>
        <v>90</v>
      </c>
      <c r="D31" s="162">
        <f>IF('Pengetahuan (rincian)'!M32="","",'Pengetahuan (rincian)'!M32)</f>
        <v>95</v>
      </c>
      <c r="E31" s="162" t="str">
        <f>IF('Pengetahuan (rincian)'!P32="","",'Pengetahuan (rincian)'!P32)</f>
        <v/>
      </c>
      <c r="F31" s="162" t="str">
        <f>IF('Pengetahuan (rincian)'!S32="","",'Pengetahuan (rincian)'!S32)</f>
        <v/>
      </c>
      <c r="G31" s="162" t="str">
        <f>IF('Pengetahuan (rincian)'!V32="","",'Pengetahuan (rincian)'!V32)</f>
        <v/>
      </c>
      <c r="H31" s="162" t="str">
        <f>IF('Pengetahuan (rincian)'!Y32="","",'Pengetahuan (rincian)'!Y32)</f>
        <v/>
      </c>
      <c r="I31" s="162" t="str">
        <f>IF('Pengetahuan (rincian)'!AB32="","",'Pengetahuan (rincian)'!AB32)</f>
        <v/>
      </c>
      <c r="J31" s="162" t="str">
        <f>IF('Pengetahuan (rincian)'!AE32="","",'Pengetahuan (rincian)'!AE32)</f>
        <v/>
      </c>
      <c r="K31" s="162" t="str">
        <f>IF('Pengetahuan (rincian)'!AH32="","",'Pengetahuan (rincian)'!AH32)</f>
        <v/>
      </c>
      <c r="L31" s="162" t="str">
        <f>IF('Pengetahuan (rincian)'!AK32="","",'Pengetahuan (rincian)'!AK32)</f>
        <v/>
      </c>
      <c r="M31" s="162" t="str">
        <f>IF('Pengetahuan (rincian)'!AN32="","",'Pengetahuan (rincian)'!AN32)</f>
        <v/>
      </c>
      <c r="N31" s="162" t="str">
        <f>IF('Pengetahuan (rincian)'!AQ32="","",'Pengetahuan (rincian)'!AQ32)</f>
        <v/>
      </c>
      <c r="O31" s="162" t="str">
        <f>IF('Pengetahuan (rincian)'!AT32="","",'Pengetahuan (rincian)'!AT32)</f>
        <v/>
      </c>
      <c r="P31" s="162">
        <f t="shared" si="1"/>
        <v>93</v>
      </c>
      <c r="Q31" s="162">
        <f>IF('Pengetahuan (rincian)'!AV32="","",ROUND(MAX('Pengetahuan (rincian)'!AV32:AW32),0))</f>
        <v>90</v>
      </c>
      <c r="R31" s="163">
        <f>IF('Pengetahuan (rincian)'!AX34="","",ROUND(MAX('Pengetahuan (rincian)'!AX32:AY32),0))</f>
        <v>95</v>
      </c>
      <c r="S31" s="163">
        <f t="shared" si="2"/>
        <v>92</v>
      </c>
      <c r="T31" s="164">
        <f t="shared" si="3"/>
        <v>3.66</v>
      </c>
      <c r="U31" s="165" t="str">
        <f t="shared" si="4"/>
        <v>A-</v>
      </c>
      <c r="V31" s="165">
        <f t="shared" si="5"/>
        <v>95</v>
      </c>
      <c r="W31" s="166" t="str">
        <f t="shared" si="6"/>
        <v>Memahami konsep dasar basis data</v>
      </c>
      <c r="X31" s="167">
        <f t="shared" si="7"/>
        <v>90</v>
      </c>
      <c r="Y31" s="166" t="str">
        <f t="shared" si="8"/>
        <v>Mendeskripsikan Model Data dan Hubungan Antar Entitas</v>
      </c>
      <c r="Z31" s="168" t="str">
        <f t="shared" si="9"/>
        <v>Sudah memahami seluruh kompetensi, terutama sangat baik dalam Memahami konsep dasar basis data</v>
      </c>
      <c r="AA31" s="52"/>
      <c r="AB31" s="52"/>
      <c r="AC31" s="52"/>
      <c r="AD31" s="52"/>
      <c r="AE31" s="52"/>
      <c r="AF31" s="52"/>
      <c r="AG31" s="52"/>
      <c r="AH31" s="52"/>
      <c r="AI31" s="52"/>
    </row>
    <row r="32" ht="39.75" customHeight="1">
      <c r="A32" s="6">
        <v>22.0</v>
      </c>
      <c r="B32" s="162">
        <f>IF('Pengetahuan (rincian)'!G33="","",'Pengetahuan (rincian)'!G33)</f>
        <v>95</v>
      </c>
      <c r="C32" s="162">
        <f>IF('Pengetahuan (rincian)'!J33="","",'Pengetahuan (rincian)'!J33)</f>
        <v>95</v>
      </c>
      <c r="D32" s="162">
        <f>IF('Pengetahuan (rincian)'!M33="","",'Pengetahuan (rincian)'!M33)</f>
        <v>95</v>
      </c>
      <c r="E32" s="162" t="str">
        <f>IF('Pengetahuan (rincian)'!P33="","",'Pengetahuan (rincian)'!P33)</f>
        <v/>
      </c>
      <c r="F32" s="162" t="str">
        <f>IF('Pengetahuan (rincian)'!S33="","",'Pengetahuan (rincian)'!S33)</f>
        <v/>
      </c>
      <c r="G32" s="162" t="str">
        <f>IF('Pengetahuan (rincian)'!V33="","",'Pengetahuan (rincian)'!V33)</f>
        <v/>
      </c>
      <c r="H32" s="162" t="str">
        <f>IF('Pengetahuan (rincian)'!Y33="","",'Pengetahuan (rincian)'!Y33)</f>
        <v/>
      </c>
      <c r="I32" s="162" t="str">
        <f>IF('Pengetahuan (rincian)'!AB33="","",'Pengetahuan (rincian)'!AB33)</f>
        <v/>
      </c>
      <c r="J32" s="162" t="str">
        <f>IF('Pengetahuan (rincian)'!AE33="","",'Pengetahuan (rincian)'!AE33)</f>
        <v/>
      </c>
      <c r="K32" s="162" t="str">
        <f>IF('Pengetahuan (rincian)'!AH33="","",'Pengetahuan (rincian)'!AH33)</f>
        <v/>
      </c>
      <c r="L32" s="162" t="str">
        <f>IF('Pengetahuan (rincian)'!AK33="","",'Pengetahuan (rincian)'!AK33)</f>
        <v/>
      </c>
      <c r="M32" s="162" t="str">
        <f>IF('Pengetahuan (rincian)'!AN33="","",'Pengetahuan (rincian)'!AN33)</f>
        <v/>
      </c>
      <c r="N32" s="162" t="str">
        <f>IF('Pengetahuan (rincian)'!AQ33="","",'Pengetahuan (rincian)'!AQ33)</f>
        <v/>
      </c>
      <c r="O32" s="162" t="str">
        <f>IF('Pengetahuan (rincian)'!AT33="","",'Pengetahuan (rincian)'!AT33)</f>
        <v/>
      </c>
      <c r="P32" s="162">
        <f t="shared" si="1"/>
        <v>95</v>
      </c>
      <c r="Q32" s="162">
        <f>IF('Pengetahuan (rincian)'!AV33="","",ROUND(MAX('Pengetahuan (rincian)'!AV33:AW33),0))</f>
        <v>95</v>
      </c>
      <c r="R32" s="163">
        <f>IF('Pengetahuan (rincian)'!AX35="","",ROUND(MAX('Pengetahuan (rincian)'!AX33:AY33),0))</f>
        <v>95</v>
      </c>
      <c r="S32" s="163">
        <f t="shared" si="2"/>
        <v>95</v>
      </c>
      <c r="T32" s="164">
        <f t="shared" si="3"/>
        <v>3.66</v>
      </c>
      <c r="U32" s="165" t="str">
        <f t="shared" si="4"/>
        <v>A-</v>
      </c>
      <c r="V32" s="165">
        <f t="shared" si="5"/>
        <v>95</v>
      </c>
      <c r="W32" s="166" t="str">
        <f t="shared" si="6"/>
        <v>Memahami konsep dasar basis data</v>
      </c>
      <c r="X32" s="167">
        <f t="shared" si="7"/>
        <v>95</v>
      </c>
      <c r="Y32" s="166" t="str">
        <f t="shared" si="8"/>
        <v>Memahami konsep dasar basis data</v>
      </c>
      <c r="Z32" s="168" t="str">
        <f t="shared" si="9"/>
        <v>Sudah memahami seluruh kompetensi, terutama sangat baik dalam Memahami konsep dasar basis data</v>
      </c>
      <c r="AA32" s="52"/>
      <c r="AB32" s="52"/>
      <c r="AC32" s="52"/>
      <c r="AD32" s="52"/>
      <c r="AE32" s="52"/>
      <c r="AF32" s="52"/>
      <c r="AG32" s="52"/>
      <c r="AH32" s="52"/>
      <c r="AI32" s="52"/>
    </row>
    <row r="33" ht="39.75" customHeight="1">
      <c r="A33" s="6">
        <v>23.0</v>
      </c>
      <c r="B33" s="162">
        <f>IF('Pengetahuan (rincian)'!G34="","",'Pengetahuan (rincian)'!G34)</f>
        <v>92</v>
      </c>
      <c r="C33" s="162">
        <f>IF('Pengetahuan (rincian)'!J34="","",'Pengetahuan (rincian)'!J34)</f>
        <v>92</v>
      </c>
      <c r="D33" s="162">
        <f>IF('Pengetahuan (rincian)'!M34="","",'Pengetahuan (rincian)'!M34)</f>
        <v>92</v>
      </c>
      <c r="E33" s="162" t="str">
        <f>IF('Pengetahuan (rincian)'!P34="","",'Pengetahuan (rincian)'!P34)</f>
        <v/>
      </c>
      <c r="F33" s="162" t="str">
        <f>IF('Pengetahuan (rincian)'!S34="","",'Pengetahuan (rincian)'!S34)</f>
        <v/>
      </c>
      <c r="G33" s="162" t="str">
        <f>IF('Pengetahuan (rincian)'!V34="","",'Pengetahuan (rincian)'!V34)</f>
        <v/>
      </c>
      <c r="H33" s="162" t="str">
        <f>IF('Pengetahuan (rincian)'!Y34="","",'Pengetahuan (rincian)'!Y34)</f>
        <v/>
      </c>
      <c r="I33" s="162" t="str">
        <f>IF('Pengetahuan (rincian)'!AB34="","",'Pengetahuan (rincian)'!AB34)</f>
        <v/>
      </c>
      <c r="J33" s="162" t="str">
        <f>IF('Pengetahuan (rincian)'!AE34="","",'Pengetahuan (rincian)'!AE34)</f>
        <v/>
      </c>
      <c r="K33" s="162" t="str">
        <f>IF('Pengetahuan (rincian)'!AH34="","",'Pengetahuan (rincian)'!AH34)</f>
        <v/>
      </c>
      <c r="L33" s="162" t="str">
        <f>IF('Pengetahuan (rincian)'!AK34="","",'Pengetahuan (rincian)'!AK34)</f>
        <v/>
      </c>
      <c r="M33" s="162" t="str">
        <f>IF('Pengetahuan (rincian)'!AN34="","",'Pengetahuan (rincian)'!AN34)</f>
        <v/>
      </c>
      <c r="N33" s="162" t="str">
        <f>IF('Pengetahuan (rincian)'!AQ34="","",'Pengetahuan (rincian)'!AQ34)</f>
        <v/>
      </c>
      <c r="O33" s="162" t="str">
        <f>IF('Pengetahuan (rincian)'!AT34="","",'Pengetahuan (rincian)'!AT34)</f>
        <v/>
      </c>
      <c r="P33" s="162">
        <f t="shared" si="1"/>
        <v>92</v>
      </c>
      <c r="Q33" s="162">
        <f>IF('Pengetahuan (rincian)'!AV34="","",ROUND(MAX('Pengetahuan (rincian)'!AV34:AW34),0))</f>
        <v>92</v>
      </c>
      <c r="R33" s="163">
        <f>IF('Pengetahuan (rincian)'!AX36="","",ROUND(MAX('Pengetahuan (rincian)'!AX34:AY34),0))</f>
        <v>92</v>
      </c>
      <c r="S33" s="163">
        <f t="shared" si="2"/>
        <v>92</v>
      </c>
      <c r="T33" s="164">
        <f t="shared" si="3"/>
        <v>3.66</v>
      </c>
      <c r="U33" s="165" t="str">
        <f t="shared" si="4"/>
        <v>A-</v>
      </c>
      <c r="V33" s="165">
        <f t="shared" si="5"/>
        <v>92</v>
      </c>
      <c r="W33" s="166" t="str">
        <f t="shared" si="6"/>
        <v>Memahami konsep dasar basis data</v>
      </c>
      <c r="X33" s="167">
        <f t="shared" si="7"/>
        <v>92</v>
      </c>
      <c r="Y33" s="166" t="str">
        <f t="shared" si="8"/>
        <v>Memahami konsep dasar basis data</v>
      </c>
      <c r="Z33" s="168" t="str">
        <f t="shared" si="9"/>
        <v>Sudah memahami seluruh kompetensi, terutama sangat baik dalam Memahami konsep dasar basis data</v>
      </c>
      <c r="AA33" s="52"/>
      <c r="AB33" s="52"/>
      <c r="AC33" s="52"/>
      <c r="AD33" s="52"/>
      <c r="AE33" s="52"/>
      <c r="AF33" s="52"/>
      <c r="AG33" s="52"/>
      <c r="AH33" s="52"/>
      <c r="AI33" s="52"/>
    </row>
    <row r="34" ht="39.75" customHeight="1">
      <c r="A34" s="6">
        <v>24.0</v>
      </c>
      <c r="B34" s="162">
        <f>IF('Pengetahuan (rincian)'!G35="","",'Pengetahuan (rincian)'!G35)</f>
        <v>90</v>
      </c>
      <c r="C34" s="162">
        <f>IF('Pengetahuan (rincian)'!J35="","",'Pengetahuan (rincian)'!J35)</f>
        <v>80</v>
      </c>
      <c r="D34" s="162">
        <f>IF('Pengetahuan (rincian)'!M35="","",'Pengetahuan (rincian)'!M35)</f>
        <v>90</v>
      </c>
      <c r="E34" s="162" t="str">
        <f>IF('Pengetahuan (rincian)'!P35="","",'Pengetahuan (rincian)'!P35)</f>
        <v/>
      </c>
      <c r="F34" s="162" t="str">
        <f>IF('Pengetahuan (rincian)'!S35="","",'Pengetahuan (rincian)'!S35)</f>
        <v/>
      </c>
      <c r="G34" s="162" t="str">
        <f>IF('Pengetahuan (rincian)'!V35="","",'Pengetahuan (rincian)'!V35)</f>
        <v/>
      </c>
      <c r="H34" s="162" t="str">
        <f>IF('Pengetahuan (rincian)'!Y35="","",'Pengetahuan (rincian)'!Y35)</f>
        <v/>
      </c>
      <c r="I34" s="162" t="str">
        <f>IF('Pengetahuan (rincian)'!AB35="","",'Pengetahuan (rincian)'!AB35)</f>
        <v/>
      </c>
      <c r="J34" s="162" t="str">
        <f>IF('Pengetahuan (rincian)'!AE35="","",'Pengetahuan (rincian)'!AE35)</f>
        <v/>
      </c>
      <c r="K34" s="162" t="str">
        <f>IF('Pengetahuan (rincian)'!AH35="","",'Pengetahuan (rincian)'!AH35)</f>
        <v/>
      </c>
      <c r="L34" s="162" t="str">
        <f>IF('Pengetahuan (rincian)'!AK35="","",'Pengetahuan (rincian)'!AK35)</f>
        <v/>
      </c>
      <c r="M34" s="162" t="str">
        <f>IF('Pengetahuan (rincian)'!AN35="","",'Pengetahuan (rincian)'!AN35)</f>
        <v/>
      </c>
      <c r="N34" s="162" t="str">
        <f>IF('Pengetahuan (rincian)'!AQ35="","",'Pengetahuan (rincian)'!AQ35)</f>
        <v/>
      </c>
      <c r="O34" s="162" t="str">
        <f>IF('Pengetahuan (rincian)'!AT35="","",'Pengetahuan (rincian)'!AT35)</f>
        <v/>
      </c>
      <c r="P34" s="162">
        <f t="shared" si="1"/>
        <v>87</v>
      </c>
      <c r="Q34" s="162">
        <f>IF('Pengetahuan (rincian)'!AV35="","",ROUND(MAX('Pengetahuan (rincian)'!AV35:AW35),0))</f>
        <v>80</v>
      </c>
      <c r="R34" s="163">
        <f>IF('Pengetahuan (rincian)'!AX37="","",ROUND(MAX('Pengetahuan (rincian)'!AX35:AY35),0))</f>
        <v>90</v>
      </c>
      <c r="S34" s="163">
        <f t="shared" si="2"/>
        <v>84</v>
      </c>
      <c r="T34" s="164">
        <f t="shared" si="3"/>
        <v>3</v>
      </c>
      <c r="U34" s="165" t="str">
        <f t="shared" si="4"/>
        <v>B</v>
      </c>
      <c r="V34" s="165">
        <f t="shared" si="5"/>
        <v>90</v>
      </c>
      <c r="W34" s="166" t="str">
        <f t="shared" si="6"/>
        <v>Memahami konsep dasar basis data</v>
      </c>
      <c r="X34" s="167">
        <f t="shared" si="7"/>
        <v>80</v>
      </c>
      <c r="Y34" s="166" t="str">
        <f t="shared" si="8"/>
        <v>Mendeskripsikan Model Data dan Hubungan Antar Entitas</v>
      </c>
      <c r="Z34" s="168" t="str">
        <f t="shared" si="9"/>
        <v>Sudah memahami seluruh kompetensi, terutama dalam Memahami konsep dasar basis data, namun dalam Mendeskripsikan Model Data dan Hubungan Antar Entitas perlu ditingkatkan</v>
      </c>
      <c r="AA34" s="52"/>
      <c r="AB34" s="52"/>
      <c r="AC34" s="52"/>
      <c r="AD34" s="52"/>
      <c r="AE34" s="52"/>
      <c r="AF34" s="52"/>
      <c r="AG34" s="52"/>
      <c r="AH34" s="52"/>
      <c r="AI34" s="52"/>
    </row>
    <row r="35" ht="39.75" customHeight="1">
      <c r="A35" s="6">
        <v>25.0</v>
      </c>
      <c r="B35" s="162">
        <f>IF('Pengetahuan (rincian)'!G36="","",'Pengetahuan (rincian)'!G36)</f>
        <v>95</v>
      </c>
      <c r="C35" s="162">
        <f>IF('Pengetahuan (rincian)'!J36="","",'Pengetahuan (rincian)'!J36)</f>
        <v>95</v>
      </c>
      <c r="D35" s="162">
        <f>IF('Pengetahuan (rincian)'!M36="","",'Pengetahuan (rincian)'!M36)</f>
        <v>95</v>
      </c>
      <c r="E35" s="162" t="str">
        <f>IF('Pengetahuan (rincian)'!P36="","",'Pengetahuan (rincian)'!P36)</f>
        <v/>
      </c>
      <c r="F35" s="162" t="str">
        <f>IF('Pengetahuan (rincian)'!S36="","",'Pengetahuan (rincian)'!S36)</f>
        <v/>
      </c>
      <c r="G35" s="162" t="str">
        <f>IF('Pengetahuan (rincian)'!V36="","",'Pengetahuan (rincian)'!V36)</f>
        <v/>
      </c>
      <c r="H35" s="162" t="str">
        <f>IF('Pengetahuan (rincian)'!Y36="","",'Pengetahuan (rincian)'!Y36)</f>
        <v/>
      </c>
      <c r="I35" s="162" t="str">
        <f>IF('Pengetahuan (rincian)'!AB36="","",'Pengetahuan (rincian)'!AB36)</f>
        <v/>
      </c>
      <c r="J35" s="162" t="str">
        <f>IF('Pengetahuan (rincian)'!AE36="","",'Pengetahuan (rincian)'!AE36)</f>
        <v/>
      </c>
      <c r="K35" s="162" t="str">
        <f>IF('Pengetahuan (rincian)'!AH36="","",'Pengetahuan (rincian)'!AH36)</f>
        <v/>
      </c>
      <c r="L35" s="162" t="str">
        <f>IF('Pengetahuan (rincian)'!AK36="","",'Pengetahuan (rincian)'!AK36)</f>
        <v/>
      </c>
      <c r="M35" s="162" t="str">
        <f>IF('Pengetahuan (rincian)'!AN36="","",'Pengetahuan (rincian)'!AN36)</f>
        <v/>
      </c>
      <c r="N35" s="162" t="str">
        <f>IF('Pengetahuan (rincian)'!AQ36="","",'Pengetahuan (rincian)'!AQ36)</f>
        <v/>
      </c>
      <c r="O35" s="162" t="str">
        <f>IF('Pengetahuan (rincian)'!AT36="","",'Pengetahuan (rincian)'!AT36)</f>
        <v/>
      </c>
      <c r="P35" s="162">
        <f t="shared" si="1"/>
        <v>95</v>
      </c>
      <c r="Q35" s="162">
        <f>IF('Pengetahuan (rincian)'!AV36="","",ROUND(MAX('Pengetahuan (rincian)'!AV36:AW36),0))</f>
        <v>95</v>
      </c>
      <c r="R35" s="163">
        <f>IF('Pengetahuan (rincian)'!AX38="","",ROUND(MAX('Pengetahuan (rincian)'!AX36:AY36),0))</f>
        <v>95</v>
      </c>
      <c r="S35" s="163">
        <f t="shared" si="2"/>
        <v>95</v>
      </c>
      <c r="T35" s="164">
        <f t="shared" si="3"/>
        <v>3.66</v>
      </c>
      <c r="U35" s="165" t="str">
        <f t="shared" si="4"/>
        <v>A-</v>
      </c>
      <c r="V35" s="165">
        <f t="shared" si="5"/>
        <v>95</v>
      </c>
      <c r="W35" s="166" t="str">
        <f t="shared" si="6"/>
        <v>Memahami konsep dasar basis data</v>
      </c>
      <c r="X35" s="167">
        <f t="shared" si="7"/>
        <v>95</v>
      </c>
      <c r="Y35" s="166" t="str">
        <f t="shared" si="8"/>
        <v>Memahami konsep dasar basis data</v>
      </c>
      <c r="Z35" s="168" t="str">
        <f t="shared" si="9"/>
        <v>Sudah memahami seluruh kompetensi, terutama sangat baik dalam Memahami konsep dasar basis data</v>
      </c>
      <c r="AA35" s="52"/>
      <c r="AB35" s="52"/>
      <c r="AC35" s="52"/>
      <c r="AD35" s="52"/>
      <c r="AE35" s="52"/>
      <c r="AF35" s="52"/>
      <c r="AG35" s="52"/>
      <c r="AH35" s="52"/>
      <c r="AI35" s="52"/>
    </row>
    <row r="36" ht="39.75" customHeight="1">
      <c r="A36" s="6">
        <v>26.0</v>
      </c>
      <c r="B36" s="162">
        <f>IF('Pengetahuan (rincian)'!G37="","",'Pengetahuan (rincian)'!G37)</f>
        <v>95</v>
      </c>
      <c r="C36" s="162">
        <f>IF('Pengetahuan (rincian)'!J37="","",'Pengetahuan (rincian)'!J37)</f>
        <v>93</v>
      </c>
      <c r="D36" s="162">
        <f>IF('Pengetahuan (rincian)'!M37="","",'Pengetahuan (rincian)'!M37)</f>
        <v>95</v>
      </c>
      <c r="E36" s="162" t="str">
        <f>IF('Pengetahuan (rincian)'!P37="","",'Pengetahuan (rincian)'!P37)</f>
        <v/>
      </c>
      <c r="F36" s="162" t="str">
        <f>IF('Pengetahuan (rincian)'!S37="","",'Pengetahuan (rincian)'!S37)</f>
        <v/>
      </c>
      <c r="G36" s="162" t="str">
        <f>IF('Pengetahuan (rincian)'!V37="","",'Pengetahuan (rincian)'!V37)</f>
        <v/>
      </c>
      <c r="H36" s="162" t="str">
        <f>IF('Pengetahuan (rincian)'!Y37="","",'Pengetahuan (rincian)'!Y37)</f>
        <v/>
      </c>
      <c r="I36" s="162" t="str">
        <f>IF('Pengetahuan (rincian)'!AB37="","",'Pengetahuan (rincian)'!AB37)</f>
        <v/>
      </c>
      <c r="J36" s="162" t="str">
        <f>IF('Pengetahuan (rincian)'!AE37="","",'Pengetahuan (rincian)'!AE37)</f>
        <v/>
      </c>
      <c r="K36" s="162" t="str">
        <f>IF('Pengetahuan (rincian)'!AH37="","",'Pengetahuan (rincian)'!AH37)</f>
        <v/>
      </c>
      <c r="L36" s="162" t="str">
        <f>IF('Pengetahuan (rincian)'!AK37="","",'Pengetahuan (rincian)'!AK37)</f>
        <v/>
      </c>
      <c r="M36" s="162" t="str">
        <f>IF('Pengetahuan (rincian)'!AN37="","",'Pengetahuan (rincian)'!AN37)</f>
        <v/>
      </c>
      <c r="N36" s="162" t="str">
        <f>IF('Pengetahuan (rincian)'!AQ37="","",'Pengetahuan (rincian)'!AQ37)</f>
        <v/>
      </c>
      <c r="O36" s="162" t="str">
        <f>IF('Pengetahuan (rincian)'!AT37="","",'Pengetahuan (rincian)'!AT37)</f>
        <v/>
      </c>
      <c r="P36" s="162">
        <f t="shared" si="1"/>
        <v>94</v>
      </c>
      <c r="Q36" s="162">
        <f>IF('Pengetahuan (rincian)'!AV37="","",ROUND(MAX('Pengetahuan (rincian)'!AV37:AW37),0))</f>
        <v>93</v>
      </c>
      <c r="R36" s="163" t="str">
        <f>IF(#REF!="","",ROUND(MAX('Pengetahuan (rincian)'!AX37:AY37),0))</f>
        <v>#REF!</v>
      </c>
      <c r="S36" s="163">
        <f t="shared" si="2"/>
        <v>94</v>
      </c>
      <c r="T36" s="164">
        <f t="shared" si="3"/>
        <v>3.66</v>
      </c>
      <c r="U36" s="165" t="str">
        <f t="shared" si="4"/>
        <v>A-</v>
      </c>
      <c r="V36" s="165">
        <f t="shared" si="5"/>
        <v>95</v>
      </c>
      <c r="W36" s="166" t="str">
        <f t="shared" si="6"/>
        <v>Memahami konsep dasar basis data</v>
      </c>
      <c r="X36" s="167">
        <f t="shared" si="7"/>
        <v>93</v>
      </c>
      <c r="Y36" s="166" t="str">
        <f t="shared" si="8"/>
        <v>Mendeskripsikan Model Data dan Hubungan Antar Entitas</v>
      </c>
      <c r="Z36" s="168" t="str">
        <f t="shared" si="9"/>
        <v>Sudah memahami seluruh kompetensi, terutama sangat baik dalam Memahami konsep dasar basis data</v>
      </c>
      <c r="AA36" s="52"/>
      <c r="AB36" s="52"/>
      <c r="AC36" s="52"/>
      <c r="AD36" s="52"/>
      <c r="AE36" s="52"/>
      <c r="AF36" s="52"/>
      <c r="AG36" s="52"/>
      <c r="AH36" s="52"/>
      <c r="AI36" s="52"/>
    </row>
    <row r="37" ht="39.75" customHeight="1">
      <c r="A37" s="6">
        <v>27.0</v>
      </c>
      <c r="B37" s="162">
        <f>IF('Pengetahuan (rincian)'!G38="","",'Pengetahuan (rincian)'!G38)</f>
        <v>90</v>
      </c>
      <c r="C37" s="162">
        <f>IF('Pengetahuan (rincian)'!J38="","",'Pengetahuan (rincian)'!J38)</f>
        <v>80</v>
      </c>
      <c r="D37" s="162">
        <f>IF('Pengetahuan (rincian)'!M38="","",'Pengetahuan (rincian)'!M38)</f>
        <v>90</v>
      </c>
      <c r="E37" s="162" t="str">
        <f>IF('Pengetahuan (rincian)'!P38="","",'Pengetahuan (rincian)'!P38)</f>
        <v/>
      </c>
      <c r="F37" s="162" t="str">
        <f>IF('Pengetahuan (rincian)'!S38="","",'Pengetahuan (rincian)'!S38)</f>
        <v/>
      </c>
      <c r="G37" s="162" t="str">
        <f>IF('Pengetahuan (rincian)'!V38="","",'Pengetahuan (rincian)'!V38)</f>
        <v/>
      </c>
      <c r="H37" s="162" t="str">
        <f>IF('Pengetahuan (rincian)'!Y38="","",'Pengetahuan (rincian)'!Y38)</f>
        <v/>
      </c>
      <c r="I37" s="162" t="str">
        <f>IF('Pengetahuan (rincian)'!AB38="","",'Pengetahuan (rincian)'!AB38)</f>
        <v/>
      </c>
      <c r="J37" s="162" t="str">
        <f>IF('Pengetahuan (rincian)'!AE38="","",'Pengetahuan (rincian)'!AE38)</f>
        <v/>
      </c>
      <c r="K37" s="162" t="str">
        <f>IF('Pengetahuan (rincian)'!AH38="","",'Pengetahuan (rincian)'!AH38)</f>
        <v/>
      </c>
      <c r="L37" s="162" t="str">
        <f>IF('Pengetahuan (rincian)'!AK38="","",'Pengetahuan (rincian)'!AK38)</f>
        <v/>
      </c>
      <c r="M37" s="162" t="str">
        <f>IF('Pengetahuan (rincian)'!AN38="","",'Pengetahuan (rincian)'!AN38)</f>
        <v/>
      </c>
      <c r="N37" s="162" t="str">
        <f>IF('Pengetahuan (rincian)'!AQ38="","",'Pengetahuan (rincian)'!AQ38)</f>
        <v/>
      </c>
      <c r="O37" s="162" t="str">
        <f>IF('Pengetahuan (rincian)'!AT38="","",'Pengetahuan (rincian)'!AT38)</f>
        <v/>
      </c>
      <c r="P37" s="162">
        <f t="shared" si="1"/>
        <v>87</v>
      </c>
      <c r="Q37" s="162">
        <f>IF('Pengetahuan (rincian)'!AV38="","",ROUND(MAX('Pengetahuan (rincian)'!AV38:AW38),0))</f>
        <v>80</v>
      </c>
      <c r="R37" s="163">
        <f>IF('Pengetahuan (rincian)'!AX39="","",ROUND(MAX('Pengetahuan (rincian)'!AX38:AY38),0))</f>
        <v>90</v>
      </c>
      <c r="S37" s="163">
        <f t="shared" si="2"/>
        <v>84</v>
      </c>
      <c r="T37" s="164">
        <f t="shared" si="3"/>
        <v>3</v>
      </c>
      <c r="U37" s="165" t="str">
        <f t="shared" si="4"/>
        <v>B</v>
      </c>
      <c r="V37" s="165">
        <f t="shared" si="5"/>
        <v>90</v>
      </c>
      <c r="W37" s="166" t="str">
        <f t="shared" si="6"/>
        <v>Memahami konsep dasar basis data</v>
      </c>
      <c r="X37" s="167">
        <f t="shared" si="7"/>
        <v>80</v>
      </c>
      <c r="Y37" s="166" t="str">
        <f t="shared" si="8"/>
        <v>Mendeskripsikan Model Data dan Hubungan Antar Entitas</v>
      </c>
      <c r="Z37" s="168" t="str">
        <f t="shared" si="9"/>
        <v>Sudah memahami seluruh kompetensi, terutama dalam Memahami konsep dasar basis data, namun dalam Mendeskripsikan Model Data dan Hubungan Antar Entitas perlu ditingkatkan</v>
      </c>
      <c r="AA37" s="52"/>
      <c r="AB37" s="52"/>
      <c r="AC37" s="52"/>
      <c r="AD37" s="52"/>
      <c r="AE37" s="52"/>
      <c r="AF37" s="52"/>
      <c r="AG37" s="52"/>
      <c r="AH37" s="52"/>
      <c r="AI37" s="52"/>
    </row>
    <row r="38" ht="39.75" customHeight="1">
      <c r="A38" s="6">
        <v>28.0</v>
      </c>
      <c r="B38" s="162">
        <f>IF('Pengetahuan (rincian)'!G39="","",'Pengetahuan (rincian)'!G39)</f>
        <v>95</v>
      </c>
      <c r="C38" s="162">
        <f>IF('Pengetahuan (rincian)'!J39="","",'Pengetahuan (rincian)'!J39)</f>
        <v>90</v>
      </c>
      <c r="D38" s="162">
        <f>IF('Pengetahuan (rincian)'!M39="","",'Pengetahuan (rincian)'!M39)</f>
        <v>95</v>
      </c>
      <c r="E38" s="162" t="str">
        <f>IF('Pengetahuan (rincian)'!P39="","",'Pengetahuan (rincian)'!P39)</f>
        <v/>
      </c>
      <c r="F38" s="162" t="str">
        <f>IF('Pengetahuan (rincian)'!S39="","",'Pengetahuan (rincian)'!S39)</f>
        <v/>
      </c>
      <c r="G38" s="162" t="str">
        <f>IF('Pengetahuan (rincian)'!V39="","",'Pengetahuan (rincian)'!V39)</f>
        <v/>
      </c>
      <c r="H38" s="162" t="str">
        <f>IF('Pengetahuan (rincian)'!Y39="","",'Pengetahuan (rincian)'!Y39)</f>
        <v/>
      </c>
      <c r="I38" s="162" t="str">
        <f>IF('Pengetahuan (rincian)'!AB39="","",'Pengetahuan (rincian)'!AB39)</f>
        <v/>
      </c>
      <c r="J38" s="162" t="str">
        <f>IF('Pengetahuan (rincian)'!AE39="","",'Pengetahuan (rincian)'!AE39)</f>
        <v/>
      </c>
      <c r="K38" s="162" t="str">
        <f>IF('Pengetahuan (rincian)'!AH39="","",'Pengetahuan (rincian)'!AH39)</f>
        <v/>
      </c>
      <c r="L38" s="162" t="str">
        <f>IF('Pengetahuan (rincian)'!AK39="","",'Pengetahuan (rincian)'!AK39)</f>
        <v/>
      </c>
      <c r="M38" s="162" t="str">
        <f>IF('Pengetahuan (rincian)'!AN39="","",'Pengetahuan (rincian)'!AN39)</f>
        <v/>
      </c>
      <c r="N38" s="162" t="str">
        <f>IF('Pengetahuan (rincian)'!AQ39="","",'Pengetahuan (rincian)'!AQ39)</f>
        <v/>
      </c>
      <c r="O38" s="162" t="str">
        <f>IF('Pengetahuan (rincian)'!AT39="","",'Pengetahuan (rincian)'!AT39)</f>
        <v/>
      </c>
      <c r="P38" s="162">
        <f t="shared" si="1"/>
        <v>93</v>
      </c>
      <c r="Q38" s="162">
        <f>IF('Pengetahuan (rincian)'!AV39="","",ROUND(MAX('Pengetahuan (rincian)'!AV39:AW39),0))</f>
        <v>90</v>
      </c>
      <c r="R38" s="163">
        <f>IF('Pengetahuan (rincian)'!AX40="","",ROUND(MAX('Pengetahuan (rincian)'!AX39:AY39),0))</f>
        <v>95</v>
      </c>
      <c r="S38" s="163">
        <f t="shared" si="2"/>
        <v>92</v>
      </c>
      <c r="T38" s="164">
        <f t="shared" si="3"/>
        <v>3.66</v>
      </c>
      <c r="U38" s="165" t="str">
        <f t="shared" si="4"/>
        <v>A-</v>
      </c>
      <c r="V38" s="165">
        <f t="shared" si="5"/>
        <v>95</v>
      </c>
      <c r="W38" s="166" t="str">
        <f t="shared" si="6"/>
        <v>Memahami konsep dasar basis data</v>
      </c>
      <c r="X38" s="167">
        <f t="shared" si="7"/>
        <v>90</v>
      </c>
      <c r="Y38" s="166" t="str">
        <f t="shared" si="8"/>
        <v>Mendeskripsikan Model Data dan Hubungan Antar Entitas</v>
      </c>
      <c r="Z38" s="168" t="str">
        <f t="shared" si="9"/>
        <v>Sudah memahami seluruh kompetensi, terutama sangat baik dalam Memahami konsep dasar basis data</v>
      </c>
      <c r="AA38" s="52"/>
      <c r="AB38" s="52"/>
      <c r="AC38" s="52"/>
      <c r="AD38" s="52"/>
      <c r="AE38" s="52"/>
      <c r="AF38" s="52"/>
      <c r="AG38" s="52"/>
      <c r="AH38" s="52"/>
      <c r="AI38" s="52"/>
    </row>
    <row r="39" ht="39.75" customHeight="1">
      <c r="A39" s="6">
        <v>29.0</v>
      </c>
      <c r="B39" s="162">
        <f>IF('Pengetahuan (rincian)'!G40="","",'Pengetahuan (rincian)'!G40)</f>
        <v>88</v>
      </c>
      <c r="C39" s="162">
        <f>IF('Pengetahuan (rincian)'!J40="","",'Pengetahuan (rincian)'!J40)</f>
        <v>95</v>
      </c>
      <c r="D39" s="162">
        <f>IF('Pengetahuan (rincian)'!M40="","",'Pengetahuan (rincian)'!M40)</f>
        <v>88</v>
      </c>
      <c r="E39" s="162" t="str">
        <f>IF('Pengetahuan (rincian)'!P40="","",'Pengetahuan (rincian)'!P40)</f>
        <v/>
      </c>
      <c r="F39" s="162" t="str">
        <f>IF('Pengetahuan (rincian)'!S40="","",'Pengetahuan (rincian)'!S40)</f>
        <v/>
      </c>
      <c r="G39" s="162" t="str">
        <f>IF('Pengetahuan (rincian)'!V40="","",'Pengetahuan (rincian)'!V40)</f>
        <v/>
      </c>
      <c r="H39" s="162" t="str">
        <f>IF('Pengetahuan (rincian)'!Y40="","",'Pengetahuan (rincian)'!Y40)</f>
        <v/>
      </c>
      <c r="I39" s="162" t="str">
        <f>IF('Pengetahuan (rincian)'!AB40="","",'Pengetahuan (rincian)'!AB40)</f>
        <v/>
      </c>
      <c r="J39" s="162" t="str">
        <f>IF('Pengetahuan (rincian)'!AE40="","",'Pengetahuan (rincian)'!AE40)</f>
        <v/>
      </c>
      <c r="K39" s="162" t="str">
        <f>IF('Pengetahuan (rincian)'!AH40="","",'Pengetahuan (rincian)'!AH40)</f>
        <v/>
      </c>
      <c r="L39" s="162" t="str">
        <f>IF('Pengetahuan (rincian)'!AK40="","",'Pengetahuan (rincian)'!AK40)</f>
        <v/>
      </c>
      <c r="M39" s="162" t="str">
        <f>IF('Pengetahuan (rincian)'!AN40="","",'Pengetahuan (rincian)'!AN40)</f>
        <v/>
      </c>
      <c r="N39" s="162" t="str">
        <f>IF('Pengetahuan (rincian)'!AQ40="","",'Pengetahuan (rincian)'!AQ40)</f>
        <v/>
      </c>
      <c r="O39" s="162" t="str">
        <f>IF('Pengetahuan (rincian)'!AT40="","",'Pengetahuan (rincian)'!AT40)</f>
        <v/>
      </c>
      <c r="P39" s="162">
        <f t="shared" si="1"/>
        <v>90</v>
      </c>
      <c r="Q39" s="162">
        <f>IF('Pengetahuan (rincian)'!AV40="","",ROUND(MAX('Pengetahuan (rincian)'!AV40:AW40),0))</f>
        <v>95</v>
      </c>
      <c r="R39" s="163">
        <f>IF('Pengetahuan (rincian)'!AX41="","",ROUND(MAX('Pengetahuan (rincian)'!AX40:AY40),0))</f>
        <v>88</v>
      </c>
      <c r="S39" s="163">
        <f t="shared" si="2"/>
        <v>93</v>
      </c>
      <c r="T39" s="164">
        <f t="shared" si="3"/>
        <v>3.66</v>
      </c>
      <c r="U39" s="165" t="str">
        <f t="shared" si="4"/>
        <v>A-</v>
      </c>
      <c r="V39" s="165">
        <f t="shared" si="5"/>
        <v>95</v>
      </c>
      <c r="W39" s="166" t="str">
        <f t="shared" si="6"/>
        <v>Mendeskripsikan Model Data dan Hubungan Antar Entitas</v>
      </c>
      <c r="X39" s="167">
        <f t="shared" si="7"/>
        <v>88</v>
      </c>
      <c r="Y39" s="166" t="str">
        <f t="shared" si="8"/>
        <v>Memahami konsep dasar basis data</v>
      </c>
      <c r="Z39" s="168" t="str">
        <f t="shared" si="9"/>
        <v>Sudah memahami seluruh kompetensi, terutama sangat baik dalam Mendeskripsikan Model Data dan Hubungan Antar Entitas</v>
      </c>
      <c r="AA39" s="52"/>
      <c r="AB39" s="52"/>
      <c r="AC39" s="52"/>
      <c r="AD39" s="52"/>
      <c r="AE39" s="52"/>
      <c r="AF39" s="52"/>
      <c r="AG39" s="52"/>
      <c r="AH39" s="52"/>
      <c r="AI39" s="52"/>
    </row>
    <row r="40" ht="39.75" customHeight="1">
      <c r="A40" s="6">
        <v>30.0</v>
      </c>
      <c r="B40" s="162">
        <f>IF('Pengetahuan (rincian)'!G41="","",'Pengetahuan (rincian)'!G41)</f>
        <v>88</v>
      </c>
      <c r="C40" s="162">
        <f>IF('Pengetahuan (rincian)'!J41="","",'Pengetahuan (rincian)'!J41)</f>
        <v>95</v>
      </c>
      <c r="D40" s="162">
        <f>IF('Pengetahuan (rincian)'!M41="","",'Pengetahuan (rincian)'!M41)</f>
        <v>88</v>
      </c>
      <c r="E40" s="162" t="str">
        <f>IF('Pengetahuan (rincian)'!P41="","",'Pengetahuan (rincian)'!P41)</f>
        <v/>
      </c>
      <c r="F40" s="162" t="str">
        <f>IF('Pengetahuan (rincian)'!S41="","",'Pengetahuan (rincian)'!S41)</f>
        <v/>
      </c>
      <c r="G40" s="162" t="str">
        <f>IF('Pengetahuan (rincian)'!V41="","",'Pengetahuan (rincian)'!V41)</f>
        <v/>
      </c>
      <c r="H40" s="162" t="str">
        <f>IF('Pengetahuan (rincian)'!Y41="","",'Pengetahuan (rincian)'!Y41)</f>
        <v/>
      </c>
      <c r="I40" s="162" t="str">
        <f>IF('Pengetahuan (rincian)'!AB41="","",'Pengetahuan (rincian)'!AB41)</f>
        <v/>
      </c>
      <c r="J40" s="162" t="str">
        <f>IF('Pengetahuan (rincian)'!AE41="","",'Pengetahuan (rincian)'!AE41)</f>
        <v/>
      </c>
      <c r="K40" s="162" t="str">
        <f>IF('Pengetahuan (rincian)'!AH41="","",'Pengetahuan (rincian)'!AH41)</f>
        <v/>
      </c>
      <c r="L40" s="162" t="str">
        <f>IF('Pengetahuan (rincian)'!AK41="","",'Pengetahuan (rincian)'!AK41)</f>
        <v/>
      </c>
      <c r="M40" s="162" t="str">
        <f>IF('Pengetahuan (rincian)'!AN41="","",'Pengetahuan (rincian)'!AN41)</f>
        <v/>
      </c>
      <c r="N40" s="162" t="str">
        <f>IF('Pengetahuan (rincian)'!AQ41="","",'Pengetahuan (rincian)'!AQ41)</f>
        <v/>
      </c>
      <c r="O40" s="162" t="str">
        <f>IF('Pengetahuan (rincian)'!AT41="","",'Pengetahuan (rincian)'!AT41)</f>
        <v/>
      </c>
      <c r="P40" s="162">
        <f t="shared" si="1"/>
        <v>90</v>
      </c>
      <c r="Q40" s="162">
        <f>IF('Pengetahuan (rincian)'!AV41="","",ROUND(MAX('Pengetahuan (rincian)'!AV41:AW41),0))</f>
        <v>95</v>
      </c>
      <c r="R40" s="163">
        <f>IF('Pengetahuan (rincian)'!AX42="","",ROUND(MAX('Pengetahuan (rincian)'!AX41:AY41),0))</f>
        <v>88</v>
      </c>
      <c r="S40" s="163">
        <f t="shared" si="2"/>
        <v>93</v>
      </c>
      <c r="T40" s="164">
        <f t="shared" si="3"/>
        <v>3.66</v>
      </c>
      <c r="U40" s="165" t="str">
        <f t="shared" si="4"/>
        <v>A-</v>
      </c>
      <c r="V40" s="165">
        <f t="shared" si="5"/>
        <v>95</v>
      </c>
      <c r="W40" s="166" t="str">
        <f t="shared" si="6"/>
        <v>Mendeskripsikan Model Data dan Hubungan Antar Entitas</v>
      </c>
      <c r="X40" s="167">
        <f t="shared" si="7"/>
        <v>88</v>
      </c>
      <c r="Y40" s="166" t="str">
        <f t="shared" si="8"/>
        <v>Memahami konsep dasar basis data</v>
      </c>
      <c r="Z40" s="168" t="str">
        <f t="shared" si="9"/>
        <v>Sudah memahami seluruh kompetensi, terutama sangat baik dalam Mendeskripsikan Model Data dan Hubungan Antar Entitas</v>
      </c>
      <c r="AA40" s="52"/>
      <c r="AB40" s="52"/>
      <c r="AC40" s="52"/>
      <c r="AD40" s="52"/>
      <c r="AE40" s="52"/>
      <c r="AF40" s="52"/>
      <c r="AG40" s="52"/>
      <c r="AH40" s="52"/>
      <c r="AI40" s="52"/>
    </row>
    <row r="41" ht="39.75" customHeight="1">
      <c r="A41" s="6">
        <v>31.0</v>
      </c>
      <c r="B41" s="162">
        <f>IF('Pengetahuan (rincian)'!G42="","",'Pengetahuan (rincian)'!G42)</f>
        <v>95</v>
      </c>
      <c r="C41" s="162">
        <f>IF('Pengetahuan (rincian)'!J42="","",'Pengetahuan (rincian)'!J42)</f>
        <v>93</v>
      </c>
      <c r="D41" s="162">
        <f>IF('Pengetahuan (rincian)'!M42="","",'Pengetahuan (rincian)'!M42)</f>
        <v>95</v>
      </c>
      <c r="E41" s="162" t="str">
        <f>IF('Pengetahuan (rincian)'!P42="","",'Pengetahuan (rincian)'!P42)</f>
        <v/>
      </c>
      <c r="F41" s="162" t="str">
        <f>IF('Pengetahuan (rincian)'!S42="","",'Pengetahuan (rincian)'!S42)</f>
        <v/>
      </c>
      <c r="G41" s="162" t="str">
        <f>IF('Pengetahuan (rincian)'!V42="","",'Pengetahuan (rincian)'!V42)</f>
        <v/>
      </c>
      <c r="H41" s="162" t="str">
        <f>IF('Pengetahuan (rincian)'!Y42="","",'Pengetahuan (rincian)'!Y42)</f>
        <v/>
      </c>
      <c r="I41" s="162" t="str">
        <f>IF('Pengetahuan (rincian)'!AB42="","",'Pengetahuan (rincian)'!AB42)</f>
        <v/>
      </c>
      <c r="J41" s="162" t="str">
        <f>IF('Pengetahuan (rincian)'!AE42="","",'Pengetahuan (rincian)'!AE42)</f>
        <v/>
      </c>
      <c r="K41" s="162" t="str">
        <f>IF('Pengetahuan (rincian)'!AH42="","",'Pengetahuan (rincian)'!AH42)</f>
        <v/>
      </c>
      <c r="L41" s="162" t="str">
        <f>IF('Pengetahuan (rincian)'!AK42="","",'Pengetahuan (rincian)'!AK42)</f>
        <v/>
      </c>
      <c r="M41" s="162" t="str">
        <f>IF('Pengetahuan (rincian)'!AN42="","",'Pengetahuan (rincian)'!AN42)</f>
        <v/>
      </c>
      <c r="N41" s="162" t="str">
        <f>IF('Pengetahuan (rincian)'!AQ42="","",'Pengetahuan (rincian)'!AQ42)</f>
        <v/>
      </c>
      <c r="O41" s="162" t="str">
        <f>IF('Pengetahuan (rincian)'!AT42="","",'Pengetahuan (rincian)'!AT42)</f>
        <v/>
      </c>
      <c r="P41" s="162">
        <f t="shared" si="1"/>
        <v>94</v>
      </c>
      <c r="Q41" s="162">
        <f>IF('Pengetahuan (rincian)'!AV42="","",ROUND(MAX('Pengetahuan (rincian)'!AV42:AW42),0))</f>
        <v>93</v>
      </c>
      <c r="R41" s="163" t="str">
        <f>IF(#REF!="","",ROUND(MAX('Pengetahuan (rincian)'!AX42:AY42),0))</f>
        <v>#REF!</v>
      </c>
      <c r="S41" s="163">
        <f t="shared" si="2"/>
        <v>94</v>
      </c>
      <c r="T41" s="164">
        <f t="shared" si="3"/>
        <v>3.66</v>
      </c>
      <c r="U41" s="165" t="str">
        <f t="shared" si="4"/>
        <v>A-</v>
      </c>
      <c r="V41" s="165">
        <f t="shared" si="5"/>
        <v>95</v>
      </c>
      <c r="W41" s="166" t="str">
        <f t="shared" si="6"/>
        <v>Memahami konsep dasar basis data</v>
      </c>
      <c r="X41" s="167">
        <f t="shared" si="7"/>
        <v>93</v>
      </c>
      <c r="Y41" s="166" t="str">
        <f t="shared" si="8"/>
        <v>Mendeskripsikan Model Data dan Hubungan Antar Entitas</v>
      </c>
      <c r="Z41" s="168" t="str">
        <f t="shared" si="9"/>
        <v>Sudah memahami seluruh kompetensi, terutama sangat baik dalam Memahami konsep dasar basis data</v>
      </c>
      <c r="AA41" s="52"/>
      <c r="AB41" s="52"/>
      <c r="AC41" s="52"/>
      <c r="AD41" s="52"/>
      <c r="AE41" s="52"/>
      <c r="AF41" s="52"/>
      <c r="AG41" s="52"/>
      <c r="AH41" s="52"/>
      <c r="AI41" s="52"/>
    </row>
    <row r="42" ht="39.75" customHeight="1">
      <c r="A42" s="6">
        <v>32.0</v>
      </c>
      <c r="B42" s="162">
        <f>IF('Pengetahuan (rincian)'!G43="","",'Pengetahuan (rincian)'!G43)</f>
        <v>95</v>
      </c>
      <c r="C42" s="162">
        <f>IF('Pengetahuan (rincian)'!J43="","",'Pengetahuan (rincian)'!J43)</f>
        <v>93</v>
      </c>
      <c r="D42" s="162">
        <f>IF('Pengetahuan (rincian)'!M43="","",'Pengetahuan (rincian)'!M43)</f>
        <v>95</v>
      </c>
      <c r="E42" s="162" t="str">
        <f>IF('Pengetahuan (rincian)'!P43="","",'Pengetahuan (rincian)'!P43)</f>
        <v/>
      </c>
      <c r="F42" s="162" t="str">
        <f>IF('Pengetahuan (rincian)'!S43="","",'Pengetahuan (rincian)'!S43)</f>
        <v/>
      </c>
      <c r="G42" s="162" t="str">
        <f>IF('Pengetahuan (rincian)'!V43="","",'Pengetahuan (rincian)'!V43)</f>
        <v/>
      </c>
      <c r="H42" s="162" t="str">
        <f>IF('Pengetahuan (rincian)'!Y43="","",'Pengetahuan (rincian)'!Y43)</f>
        <v/>
      </c>
      <c r="I42" s="162" t="str">
        <f>IF('Pengetahuan (rincian)'!AB43="","",'Pengetahuan (rincian)'!AB43)</f>
        <v/>
      </c>
      <c r="J42" s="162" t="str">
        <f>IF('Pengetahuan (rincian)'!AE43="","",'Pengetahuan (rincian)'!AE43)</f>
        <v/>
      </c>
      <c r="K42" s="162" t="str">
        <f>IF('Pengetahuan (rincian)'!AH43="","",'Pengetahuan (rincian)'!AH43)</f>
        <v/>
      </c>
      <c r="L42" s="162" t="str">
        <f>IF('Pengetahuan (rincian)'!AK43="","",'Pengetahuan (rincian)'!AK43)</f>
        <v/>
      </c>
      <c r="M42" s="162" t="str">
        <f>IF('Pengetahuan (rincian)'!AN43="","",'Pengetahuan (rincian)'!AN43)</f>
        <v/>
      </c>
      <c r="N42" s="162" t="str">
        <f>IF('Pengetahuan (rincian)'!AQ43="","",'Pengetahuan (rincian)'!AQ43)</f>
        <v/>
      </c>
      <c r="O42" s="162" t="str">
        <f>IF('Pengetahuan (rincian)'!AT43="","",'Pengetahuan (rincian)'!AT43)</f>
        <v/>
      </c>
      <c r="P42" s="162">
        <f t="shared" si="1"/>
        <v>94</v>
      </c>
      <c r="Q42" s="162">
        <f>IF('Pengetahuan (rincian)'!AV43="","",ROUND(MAX('Pengetahuan (rincian)'!AV43:AW43),0))</f>
        <v>93</v>
      </c>
      <c r="R42" s="163">
        <f>IF('Pengetahuan (rincian)'!AX43="","",ROUND(MAX('Pengetahuan (rincian)'!AX43:AY43),0))</f>
        <v>95</v>
      </c>
      <c r="S42" s="163">
        <f t="shared" si="2"/>
        <v>94</v>
      </c>
      <c r="T42" s="164">
        <f t="shared" si="3"/>
        <v>3.66</v>
      </c>
      <c r="U42" s="165" t="str">
        <f t="shared" si="4"/>
        <v>A-</v>
      </c>
      <c r="V42" s="165">
        <f t="shared" si="5"/>
        <v>95</v>
      </c>
      <c r="W42" s="166" t="str">
        <f t="shared" si="6"/>
        <v>Memahami konsep dasar basis data</v>
      </c>
      <c r="X42" s="167">
        <f t="shared" si="7"/>
        <v>93</v>
      </c>
      <c r="Y42" s="166" t="str">
        <f t="shared" si="8"/>
        <v>Mendeskripsikan Model Data dan Hubungan Antar Entitas</v>
      </c>
      <c r="Z42" s="168" t="str">
        <f t="shared" si="9"/>
        <v>Sudah memahami seluruh kompetensi, terutama sangat baik dalam Memahami konsep dasar basis data</v>
      </c>
      <c r="AA42" s="52"/>
      <c r="AB42" s="52"/>
      <c r="AC42" s="52"/>
      <c r="AD42" s="52"/>
      <c r="AE42" s="52"/>
      <c r="AF42" s="52"/>
      <c r="AG42" s="52"/>
      <c r="AH42" s="52"/>
      <c r="AI42" s="52"/>
    </row>
    <row r="43" ht="39.75" customHeight="1">
      <c r="A43" s="6">
        <v>33.0</v>
      </c>
      <c r="B43" s="162">
        <f>IF('Pengetahuan (rincian)'!G44="","",'Pengetahuan (rincian)'!G44)</f>
        <v>90</v>
      </c>
      <c r="C43" s="162">
        <f>IF('Pengetahuan (rincian)'!J44="","",'Pengetahuan (rincian)'!J44)</f>
        <v>95</v>
      </c>
      <c r="D43" s="162">
        <f>IF('Pengetahuan (rincian)'!M44="","",'Pengetahuan (rincian)'!M44)</f>
        <v>90</v>
      </c>
      <c r="E43" s="162" t="str">
        <f>IF('Pengetahuan (rincian)'!P44="","",'Pengetahuan (rincian)'!P44)</f>
        <v/>
      </c>
      <c r="F43" s="162" t="str">
        <f>IF('Pengetahuan (rincian)'!S44="","",'Pengetahuan (rincian)'!S44)</f>
        <v/>
      </c>
      <c r="G43" s="162" t="str">
        <f>IF('Pengetahuan (rincian)'!V44="","",'Pengetahuan (rincian)'!V44)</f>
        <v/>
      </c>
      <c r="H43" s="162" t="str">
        <f>IF('Pengetahuan (rincian)'!Y44="","",'Pengetahuan (rincian)'!Y44)</f>
        <v/>
      </c>
      <c r="I43" s="162" t="str">
        <f>IF('Pengetahuan (rincian)'!AB44="","",'Pengetahuan (rincian)'!AB44)</f>
        <v/>
      </c>
      <c r="J43" s="162" t="str">
        <f>IF('Pengetahuan (rincian)'!AE44="","",'Pengetahuan (rincian)'!AE44)</f>
        <v/>
      </c>
      <c r="K43" s="162" t="str">
        <f>IF('Pengetahuan (rincian)'!AH44="","",'Pengetahuan (rincian)'!AH44)</f>
        <v/>
      </c>
      <c r="L43" s="162" t="str">
        <f>IF('Pengetahuan (rincian)'!AK44="","",'Pengetahuan (rincian)'!AK44)</f>
        <v/>
      </c>
      <c r="M43" s="162" t="str">
        <f>IF('Pengetahuan (rincian)'!AN44="","",'Pengetahuan (rincian)'!AN44)</f>
        <v/>
      </c>
      <c r="N43" s="162" t="str">
        <f>IF('Pengetahuan (rincian)'!AQ44="","",'Pengetahuan (rincian)'!AQ44)</f>
        <v/>
      </c>
      <c r="O43" s="162" t="str">
        <f>IF('Pengetahuan (rincian)'!AT44="","",'Pengetahuan (rincian)'!AT44)</f>
        <v/>
      </c>
      <c r="P43" s="162">
        <f t="shared" si="1"/>
        <v>92</v>
      </c>
      <c r="Q43" s="162">
        <f>IF('Pengetahuan (rincian)'!AV44="","",ROUND(MAX('Pengetahuan (rincian)'!AV44:AW44),0))</f>
        <v>95</v>
      </c>
      <c r="R43" s="163">
        <f>IF('Pengetahuan (rincian)'!AX44="","",ROUND(MAX('Pengetahuan (rincian)'!AX44:AY44),0))</f>
        <v>90</v>
      </c>
      <c r="S43" s="163">
        <f t="shared" si="2"/>
        <v>94</v>
      </c>
      <c r="T43" s="164">
        <f t="shared" si="3"/>
        <v>3.66</v>
      </c>
      <c r="U43" s="165" t="str">
        <f t="shared" si="4"/>
        <v>A-</v>
      </c>
      <c r="V43" s="165">
        <f t="shared" si="5"/>
        <v>95</v>
      </c>
      <c r="W43" s="166" t="str">
        <f t="shared" si="6"/>
        <v>Mendeskripsikan Model Data dan Hubungan Antar Entitas</v>
      </c>
      <c r="X43" s="167">
        <f t="shared" si="7"/>
        <v>90</v>
      </c>
      <c r="Y43" s="166" t="str">
        <f t="shared" si="8"/>
        <v>Memahami konsep dasar basis data</v>
      </c>
      <c r="Z43" s="168" t="str">
        <f t="shared" si="9"/>
        <v>Sudah memahami seluruh kompetensi, terutama sangat baik dalam Mendeskripsikan Model Data dan Hubungan Antar Entitas</v>
      </c>
      <c r="AA43" s="52"/>
      <c r="AB43" s="52"/>
      <c r="AC43" s="52"/>
      <c r="AD43" s="52"/>
      <c r="AE43" s="52"/>
      <c r="AF43" s="52"/>
      <c r="AG43" s="52"/>
      <c r="AH43" s="52"/>
      <c r="AI43" s="52"/>
    </row>
    <row r="44" ht="39.75" customHeight="1">
      <c r="A44" s="6">
        <v>34.0</v>
      </c>
      <c r="B44" s="162">
        <f>IF('Pengetahuan (rincian)'!G45="","",'Pengetahuan (rincian)'!G45)</f>
        <v>90</v>
      </c>
      <c r="C44" s="162">
        <f>IF('Pengetahuan (rincian)'!J45="","",'Pengetahuan (rincian)'!J45)</f>
        <v>80</v>
      </c>
      <c r="D44" s="162">
        <f>IF('Pengetahuan (rincian)'!M45="","",'Pengetahuan (rincian)'!M45)</f>
        <v>90</v>
      </c>
      <c r="E44" s="162" t="str">
        <f>IF('Pengetahuan (rincian)'!P45="","",'Pengetahuan (rincian)'!P45)</f>
        <v/>
      </c>
      <c r="F44" s="162" t="str">
        <f>IF('Pengetahuan (rincian)'!S45="","",'Pengetahuan (rincian)'!S45)</f>
        <v/>
      </c>
      <c r="G44" s="162" t="str">
        <f>IF('Pengetahuan (rincian)'!V45="","",'Pengetahuan (rincian)'!V45)</f>
        <v/>
      </c>
      <c r="H44" s="162" t="str">
        <f>IF('Pengetahuan (rincian)'!Y45="","",'Pengetahuan (rincian)'!Y45)</f>
        <v/>
      </c>
      <c r="I44" s="162" t="str">
        <f>IF('Pengetahuan (rincian)'!AB45="","",'Pengetahuan (rincian)'!AB45)</f>
        <v/>
      </c>
      <c r="J44" s="162" t="str">
        <f>IF('Pengetahuan (rincian)'!AE45="","",'Pengetahuan (rincian)'!AE45)</f>
        <v/>
      </c>
      <c r="K44" s="162" t="str">
        <f>IF('Pengetahuan (rincian)'!AH45="","",'Pengetahuan (rincian)'!AH45)</f>
        <v/>
      </c>
      <c r="L44" s="162" t="str">
        <f>IF('Pengetahuan (rincian)'!AK45="","",'Pengetahuan (rincian)'!AK45)</f>
        <v/>
      </c>
      <c r="M44" s="162" t="str">
        <f>IF('Pengetahuan (rincian)'!AN45="","",'Pengetahuan (rincian)'!AN45)</f>
        <v/>
      </c>
      <c r="N44" s="162" t="str">
        <f>IF('Pengetahuan (rincian)'!AQ45="","",'Pengetahuan (rincian)'!AQ45)</f>
        <v/>
      </c>
      <c r="O44" s="162" t="str">
        <f>IF('Pengetahuan (rincian)'!AT45="","",'Pengetahuan (rincian)'!AT45)</f>
        <v/>
      </c>
      <c r="P44" s="162">
        <f t="shared" si="1"/>
        <v>87</v>
      </c>
      <c r="Q44" s="162">
        <f>IF('Pengetahuan (rincian)'!AV45="","",ROUND(MAX('Pengetahuan (rincian)'!AV45:AW45),0))</f>
        <v>80</v>
      </c>
      <c r="R44" s="163">
        <f>IF('Pengetahuan (rincian)'!AX45="","",ROUND(MAX('Pengetahuan (rincian)'!AX45:AY45),0))</f>
        <v>90</v>
      </c>
      <c r="S44" s="163">
        <f t="shared" si="2"/>
        <v>84</v>
      </c>
      <c r="T44" s="164">
        <f t="shared" si="3"/>
        <v>3</v>
      </c>
      <c r="U44" s="165" t="str">
        <f t="shared" si="4"/>
        <v>B</v>
      </c>
      <c r="V44" s="165">
        <f t="shared" si="5"/>
        <v>90</v>
      </c>
      <c r="W44" s="166" t="str">
        <f t="shared" si="6"/>
        <v>Memahami konsep dasar basis data</v>
      </c>
      <c r="X44" s="167">
        <f t="shared" si="7"/>
        <v>80</v>
      </c>
      <c r="Y44" s="166" t="str">
        <f t="shared" si="8"/>
        <v>Mendeskripsikan Model Data dan Hubungan Antar Entitas</v>
      </c>
      <c r="Z44" s="168" t="str">
        <f t="shared" si="9"/>
        <v>Sudah memahami seluruh kompetensi, terutama dalam Memahami konsep dasar basis data, namun dalam Mendeskripsikan Model Data dan Hubungan Antar Entitas perlu ditingkatkan</v>
      </c>
      <c r="AA44" s="52"/>
      <c r="AB44" s="52"/>
      <c r="AC44" s="52"/>
      <c r="AD44" s="52"/>
      <c r="AE44" s="52"/>
      <c r="AF44" s="52"/>
      <c r="AG44" s="52"/>
      <c r="AH44" s="52"/>
      <c r="AI44" s="52"/>
    </row>
    <row r="45" ht="39.75" customHeight="1">
      <c r="A45" s="6">
        <v>35.0</v>
      </c>
      <c r="B45" s="162">
        <f>IF('Pengetahuan (rincian)'!G46="","",'Pengetahuan (rincian)'!G46)</f>
        <v>95</v>
      </c>
      <c r="C45" s="162">
        <f>IF('Pengetahuan (rincian)'!J46="","",'Pengetahuan (rincian)'!J46)</f>
        <v>95</v>
      </c>
      <c r="D45" s="162">
        <f>IF('Pengetahuan (rincian)'!M46="","",'Pengetahuan (rincian)'!M46)</f>
        <v>95</v>
      </c>
      <c r="E45" s="162" t="str">
        <f>IF('Pengetahuan (rincian)'!P46="","",'Pengetahuan (rincian)'!P46)</f>
        <v/>
      </c>
      <c r="F45" s="162" t="str">
        <f>IF('Pengetahuan (rincian)'!S46="","",'Pengetahuan (rincian)'!S46)</f>
        <v/>
      </c>
      <c r="G45" s="162" t="str">
        <f>IF('Pengetahuan (rincian)'!V46="","",'Pengetahuan (rincian)'!V46)</f>
        <v/>
      </c>
      <c r="H45" s="162" t="str">
        <f>IF('Pengetahuan (rincian)'!Y46="","",'Pengetahuan (rincian)'!Y46)</f>
        <v/>
      </c>
      <c r="I45" s="162" t="str">
        <f>IF('Pengetahuan (rincian)'!AB46="","",'Pengetahuan (rincian)'!AB46)</f>
        <v/>
      </c>
      <c r="J45" s="162" t="str">
        <f>IF('Pengetahuan (rincian)'!AE46="","",'Pengetahuan (rincian)'!AE46)</f>
        <v/>
      </c>
      <c r="K45" s="162" t="str">
        <f>IF('Pengetahuan (rincian)'!AH46="","",'Pengetahuan (rincian)'!AH46)</f>
        <v/>
      </c>
      <c r="L45" s="162" t="str">
        <f>IF('Pengetahuan (rincian)'!AK46="","",'Pengetahuan (rincian)'!AK46)</f>
        <v/>
      </c>
      <c r="M45" s="162" t="str">
        <f>IF('Pengetahuan (rincian)'!AN46="","",'Pengetahuan (rincian)'!AN46)</f>
        <v/>
      </c>
      <c r="N45" s="162" t="str">
        <f>IF('Pengetahuan (rincian)'!AQ46="","",'Pengetahuan (rincian)'!AQ46)</f>
        <v/>
      </c>
      <c r="O45" s="162" t="str">
        <f>IF('Pengetahuan (rincian)'!AT46="","",'Pengetahuan (rincian)'!AT46)</f>
        <v/>
      </c>
      <c r="P45" s="162">
        <f t="shared" si="1"/>
        <v>95</v>
      </c>
      <c r="Q45" s="162">
        <f>IF('Pengetahuan (rincian)'!AV46="","",ROUND(MAX('Pengetahuan (rincian)'!AV46:AW46),0))</f>
        <v>95</v>
      </c>
      <c r="R45" s="163">
        <f>IF('Pengetahuan (rincian)'!AX46="","",ROUND(MAX('Pengetahuan (rincian)'!AX46:AY46),0))</f>
        <v>95</v>
      </c>
      <c r="S45" s="163">
        <f t="shared" si="2"/>
        <v>95</v>
      </c>
      <c r="T45" s="164">
        <f t="shared" si="3"/>
        <v>3.66</v>
      </c>
      <c r="U45" s="165" t="str">
        <f t="shared" si="4"/>
        <v>A-</v>
      </c>
      <c r="V45" s="165">
        <f t="shared" si="5"/>
        <v>95</v>
      </c>
      <c r="W45" s="166" t="str">
        <f t="shared" si="6"/>
        <v>Memahami konsep dasar basis data</v>
      </c>
      <c r="X45" s="167">
        <f t="shared" si="7"/>
        <v>95</v>
      </c>
      <c r="Y45" s="166" t="str">
        <f t="shared" si="8"/>
        <v>Memahami konsep dasar basis data</v>
      </c>
      <c r="Z45" s="168" t="str">
        <f t="shared" si="9"/>
        <v>Sudah memahami seluruh kompetensi, terutama sangat baik dalam Memahami konsep dasar basis data</v>
      </c>
      <c r="AA45" s="52"/>
      <c r="AB45" s="52"/>
      <c r="AC45" s="52"/>
      <c r="AD45" s="52"/>
      <c r="AE45" s="52"/>
      <c r="AF45" s="52"/>
      <c r="AG45" s="52"/>
      <c r="AH45" s="52"/>
      <c r="AI45" s="52"/>
    </row>
    <row r="46" ht="39.75" customHeight="1">
      <c r="A46" s="6">
        <v>36.0</v>
      </c>
      <c r="B46" s="162">
        <f>IF('Pengetahuan (rincian)'!G47="","",'Pengetahuan (rincian)'!G47)</f>
        <v>90</v>
      </c>
      <c r="C46" s="162">
        <f>IF('Pengetahuan (rincian)'!J47="","",'Pengetahuan (rincian)'!J47)</f>
        <v>93</v>
      </c>
      <c r="D46" s="162">
        <f>IF('Pengetahuan (rincian)'!M47="","",'Pengetahuan (rincian)'!M47)</f>
        <v>90</v>
      </c>
      <c r="E46" s="162" t="str">
        <f>IF('Pengetahuan (rincian)'!P47="","",'Pengetahuan (rincian)'!P47)</f>
        <v/>
      </c>
      <c r="F46" s="162" t="str">
        <f>IF('Pengetahuan (rincian)'!S47="","",'Pengetahuan (rincian)'!S47)</f>
        <v/>
      </c>
      <c r="G46" s="162" t="str">
        <f>IF('Pengetahuan (rincian)'!V47="","",'Pengetahuan (rincian)'!V47)</f>
        <v/>
      </c>
      <c r="H46" s="162" t="str">
        <f>IF('Pengetahuan (rincian)'!Y47="","",'Pengetahuan (rincian)'!Y47)</f>
        <v/>
      </c>
      <c r="I46" s="162" t="str">
        <f>IF('Pengetahuan (rincian)'!AB47="","",'Pengetahuan (rincian)'!AB47)</f>
        <v/>
      </c>
      <c r="J46" s="162" t="str">
        <f>IF('Pengetahuan (rincian)'!AE47="","",'Pengetahuan (rincian)'!AE47)</f>
        <v/>
      </c>
      <c r="K46" s="162" t="str">
        <f>IF('Pengetahuan (rincian)'!AH47="","",'Pengetahuan (rincian)'!AH47)</f>
        <v/>
      </c>
      <c r="L46" s="162" t="str">
        <f>IF('Pengetahuan (rincian)'!AK47="","",'Pengetahuan (rincian)'!AK47)</f>
        <v/>
      </c>
      <c r="M46" s="162" t="str">
        <f>IF('Pengetahuan (rincian)'!AN47="","",'Pengetahuan (rincian)'!AN47)</f>
        <v/>
      </c>
      <c r="N46" s="162" t="str">
        <f>IF('Pengetahuan (rincian)'!AQ47="","",'Pengetahuan (rincian)'!AQ47)</f>
        <v/>
      </c>
      <c r="O46" s="162" t="str">
        <f>IF('Pengetahuan (rincian)'!AT47="","",'Pengetahuan (rincian)'!AT47)</f>
        <v/>
      </c>
      <c r="P46" s="162">
        <f t="shared" si="1"/>
        <v>91</v>
      </c>
      <c r="Q46" s="162">
        <f>IF('Pengetahuan (rincian)'!AV47="","",ROUND(MAX('Pengetahuan (rincian)'!AV47:AW47),0))</f>
        <v>93</v>
      </c>
      <c r="R46" s="163">
        <f>IF('Pengetahuan (rincian)'!AX47="","",ROUND(MAX('Pengetahuan (rincian)'!AX47:AY47),0))</f>
        <v>90</v>
      </c>
      <c r="S46" s="163">
        <f t="shared" si="2"/>
        <v>92</v>
      </c>
      <c r="T46" s="164">
        <f t="shared" si="3"/>
        <v>3.66</v>
      </c>
      <c r="U46" s="165" t="str">
        <f t="shared" si="4"/>
        <v>A-</v>
      </c>
      <c r="V46" s="165">
        <f t="shared" si="5"/>
        <v>93</v>
      </c>
      <c r="W46" s="166" t="str">
        <f t="shared" si="6"/>
        <v>Mendeskripsikan Model Data dan Hubungan Antar Entitas</v>
      </c>
      <c r="X46" s="167">
        <f t="shared" si="7"/>
        <v>90</v>
      </c>
      <c r="Y46" s="166" t="str">
        <f t="shared" si="8"/>
        <v>Memahami konsep dasar basis data</v>
      </c>
      <c r="Z46" s="168" t="str">
        <f t="shared" si="9"/>
        <v>Sudah memahami seluruh kompetensi, terutama sangat baik dalam Mendeskripsikan Model Data dan Hubungan Antar Entitas</v>
      </c>
      <c r="AA46" s="52"/>
      <c r="AB46" s="52"/>
      <c r="AC46" s="52"/>
      <c r="AD46" s="52"/>
      <c r="AE46" s="52"/>
      <c r="AF46" s="52"/>
      <c r="AG46" s="52"/>
      <c r="AH46" s="52"/>
      <c r="AI46" s="52"/>
    </row>
    <row r="47" ht="39.75" customHeight="1">
      <c r="A47" s="6">
        <v>37.0</v>
      </c>
      <c r="B47" s="162">
        <f>IF('Pengetahuan (rincian)'!G48="","",'Pengetahuan (rincian)'!G48)</f>
        <v>88</v>
      </c>
      <c r="C47" s="162">
        <f>IF('Pengetahuan (rincian)'!J48="","",'Pengetahuan (rincian)'!J48)</f>
        <v>93</v>
      </c>
      <c r="D47" s="162">
        <f>IF('Pengetahuan (rincian)'!M48="","",'Pengetahuan (rincian)'!M48)</f>
        <v>88</v>
      </c>
      <c r="E47" s="162" t="str">
        <f>IF('Pengetahuan (rincian)'!P48="","",'Pengetahuan (rincian)'!P48)</f>
        <v/>
      </c>
      <c r="F47" s="162" t="str">
        <f>IF('Pengetahuan (rincian)'!S48="","",'Pengetahuan (rincian)'!S48)</f>
        <v/>
      </c>
      <c r="G47" s="162" t="str">
        <f>IF('Pengetahuan (rincian)'!V48="","",'Pengetahuan (rincian)'!V48)</f>
        <v/>
      </c>
      <c r="H47" s="162" t="str">
        <f>IF('Pengetahuan (rincian)'!Y48="","",'Pengetahuan (rincian)'!Y48)</f>
        <v/>
      </c>
      <c r="I47" s="162" t="str">
        <f>IF('Pengetahuan (rincian)'!AB48="","",'Pengetahuan (rincian)'!AB48)</f>
        <v/>
      </c>
      <c r="J47" s="162" t="str">
        <f>IF('Pengetahuan (rincian)'!AE48="","",'Pengetahuan (rincian)'!AE48)</f>
        <v/>
      </c>
      <c r="K47" s="162" t="str">
        <f>IF('Pengetahuan (rincian)'!AH48="","",'Pengetahuan (rincian)'!AH48)</f>
        <v/>
      </c>
      <c r="L47" s="162" t="str">
        <f>IF('Pengetahuan (rincian)'!AK48="","",'Pengetahuan (rincian)'!AK48)</f>
        <v/>
      </c>
      <c r="M47" s="162" t="str">
        <f>IF('Pengetahuan (rincian)'!AN48="","",'Pengetahuan (rincian)'!AN48)</f>
        <v/>
      </c>
      <c r="N47" s="162" t="str">
        <f>IF('Pengetahuan (rincian)'!AQ48="","",'Pengetahuan (rincian)'!AQ48)</f>
        <v/>
      </c>
      <c r="O47" s="162" t="str">
        <f>IF('Pengetahuan (rincian)'!AT48="","",'Pengetahuan (rincian)'!AT48)</f>
        <v/>
      </c>
      <c r="P47" s="162">
        <f t="shared" si="1"/>
        <v>90</v>
      </c>
      <c r="Q47" s="162">
        <f>IF('Pengetahuan (rincian)'!AV48="","",ROUND(MAX('Pengetahuan (rincian)'!AV48:AW48),0))</f>
        <v>93</v>
      </c>
      <c r="R47" s="163">
        <f>IF('Pengetahuan (rincian)'!AX48="","",ROUND(MAX('Pengetahuan (rincian)'!AX48:AY48),0))</f>
        <v>88</v>
      </c>
      <c r="S47" s="163">
        <f t="shared" si="2"/>
        <v>92</v>
      </c>
      <c r="T47" s="164">
        <f t="shared" si="3"/>
        <v>3.66</v>
      </c>
      <c r="U47" s="165" t="str">
        <f t="shared" si="4"/>
        <v>A-</v>
      </c>
      <c r="V47" s="165">
        <f t="shared" si="5"/>
        <v>93</v>
      </c>
      <c r="W47" s="166" t="str">
        <f t="shared" si="6"/>
        <v>Mendeskripsikan Model Data dan Hubungan Antar Entitas</v>
      </c>
      <c r="X47" s="167">
        <f t="shared" si="7"/>
        <v>88</v>
      </c>
      <c r="Y47" s="166" t="str">
        <f t="shared" si="8"/>
        <v>Memahami konsep dasar basis data</v>
      </c>
      <c r="Z47" s="168" t="str">
        <f t="shared" si="9"/>
        <v>Sudah memahami seluruh kompetensi, terutama sangat baik dalam Mendeskripsikan Model Data dan Hubungan Antar Entitas</v>
      </c>
      <c r="AA47" s="52"/>
      <c r="AB47" s="52"/>
      <c r="AC47" s="52"/>
      <c r="AD47" s="52"/>
      <c r="AE47" s="52"/>
      <c r="AF47" s="52"/>
      <c r="AG47" s="52"/>
      <c r="AH47" s="52"/>
      <c r="AI47" s="52"/>
    </row>
    <row r="48" ht="39.75" customHeight="1">
      <c r="A48" s="6">
        <v>38.0</v>
      </c>
      <c r="B48" s="162">
        <f>IF('Pengetahuan (rincian)'!G49="","",'Pengetahuan (rincian)'!G49)</f>
        <v>88</v>
      </c>
      <c r="C48" s="162">
        <f>IF('Pengetahuan (rincian)'!J49="","",'Pengetahuan (rincian)'!J49)</f>
        <v>93</v>
      </c>
      <c r="D48" s="162">
        <f>IF('Pengetahuan (rincian)'!M49="","",'Pengetahuan (rincian)'!M49)</f>
        <v>88</v>
      </c>
      <c r="E48" s="162" t="str">
        <f>IF('Pengetahuan (rincian)'!P49="","",'Pengetahuan (rincian)'!P49)</f>
        <v/>
      </c>
      <c r="F48" s="162" t="str">
        <f>IF('Pengetahuan (rincian)'!S49="","",'Pengetahuan (rincian)'!S49)</f>
        <v/>
      </c>
      <c r="G48" s="162" t="str">
        <f>IF('Pengetahuan (rincian)'!V49="","",'Pengetahuan (rincian)'!V49)</f>
        <v/>
      </c>
      <c r="H48" s="162" t="str">
        <f>IF('Pengetahuan (rincian)'!Y49="","",'Pengetahuan (rincian)'!Y49)</f>
        <v/>
      </c>
      <c r="I48" s="162" t="str">
        <f>IF('Pengetahuan (rincian)'!AB49="","",'Pengetahuan (rincian)'!AB49)</f>
        <v/>
      </c>
      <c r="J48" s="162" t="str">
        <f>IF('Pengetahuan (rincian)'!AE49="","",'Pengetahuan (rincian)'!AE49)</f>
        <v/>
      </c>
      <c r="K48" s="162" t="str">
        <f>IF('Pengetahuan (rincian)'!AH49="","",'Pengetahuan (rincian)'!AH49)</f>
        <v/>
      </c>
      <c r="L48" s="162" t="str">
        <f>IF('Pengetahuan (rincian)'!AK49="","",'Pengetahuan (rincian)'!AK49)</f>
        <v/>
      </c>
      <c r="M48" s="162" t="str">
        <f>IF('Pengetahuan (rincian)'!AN49="","",'Pengetahuan (rincian)'!AN49)</f>
        <v/>
      </c>
      <c r="N48" s="162" t="str">
        <f>IF('Pengetahuan (rincian)'!AQ49="","",'Pengetahuan (rincian)'!AQ49)</f>
        <v/>
      </c>
      <c r="O48" s="162" t="str">
        <f>IF('Pengetahuan (rincian)'!AT49="","",'Pengetahuan (rincian)'!AT49)</f>
        <v/>
      </c>
      <c r="P48" s="162">
        <f t="shared" si="1"/>
        <v>90</v>
      </c>
      <c r="Q48" s="162">
        <f>IF('Pengetahuan (rincian)'!AV49="","",ROUND(MAX('Pengetahuan (rincian)'!AV49:AW49),0))</f>
        <v>93</v>
      </c>
      <c r="R48" s="163">
        <f>IF('Pengetahuan (rincian)'!AX49="","",ROUND(MAX('Pengetahuan (rincian)'!AX49:AY49),0))</f>
        <v>88</v>
      </c>
      <c r="S48" s="163">
        <f t="shared" si="2"/>
        <v>92</v>
      </c>
      <c r="T48" s="164">
        <f t="shared" si="3"/>
        <v>3.66</v>
      </c>
      <c r="U48" s="165" t="str">
        <f t="shared" si="4"/>
        <v>A-</v>
      </c>
      <c r="V48" s="165">
        <f t="shared" si="5"/>
        <v>93</v>
      </c>
      <c r="W48" s="166" t="str">
        <f t="shared" si="6"/>
        <v>Mendeskripsikan Model Data dan Hubungan Antar Entitas</v>
      </c>
      <c r="X48" s="167">
        <f t="shared" si="7"/>
        <v>88</v>
      </c>
      <c r="Y48" s="166" t="str">
        <f t="shared" si="8"/>
        <v>Memahami konsep dasar basis data</v>
      </c>
      <c r="Z48" s="168" t="str">
        <f t="shared" si="9"/>
        <v>Sudah memahami seluruh kompetensi, terutama sangat baik dalam Mendeskripsikan Model Data dan Hubungan Antar Entitas</v>
      </c>
      <c r="AA48" s="52"/>
      <c r="AB48" s="52"/>
      <c r="AC48" s="52"/>
      <c r="AD48" s="52"/>
      <c r="AE48" s="52"/>
      <c r="AF48" s="52"/>
      <c r="AG48" s="52"/>
      <c r="AH48" s="52"/>
      <c r="AI48" s="52"/>
    </row>
    <row r="49" ht="16.5" customHeight="1">
      <c r="AA49" s="52"/>
      <c r="AB49" s="52"/>
      <c r="AC49" s="52"/>
      <c r="AD49" s="52"/>
      <c r="AE49" s="52"/>
      <c r="AF49" s="52"/>
      <c r="AG49" s="52"/>
      <c r="AH49" s="52"/>
      <c r="AI49" s="52"/>
    </row>
    <row r="50" ht="16.5" customHeight="1">
      <c r="AA50" s="52"/>
      <c r="AB50" s="52"/>
      <c r="AC50" s="52"/>
      <c r="AD50" s="52"/>
      <c r="AE50" s="52"/>
      <c r="AF50" s="52"/>
      <c r="AG50" s="52"/>
      <c r="AH50" s="52"/>
      <c r="AI50" s="52"/>
    </row>
    <row r="51" ht="16.5" customHeight="1">
      <c r="AA51" s="52"/>
      <c r="AB51" s="52"/>
      <c r="AC51" s="52"/>
      <c r="AD51" s="52"/>
      <c r="AE51" s="52"/>
      <c r="AF51" s="52"/>
      <c r="AG51" s="52"/>
      <c r="AH51" s="52"/>
      <c r="AI51" s="52"/>
    </row>
    <row r="52" ht="16.5" customHeight="1">
      <c r="AA52" s="52"/>
      <c r="AB52" s="52"/>
      <c r="AC52" s="52"/>
      <c r="AD52" s="52"/>
      <c r="AE52" s="52"/>
      <c r="AF52" s="52"/>
      <c r="AG52" s="52"/>
      <c r="AH52" s="52"/>
      <c r="AI52" s="52"/>
    </row>
    <row r="53" ht="16.5" customHeight="1">
      <c r="AA53" s="52"/>
      <c r="AB53" s="52"/>
      <c r="AC53" s="52"/>
      <c r="AD53" s="52"/>
      <c r="AE53" s="52"/>
      <c r="AF53" s="52"/>
      <c r="AG53" s="52"/>
      <c r="AH53" s="52"/>
      <c r="AI53" s="52"/>
    </row>
    <row r="54" ht="16.5" customHeight="1">
      <c r="AA54" s="52"/>
      <c r="AB54" s="52"/>
      <c r="AC54" s="52"/>
      <c r="AD54" s="52"/>
      <c r="AE54" s="52"/>
      <c r="AF54" s="52"/>
      <c r="AG54" s="52"/>
      <c r="AH54" s="52"/>
      <c r="AI54" s="52"/>
    </row>
    <row r="55" ht="16.5" customHeight="1">
      <c r="AA55" s="52"/>
      <c r="AB55" s="52"/>
      <c r="AC55" s="52"/>
      <c r="AD55" s="52"/>
      <c r="AE55" s="52"/>
      <c r="AF55" s="52"/>
      <c r="AG55" s="52"/>
      <c r="AH55" s="52"/>
      <c r="AI55" s="52"/>
    </row>
    <row r="56" ht="16.5" customHeight="1">
      <c r="AA56" s="52"/>
      <c r="AB56" s="52"/>
      <c r="AC56" s="52"/>
      <c r="AD56" s="52"/>
      <c r="AE56" s="52"/>
      <c r="AF56" s="52"/>
      <c r="AG56" s="52"/>
      <c r="AH56" s="52"/>
      <c r="AI56" s="52"/>
    </row>
    <row r="57" ht="16.5" customHeight="1">
      <c r="AA57" s="52"/>
      <c r="AB57" s="52"/>
      <c r="AC57" s="52"/>
      <c r="AD57" s="52"/>
      <c r="AE57" s="52"/>
      <c r="AF57" s="52"/>
      <c r="AG57" s="52"/>
      <c r="AH57" s="52"/>
      <c r="AI57" s="52"/>
    </row>
    <row r="58" ht="13.5" customHeight="1">
      <c r="A58" s="144"/>
      <c r="B58" s="152"/>
      <c r="C58" s="152"/>
      <c r="D58" s="16"/>
      <c r="E58" s="152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ht="13.5" customHeight="1">
      <c r="A59" s="14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ht="13.5" customHeight="1">
      <c r="A60" s="14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ht="13.5" customHeight="1">
      <c r="A61" s="14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ht="13.5" customHeight="1">
      <c r="A62" s="14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ht="13.5" customHeight="1">
      <c r="A63" s="14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ht="13.5" customHeight="1">
      <c r="A64" s="14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ht="13.5" customHeight="1">
      <c r="A65" s="14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ht="13.5" customHeight="1">
      <c r="A66" s="14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ht="13.5" customHeight="1">
      <c r="A67" s="14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ht="13.5" customHeight="1">
      <c r="A68" s="14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ht="13.5" customHeight="1">
      <c r="A69" s="14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ht="13.5" customHeight="1">
      <c r="A70" s="14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ht="13.5" customHeight="1">
      <c r="A71" s="14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ht="13.5" customHeight="1">
      <c r="A72" s="1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ht="13.5" customHeight="1">
      <c r="A73" s="1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 ht="13.5" customHeight="1">
      <c r="A74" s="1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 ht="13.5" customHeight="1">
      <c r="A75" s="1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 ht="13.5" customHeight="1">
      <c r="A76" s="1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 ht="13.5" customHeight="1">
      <c r="A77" s="1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 ht="13.5" customHeight="1">
      <c r="A78" s="1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 ht="13.5" customHeight="1">
      <c r="A79" s="14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 ht="13.5" customHeight="1">
      <c r="A80" s="14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 ht="13.5" customHeight="1">
      <c r="A81" s="14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 ht="13.5" customHeight="1">
      <c r="A82" s="14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 ht="13.5" customHeight="1">
      <c r="A83" s="14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 ht="13.5" customHeight="1">
      <c r="A84" s="14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 ht="13.5" customHeight="1">
      <c r="A85" s="14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 ht="13.5" customHeight="1">
      <c r="A86" s="14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 ht="13.5" customHeight="1">
      <c r="A87" s="14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 ht="13.5" customHeight="1">
      <c r="A88" s="14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 ht="13.5" customHeight="1">
      <c r="A89" s="14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 ht="13.5" customHeight="1">
      <c r="A90" s="14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 ht="13.5" customHeight="1">
      <c r="A91" s="14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 ht="13.5" customHeight="1">
      <c r="A92" s="14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 ht="13.5" customHeight="1">
      <c r="A93" s="14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 ht="13.5" customHeight="1">
      <c r="A94" s="14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 ht="13.5" customHeight="1">
      <c r="A95" s="1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 ht="13.5" customHeight="1">
      <c r="A96" s="14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 ht="13.5" customHeight="1">
      <c r="A97" s="14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 ht="13.5" customHeight="1">
      <c r="A98" s="1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 ht="13.5" customHeight="1">
      <c r="A99" s="14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ht="13.5" customHeight="1">
      <c r="A100" s="14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 ht="13.5" customHeight="1">
      <c r="A101" s="14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 ht="13.5" customHeight="1">
      <c r="A102" s="14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 ht="13.5" customHeight="1">
      <c r="A103" s="14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 ht="13.5" customHeight="1">
      <c r="A104" s="14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 ht="13.5" customHeight="1">
      <c r="A105" s="14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 ht="13.5" customHeight="1">
      <c r="A106" s="14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 ht="13.5" customHeight="1">
      <c r="A107" s="14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 ht="13.5" customHeight="1">
      <c r="A108" s="1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 ht="13.5" customHeight="1">
      <c r="A109" s="14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 ht="13.5" customHeight="1">
      <c r="A110" s="14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 ht="13.5" customHeight="1">
      <c r="A111" s="1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 ht="13.5" customHeight="1">
      <c r="A112" s="14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 ht="13.5" customHeight="1">
      <c r="A113" s="1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 ht="13.5" customHeight="1">
      <c r="A114" s="1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 ht="13.5" customHeight="1">
      <c r="A115" s="14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 ht="13.5" customHeight="1">
      <c r="A116" s="14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 ht="13.5" customHeight="1">
      <c r="A117" s="14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 ht="13.5" customHeight="1">
      <c r="A118" s="14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 ht="13.5" customHeight="1">
      <c r="A119" s="14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 ht="13.5" customHeight="1">
      <c r="A120" s="14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 ht="13.5" customHeight="1">
      <c r="A121" s="14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 ht="13.5" customHeight="1">
      <c r="A122" s="1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 ht="13.5" customHeight="1">
      <c r="A123" s="14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 ht="13.5" customHeight="1">
      <c r="A124" s="14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 ht="13.5" customHeight="1">
      <c r="A125" s="14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 ht="13.5" customHeight="1">
      <c r="A126" s="14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 ht="13.5" customHeight="1">
      <c r="A127" s="14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 ht="13.5" customHeight="1">
      <c r="A128" s="14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 ht="13.5" customHeight="1">
      <c r="A129" s="14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 ht="13.5" customHeight="1">
      <c r="A130" s="14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 ht="13.5" customHeight="1">
      <c r="A131" s="14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 ht="13.5" customHeight="1">
      <c r="A132" s="14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 ht="13.5" customHeight="1">
      <c r="A133" s="14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 ht="13.5" customHeight="1">
      <c r="A134" s="14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 ht="13.5" customHeight="1">
      <c r="A135" s="14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 ht="13.5" customHeight="1">
      <c r="A136" s="14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 ht="13.5" customHeight="1">
      <c r="A137" s="1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 ht="13.5" customHeight="1">
      <c r="A138" s="14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 ht="13.5" customHeight="1">
      <c r="A139" s="14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 ht="13.5" customHeight="1">
      <c r="A140" s="14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 ht="13.5" customHeight="1">
      <c r="A141" s="14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 ht="13.5" customHeight="1">
      <c r="A142" s="14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 ht="13.5" customHeight="1">
      <c r="A143" s="14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 ht="13.5" customHeight="1">
      <c r="A144" s="14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 ht="13.5" customHeight="1">
      <c r="A145" s="14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 ht="13.5" customHeight="1">
      <c r="A146" s="14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 ht="13.5" customHeight="1">
      <c r="A147" s="14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 ht="13.5" customHeight="1">
      <c r="A148" s="14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 ht="13.5" customHeight="1">
      <c r="A149" s="14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 ht="13.5" customHeight="1">
      <c r="A150" s="14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 ht="13.5" customHeight="1">
      <c r="A151" s="14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 ht="13.5" customHeight="1">
      <c r="A152" s="14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 ht="13.5" customHeight="1">
      <c r="A153" s="14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 ht="13.5" customHeight="1">
      <c r="A154" s="14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 ht="13.5" customHeight="1">
      <c r="A155" s="14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 ht="13.5" customHeight="1">
      <c r="A156" s="14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 ht="13.5" customHeight="1">
      <c r="A157" s="14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 ht="13.5" customHeight="1">
      <c r="A158" s="14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 ht="13.5" customHeight="1">
      <c r="A159" s="14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 ht="13.5" customHeight="1">
      <c r="A160" s="14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 ht="13.5" customHeight="1">
      <c r="A161" s="14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 ht="13.5" customHeight="1">
      <c r="A162" s="1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 ht="13.5" customHeight="1">
      <c r="A163" s="14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 ht="13.5" customHeight="1">
      <c r="A164" s="14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 ht="13.5" customHeight="1">
      <c r="A165" s="14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 ht="13.5" customHeight="1">
      <c r="A166" s="14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 ht="13.5" customHeight="1">
      <c r="A167" s="14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 ht="13.5" customHeight="1">
      <c r="A168" s="14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 ht="13.5" customHeight="1">
      <c r="A169" s="14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 ht="13.5" customHeight="1">
      <c r="A170" s="14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 ht="13.5" customHeight="1">
      <c r="A171" s="14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 ht="13.5" customHeight="1">
      <c r="A172" s="14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 ht="13.5" customHeight="1">
      <c r="A173" s="14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 ht="13.5" customHeight="1">
      <c r="A174" s="14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 ht="13.5" customHeight="1">
      <c r="A175" s="14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 ht="13.5" customHeight="1">
      <c r="A176" s="14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 ht="13.5" customHeight="1">
      <c r="A177" s="14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 ht="13.5" customHeight="1">
      <c r="A178" s="14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 ht="13.5" customHeight="1">
      <c r="A179" s="14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 ht="13.5" customHeight="1">
      <c r="A180" s="14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 ht="13.5" customHeight="1">
      <c r="A181" s="14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 ht="13.5" customHeight="1">
      <c r="A182" s="14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 ht="13.5" customHeight="1">
      <c r="A183" s="14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 ht="13.5" customHeight="1">
      <c r="A184" s="14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 ht="13.5" customHeight="1">
      <c r="A185" s="14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 ht="13.5" customHeight="1">
      <c r="A186" s="14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 ht="13.5" customHeight="1">
      <c r="A187" s="14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 ht="13.5" customHeight="1">
      <c r="A188" s="14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 ht="13.5" customHeight="1">
      <c r="A189" s="14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 ht="13.5" customHeight="1">
      <c r="A190" s="14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 ht="13.5" customHeight="1">
      <c r="A191" s="14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 ht="13.5" customHeight="1">
      <c r="A192" s="14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 ht="13.5" customHeight="1">
      <c r="A193" s="14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 ht="13.5" customHeight="1">
      <c r="A194" s="14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 ht="13.5" customHeight="1">
      <c r="A195" s="14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 ht="13.5" customHeight="1">
      <c r="A196" s="14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 ht="13.5" customHeight="1">
      <c r="A197" s="14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 ht="13.5" customHeight="1">
      <c r="A198" s="14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 ht="13.5" customHeight="1">
      <c r="A199" s="14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 ht="13.5" customHeight="1">
      <c r="A200" s="14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 ht="13.5" customHeight="1">
      <c r="A201" s="14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 ht="13.5" customHeight="1">
      <c r="A202" s="14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 ht="13.5" customHeight="1">
      <c r="A203" s="14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 ht="13.5" customHeight="1">
      <c r="A204" s="14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 ht="13.5" customHeight="1">
      <c r="A205" s="14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 ht="13.5" customHeight="1">
      <c r="A206" s="14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 ht="13.5" customHeight="1">
      <c r="A207" s="14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 ht="13.5" customHeight="1">
      <c r="A208" s="14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 ht="13.5" customHeight="1">
      <c r="A209" s="14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 ht="13.5" customHeight="1">
      <c r="A210" s="14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 ht="13.5" customHeight="1">
      <c r="A211" s="14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 ht="13.5" customHeight="1">
      <c r="A212" s="14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 ht="13.5" customHeight="1">
      <c r="A213" s="14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 ht="13.5" customHeight="1">
      <c r="A214" s="14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 ht="13.5" customHeight="1">
      <c r="A215" s="14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 ht="13.5" customHeight="1">
      <c r="A216" s="14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 ht="13.5" customHeight="1">
      <c r="A217" s="14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 ht="13.5" customHeight="1">
      <c r="A218" s="14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 ht="13.5" customHeight="1">
      <c r="A219" s="14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 ht="13.5" customHeight="1">
      <c r="A220" s="14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 ht="13.5" customHeight="1">
      <c r="A221" s="14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 ht="13.5" customHeight="1">
      <c r="A222" s="14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 ht="13.5" customHeight="1">
      <c r="A223" s="14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 ht="13.5" customHeight="1">
      <c r="A224" s="14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 ht="13.5" customHeight="1">
      <c r="A225" s="14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 ht="13.5" customHeight="1">
      <c r="A226" s="14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 ht="13.5" customHeight="1">
      <c r="A227" s="14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 ht="13.5" customHeight="1">
      <c r="A228" s="14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 ht="13.5" customHeight="1">
      <c r="A229" s="14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 ht="13.5" customHeight="1">
      <c r="A230" s="14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 ht="13.5" customHeight="1">
      <c r="A231" s="14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 ht="13.5" customHeight="1">
      <c r="A232" s="14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 ht="13.5" customHeight="1">
      <c r="A233" s="14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 ht="13.5" customHeight="1">
      <c r="A234" s="14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 ht="13.5" customHeight="1">
      <c r="A235" s="14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 ht="13.5" customHeight="1">
      <c r="A236" s="14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 ht="13.5" customHeight="1">
      <c r="A237" s="14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 ht="13.5" customHeight="1">
      <c r="A238" s="14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 ht="13.5" customHeight="1">
      <c r="A239" s="14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 ht="13.5" customHeight="1">
      <c r="A240" s="14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 ht="13.5" customHeight="1">
      <c r="A241" s="14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 ht="13.5" customHeight="1">
      <c r="A242" s="14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 ht="13.5" customHeight="1">
      <c r="A243" s="14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 ht="13.5" customHeight="1">
      <c r="A244" s="14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 ht="13.5" customHeight="1">
      <c r="A245" s="14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 ht="13.5" customHeight="1">
      <c r="A246" s="14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 ht="13.5" customHeight="1">
      <c r="A247" s="14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 ht="13.5" customHeight="1">
      <c r="A248" s="14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 ht="13.5" customHeight="1">
      <c r="A249" s="14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 ht="13.5" customHeight="1">
      <c r="A250" s="14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 ht="13.5" customHeight="1">
      <c r="A251" s="14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 ht="13.5" customHeight="1">
      <c r="A252" s="14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 ht="13.5" customHeight="1">
      <c r="A253" s="14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 ht="13.5" customHeight="1">
      <c r="A254" s="14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 ht="13.5" customHeight="1">
      <c r="A255" s="14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 ht="13.5" customHeight="1">
      <c r="A256" s="14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 ht="13.5" customHeight="1">
      <c r="A257" s="14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 ht="13.5" customHeight="1">
      <c r="A258" s="14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 ht="13.5" customHeight="1">
      <c r="A259" s="14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 ht="13.5" customHeight="1">
      <c r="A260" s="14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 ht="13.5" customHeight="1">
      <c r="A261" s="14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 ht="13.5" customHeight="1">
      <c r="A262" s="14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 ht="13.5" customHeight="1">
      <c r="A263" s="14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 ht="13.5" customHeight="1">
      <c r="A264" s="14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 ht="13.5" customHeight="1">
      <c r="A265" s="14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 ht="13.5" customHeight="1">
      <c r="A266" s="14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 ht="13.5" customHeight="1">
      <c r="A267" s="14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 ht="13.5" customHeight="1">
      <c r="A268" s="14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 ht="13.5" customHeight="1">
      <c r="A269" s="14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 ht="13.5" customHeight="1">
      <c r="A270" s="14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 ht="13.5" customHeight="1">
      <c r="A271" s="14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 ht="13.5" customHeight="1">
      <c r="A272" s="14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 ht="13.5" customHeight="1">
      <c r="A273" s="14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 ht="13.5" customHeight="1">
      <c r="A274" s="14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 ht="13.5" customHeight="1">
      <c r="A275" s="14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 ht="13.5" customHeight="1">
      <c r="A276" s="14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 ht="13.5" customHeight="1">
      <c r="A277" s="14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 ht="13.5" customHeight="1">
      <c r="A278" s="14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 ht="13.5" customHeight="1">
      <c r="A279" s="14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 ht="13.5" customHeight="1">
      <c r="A280" s="14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 ht="13.5" customHeight="1">
      <c r="A281" s="14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 ht="13.5" customHeight="1">
      <c r="A282" s="14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 ht="13.5" customHeight="1">
      <c r="A283" s="14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 ht="13.5" customHeight="1">
      <c r="A284" s="14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 ht="13.5" customHeight="1">
      <c r="A285" s="14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 ht="13.5" customHeight="1">
      <c r="A286" s="14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 ht="13.5" customHeight="1">
      <c r="A287" s="14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 ht="13.5" customHeight="1">
      <c r="A288" s="14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 ht="13.5" customHeight="1">
      <c r="A289" s="14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 ht="13.5" customHeight="1">
      <c r="A290" s="14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 ht="13.5" customHeight="1">
      <c r="A291" s="14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 ht="13.5" customHeight="1">
      <c r="A292" s="14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 ht="13.5" customHeight="1">
      <c r="A293" s="14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 ht="13.5" customHeight="1">
      <c r="A294" s="14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 ht="13.5" customHeight="1">
      <c r="A295" s="14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 ht="13.5" customHeight="1">
      <c r="A296" s="14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 ht="13.5" customHeight="1">
      <c r="A297" s="14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 ht="13.5" customHeight="1">
      <c r="A298" s="14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 ht="13.5" customHeight="1">
      <c r="A299" s="14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 ht="13.5" customHeight="1">
      <c r="A300" s="14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 ht="13.5" customHeight="1">
      <c r="A301" s="14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 ht="13.5" customHeight="1">
      <c r="A302" s="14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 ht="13.5" customHeight="1">
      <c r="A303" s="14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 ht="13.5" customHeight="1">
      <c r="A304" s="14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 ht="13.5" customHeight="1">
      <c r="A305" s="14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 ht="13.5" customHeight="1">
      <c r="A306" s="14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 ht="13.5" customHeight="1">
      <c r="A307" s="14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 ht="13.5" customHeight="1">
      <c r="A308" s="14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 ht="13.5" customHeight="1">
      <c r="A309" s="14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 ht="13.5" customHeight="1">
      <c r="A310" s="14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 ht="13.5" customHeight="1">
      <c r="A311" s="14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 ht="13.5" customHeight="1">
      <c r="A312" s="14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 ht="13.5" customHeight="1">
      <c r="A313" s="14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 ht="13.5" customHeight="1">
      <c r="A314" s="14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 ht="13.5" customHeight="1">
      <c r="A315" s="14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 ht="13.5" customHeight="1">
      <c r="A316" s="14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 ht="13.5" customHeight="1">
      <c r="A317" s="14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 ht="13.5" customHeight="1">
      <c r="A318" s="14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 ht="13.5" customHeight="1">
      <c r="A319" s="14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 ht="13.5" customHeight="1">
      <c r="A320" s="14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 ht="13.5" customHeight="1">
      <c r="A321" s="14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 ht="13.5" customHeight="1">
      <c r="A322" s="14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 ht="13.5" customHeight="1">
      <c r="A323" s="14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 ht="13.5" customHeight="1">
      <c r="A324" s="14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 ht="13.5" customHeight="1">
      <c r="A325" s="14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 ht="13.5" customHeight="1">
      <c r="A326" s="14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 ht="13.5" customHeight="1">
      <c r="A327" s="14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 ht="13.5" customHeight="1">
      <c r="A328" s="14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 ht="13.5" customHeight="1">
      <c r="A329" s="14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 ht="13.5" customHeight="1">
      <c r="A330" s="14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 ht="13.5" customHeight="1">
      <c r="A331" s="14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 ht="13.5" customHeight="1">
      <c r="A332" s="14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 ht="13.5" customHeight="1">
      <c r="A333" s="14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 ht="13.5" customHeight="1">
      <c r="A334" s="14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 ht="13.5" customHeight="1">
      <c r="A335" s="14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 ht="13.5" customHeight="1">
      <c r="A336" s="14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 ht="13.5" customHeight="1">
      <c r="A337" s="14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 ht="13.5" customHeight="1">
      <c r="A338" s="14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 ht="13.5" customHeight="1">
      <c r="A339" s="14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 ht="13.5" customHeight="1">
      <c r="A340" s="14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 ht="13.5" customHeight="1">
      <c r="A341" s="14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 ht="13.5" customHeight="1">
      <c r="A342" s="14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 ht="13.5" customHeight="1">
      <c r="A343" s="14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 ht="13.5" customHeight="1">
      <c r="A344" s="14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 ht="13.5" customHeight="1">
      <c r="A345" s="14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 ht="13.5" customHeight="1">
      <c r="A346" s="14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 ht="13.5" customHeight="1">
      <c r="A347" s="14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 ht="13.5" customHeight="1">
      <c r="A348" s="14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 ht="13.5" customHeight="1">
      <c r="A349" s="14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 ht="13.5" customHeight="1">
      <c r="A350" s="14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 ht="13.5" customHeight="1">
      <c r="A351" s="14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 ht="13.5" customHeight="1">
      <c r="A352" s="14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 ht="13.5" customHeight="1">
      <c r="A353" s="14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 ht="13.5" customHeight="1">
      <c r="A354" s="14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 ht="13.5" customHeight="1">
      <c r="A355" s="14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 ht="13.5" customHeight="1">
      <c r="A356" s="14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 ht="13.5" customHeight="1">
      <c r="A357" s="14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 ht="13.5" customHeight="1">
      <c r="A358" s="14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 ht="13.5" customHeight="1">
      <c r="A359" s="14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 ht="13.5" customHeight="1">
      <c r="A360" s="14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 ht="13.5" customHeight="1">
      <c r="A361" s="14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 ht="13.5" customHeight="1">
      <c r="A362" s="14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 ht="13.5" customHeight="1">
      <c r="A363" s="14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 ht="13.5" customHeight="1">
      <c r="A364" s="14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 ht="13.5" customHeight="1">
      <c r="A365" s="14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 ht="13.5" customHeight="1">
      <c r="A366" s="14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 ht="13.5" customHeight="1">
      <c r="A367" s="14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 ht="13.5" customHeight="1">
      <c r="A368" s="14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 ht="13.5" customHeight="1">
      <c r="A369" s="14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 ht="13.5" customHeight="1">
      <c r="A370" s="14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 ht="13.5" customHeight="1">
      <c r="A371" s="14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 ht="13.5" customHeight="1">
      <c r="A372" s="14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 ht="13.5" customHeight="1">
      <c r="A373" s="14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 ht="13.5" customHeight="1">
      <c r="A374" s="14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 ht="13.5" customHeight="1">
      <c r="A375" s="14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 ht="13.5" customHeight="1">
      <c r="A376" s="14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 ht="13.5" customHeight="1">
      <c r="A377" s="14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 ht="13.5" customHeight="1">
      <c r="A378" s="14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 ht="13.5" customHeight="1">
      <c r="A379" s="14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 ht="13.5" customHeight="1">
      <c r="A380" s="14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 ht="13.5" customHeight="1">
      <c r="A381" s="14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 ht="13.5" customHeight="1">
      <c r="A382" s="14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 ht="13.5" customHeight="1">
      <c r="A383" s="14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 ht="13.5" customHeight="1">
      <c r="A384" s="14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 ht="13.5" customHeight="1">
      <c r="A385" s="14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 ht="13.5" customHeight="1">
      <c r="A386" s="14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 ht="13.5" customHeight="1">
      <c r="A387" s="14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 ht="13.5" customHeight="1">
      <c r="A388" s="14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 ht="13.5" customHeight="1">
      <c r="A389" s="14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 ht="13.5" customHeight="1">
      <c r="A390" s="14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 ht="13.5" customHeight="1">
      <c r="A391" s="14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 ht="13.5" customHeight="1">
      <c r="A392" s="14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 ht="13.5" customHeight="1">
      <c r="A393" s="14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 ht="13.5" customHeight="1">
      <c r="A394" s="14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 ht="13.5" customHeight="1">
      <c r="A395" s="14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 ht="13.5" customHeight="1">
      <c r="A396" s="14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 ht="13.5" customHeight="1">
      <c r="A397" s="14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 ht="13.5" customHeight="1">
      <c r="A398" s="14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 ht="13.5" customHeight="1">
      <c r="A399" s="14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 ht="13.5" customHeight="1">
      <c r="A400" s="14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 ht="13.5" customHeight="1">
      <c r="A401" s="14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 ht="13.5" customHeight="1">
      <c r="A402" s="14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 ht="13.5" customHeight="1">
      <c r="A403" s="14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 ht="13.5" customHeight="1">
      <c r="A404" s="14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 ht="13.5" customHeight="1">
      <c r="A405" s="14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 ht="13.5" customHeight="1">
      <c r="A406" s="14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 ht="13.5" customHeight="1">
      <c r="A407" s="14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 ht="13.5" customHeight="1">
      <c r="A408" s="14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 ht="13.5" customHeight="1">
      <c r="A409" s="14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 ht="13.5" customHeight="1">
      <c r="A410" s="14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 ht="13.5" customHeight="1">
      <c r="A411" s="14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 ht="13.5" customHeight="1">
      <c r="A412" s="14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 ht="13.5" customHeight="1">
      <c r="A413" s="14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 ht="13.5" customHeight="1">
      <c r="A414" s="14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 ht="13.5" customHeight="1">
      <c r="A415" s="14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 ht="13.5" customHeight="1">
      <c r="A416" s="14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 ht="13.5" customHeight="1">
      <c r="A417" s="14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 ht="13.5" customHeight="1">
      <c r="A418" s="14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 ht="13.5" customHeight="1">
      <c r="A419" s="14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 ht="13.5" customHeight="1">
      <c r="A420" s="14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 ht="13.5" customHeight="1">
      <c r="A421" s="14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 ht="13.5" customHeight="1">
      <c r="A422" s="14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 ht="13.5" customHeight="1">
      <c r="A423" s="14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 ht="13.5" customHeight="1">
      <c r="A424" s="14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 ht="13.5" customHeight="1">
      <c r="A425" s="14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 ht="13.5" customHeight="1">
      <c r="A426" s="14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 ht="13.5" customHeight="1">
      <c r="A427" s="14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 ht="13.5" customHeight="1">
      <c r="A428" s="14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 ht="13.5" customHeight="1">
      <c r="A429" s="14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 ht="13.5" customHeight="1">
      <c r="A430" s="14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 ht="13.5" customHeight="1">
      <c r="A431" s="14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 ht="13.5" customHeight="1">
      <c r="A432" s="14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 ht="13.5" customHeight="1">
      <c r="A433" s="14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 ht="13.5" customHeight="1">
      <c r="A434" s="14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 ht="13.5" customHeight="1">
      <c r="A435" s="14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 ht="13.5" customHeight="1">
      <c r="A436" s="14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 ht="13.5" customHeight="1">
      <c r="A437" s="14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 ht="13.5" customHeight="1">
      <c r="A438" s="14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 ht="13.5" customHeight="1">
      <c r="A439" s="14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 ht="13.5" customHeight="1">
      <c r="A440" s="14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 ht="13.5" customHeight="1">
      <c r="A441" s="14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 ht="13.5" customHeight="1">
      <c r="A442" s="14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 ht="13.5" customHeight="1">
      <c r="A443" s="14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 ht="13.5" customHeight="1">
      <c r="A444" s="14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 ht="13.5" customHeight="1">
      <c r="A445" s="14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 ht="13.5" customHeight="1">
      <c r="A446" s="14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 ht="13.5" customHeight="1">
      <c r="A447" s="14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 ht="13.5" customHeight="1">
      <c r="A448" s="14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 ht="13.5" customHeight="1">
      <c r="A449" s="14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 ht="13.5" customHeight="1">
      <c r="A450" s="14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 ht="13.5" customHeight="1">
      <c r="A451" s="14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 ht="13.5" customHeight="1">
      <c r="A452" s="14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 ht="13.5" customHeight="1">
      <c r="A453" s="14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 ht="13.5" customHeight="1">
      <c r="A454" s="14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 ht="13.5" customHeight="1">
      <c r="A455" s="14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 ht="13.5" customHeight="1">
      <c r="A456" s="14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 ht="13.5" customHeight="1">
      <c r="A457" s="14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 ht="13.5" customHeight="1">
      <c r="A458" s="14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 ht="13.5" customHeight="1">
      <c r="A459" s="14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 ht="13.5" customHeight="1">
      <c r="A460" s="14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 ht="13.5" customHeight="1">
      <c r="A461" s="14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 ht="13.5" customHeight="1">
      <c r="A462" s="14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 ht="13.5" customHeight="1">
      <c r="A463" s="14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 ht="13.5" customHeight="1">
      <c r="A464" s="14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 ht="13.5" customHeight="1">
      <c r="A465" s="14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 ht="13.5" customHeight="1">
      <c r="A466" s="14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 ht="13.5" customHeight="1">
      <c r="A467" s="14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 ht="13.5" customHeight="1">
      <c r="A468" s="14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 ht="13.5" customHeight="1">
      <c r="A469" s="14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 ht="13.5" customHeight="1">
      <c r="A470" s="14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 ht="13.5" customHeight="1">
      <c r="A471" s="14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 ht="13.5" customHeight="1">
      <c r="A472" s="14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 ht="13.5" customHeight="1">
      <c r="A473" s="14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 ht="13.5" customHeight="1">
      <c r="A474" s="14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 ht="13.5" customHeight="1">
      <c r="A475" s="14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 ht="13.5" customHeight="1">
      <c r="A476" s="14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 ht="13.5" customHeight="1">
      <c r="A477" s="14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 ht="13.5" customHeight="1">
      <c r="A478" s="14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 ht="13.5" customHeight="1">
      <c r="A479" s="14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 ht="13.5" customHeight="1">
      <c r="A480" s="14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 ht="13.5" customHeight="1">
      <c r="A481" s="14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 ht="13.5" customHeight="1">
      <c r="A482" s="14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 ht="13.5" customHeight="1">
      <c r="A483" s="14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 ht="13.5" customHeight="1">
      <c r="A484" s="14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 ht="13.5" customHeight="1">
      <c r="A485" s="14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 ht="13.5" customHeight="1">
      <c r="A486" s="14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 ht="13.5" customHeight="1">
      <c r="A487" s="14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 ht="13.5" customHeight="1">
      <c r="A488" s="14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 ht="13.5" customHeight="1">
      <c r="A489" s="14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 ht="13.5" customHeight="1">
      <c r="A490" s="14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 ht="13.5" customHeight="1">
      <c r="A491" s="14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 ht="13.5" customHeight="1">
      <c r="A492" s="14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 ht="13.5" customHeight="1">
      <c r="A493" s="14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 ht="13.5" customHeight="1">
      <c r="A494" s="14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 ht="13.5" customHeight="1">
      <c r="A495" s="14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 ht="13.5" customHeight="1">
      <c r="A496" s="14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 ht="13.5" customHeight="1">
      <c r="A497" s="14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 ht="13.5" customHeight="1">
      <c r="A498" s="14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 ht="13.5" customHeight="1">
      <c r="A499" s="14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 ht="13.5" customHeight="1">
      <c r="A500" s="14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 ht="13.5" customHeight="1">
      <c r="A501" s="14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 ht="13.5" customHeight="1">
      <c r="A502" s="14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 ht="13.5" customHeight="1">
      <c r="A503" s="14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 ht="13.5" customHeight="1">
      <c r="A504" s="14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 ht="13.5" customHeight="1">
      <c r="A505" s="14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 ht="13.5" customHeight="1">
      <c r="A506" s="14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 ht="13.5" customHeight="1">
      <c r="A507" s="14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 ht="13.5" customHeight="1">
      <c r="A508" s="14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 ht="13.5" customHeight="1">
      <c r="A509" s="14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 ht="13.5" customHeight="1">
      <c r="A510" s="14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 ht="13.5" customHeight="1">
      <c r="A511" s="14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 ht="13.5" customHeight="1">
      <c r="A512" s="14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 ht="13.5" customHeight="1">
      <c r="A513" s="14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 ht="13.5" customHeight="1">
      <c r="A514" s="14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 ht="13.5" customHeight="1">
      <c r="A515" s="14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 ht="13.5" customHeight="1">
      <c r="A516" s="14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 ht="13.5" customHeight="1">
      <c r="A517" s="14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 ht="13.5" customHeight="1">
      <c r="A518" s="14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 ht="13.5" customHeight="1">
      <c r="A519" s="14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 ht="13.5" customHeight="1">
      <c r="A520" s="14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 ht="13.5" customHeight="1">
      <c r="A521" s="14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 ht="13.5" customHeight="1">
      <c r="A522" s="14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 ht="13.5" customHeight="1">
      <c r="A523" s="14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 ht="13.5" customHeight="1">
      <c r="A524" s="14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 ht="13.5" customHeight="1">
      <c r="A525" s="14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 ht="13.5" customHeight="1">
      <c r="A526" s="14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 ht="13.5" customHeight="1">
      <c r="A527" s="14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 ht="13.5" customHeight="1">
      <c r="A528" s="14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 ht="13.5" customHeight="1">
      <c r="A529" s="14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 ht="13.5" customHeight="1">
      <c r="A530" s="14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 ht="13.5" customHeight="1">
      <c r="A531" s="14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 ht="13.5" customHeight="1">
      <c r="A532" s="14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 ht="13.5" customHeight="1">
      <c r="A533" s="14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 ht="13.5" customHeight="1">
      <c r="A534" s="14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 ht="13.5" customHeight="1">
      <c r="A535" s="14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 ht="13.5" customHeight="1">
      <c r="A536" s="14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 ht="13.5" customHeight="1">
      <c r="A537" s="14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 ht="13.5" customHeight="1">
      <c r="A538" s="14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 ht="13.5" customHeight="1">
      <c r="A539" s="14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 ht="13.5" customHeight="1">
      <c r="A540" s="14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 ht="13.5" customHeight="1">
      <c r="A541" s="14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 ht="13.5" customHeight="1">
      <c r="A542" s="14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 ht="13.5" customHeight="1">
      <c r="A543" s="14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 ht="13.5" customHeight="1">
      <c r="A544" s="14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 ht="13.5" customHeight="1">
      <c r="A545" s="14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 ht="13.5" customHeight="1">
      <c r="A546" s="14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 ht="13.5" customHeight="1">
      <c r="A547" s="14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 ht="13.5" customHeight="1">
      <c r="A548" s="14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 ht="13.5" customHeight="1">
      <c r="A549" s="14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 ht="13.5" customHeight="1">
      <c r="A550" s="14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 ht="13.5" customHeight="1">
      <c r="A551" s="14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 ht="13.5" customHeight="1">
      <c r="A552" s="14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 ht="13.5" customHeight="1">
      <c r="A553" s="14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 ht="13.5" customHeight="1">
      <c r="A554" s="14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 ht="13.5" customHeight="1">
      <c r="A555" s="14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 ht="13.5" customHeight="1">
      <c r="A556" s="14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 ht="13.5" customHeight="1">
      <c r="A557" s="14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 ht="13.5" customHeight="1">
      <c r="A558" s="14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 ht="13.5" customHeight="1">
      <c r="A559" s="14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 ht="13.5" customHeight="1">
      <c r="A560" s="14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 ht="13.5" customHeight="1">
      <c r="A561" s="14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 ht="13.5" customHeight="1">
      <c r="A562" s="14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 ht="13.5" customHeight="1">
      <c r="A563" s="14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 ht="13.5" customHeight="1">
      <c r="A564" s="14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 ht="13.5" customHeight="1">
      <c r="A565" s="14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 ht="13.5" customHeight="1">
      <c r="A566" s="14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 ht="13.5" customHeight="1">
      <c r="A567" s="14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 ht="13.5" customHeight="1">
      <c r="A568" s="14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 ht="13.5" customHeight="1">
      <c r="A569" s="14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 ht="13.5" customHeight="1">
      <c r="A570" s="14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 ht="13.5" customHeight="1">
      <c r="A571" s="14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 ht="13.5" customHeight="1">
      <c r="A572" s="14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 ht="13.5" customHeight="1">
      <c r="A573" s="14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 ht="13.5" customHeight="1">
      <c r="A574" s="14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 ht="13.5" customHeight="1">
      <c r="A575" s="14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 ht="13.5" customHeight="1">
      <c r="A576" s="14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 ht="13.5" customHeight="1">
      <c r="A577" s="14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 ht="13.5" customHeight="1">
      <c r="A578" s="14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 ht="13.5" customHeight="1">
      <c r="A579" s="14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 ht="13.5" customHeight="1">
      <c r="A580" s="14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 ht="13.5" customHeight="1">
      <c r="A581" s="14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 ht="13.5" customHeight="1">
      <c r="A582" s="14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 ht="13.5" customHeight="1">
      <c r="A583" s="14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 ht="13.5" customHeight="1">
      <c r="A584" s="14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 ht="13.5" customHeight="1">
      <c r="A585" s="14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 ht="13.5" customHeight="1">
      <c r="A586" s="14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 ht="13.5" customHeight="1">
      <c r="A587" s="14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 ht="13.5" customHeight="1">
      <c r="A588" s="14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 ht="13.5" customHeight="1">
      <c r="A589" s="14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 ht="13.5" customHeight="1">
      <c r="A590" s="14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 ht="13.5" customHeight="1">
      <c r="A591" s="14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 ht="13.5" customHeight="1">
      <c r="A592" s="14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 ht="13.5" customHeight="1">
      <c r="A593" s="14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 ht="13.5" customHeight="1">
      <c r="A594" s="14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 ht="13.5" customHeight="1">
      <c r="A595" s="14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 ht="13.5" customHeight="1">
      <c r="A596" s="14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 ht="13.5" customHeight="1">
      <c r="A597" s="14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 ht="13.5" customHeight="1">
      <c r="A598" s="14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 ht="13.5" customHeight="1">
      <c r="A599" s="14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 ht="13.5" customHeight="1">
      <c r="A600" s="14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 ht="13.5" customHeight="1">
      <c r="A601" s="14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 ht="13.5" customHeight="1">
      <c r="A602" s="14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 ht="13.5" customHeight="1">
      <c r="A603" s="14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 ht="13.5" customHeight="1">
      <c r="A604" s="14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 ht="13.5" customHeight="1">
      <c r="A605" s="14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 ht="13.5" customHeight="1">
      <c r="A606" s="14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 ht="13.5" customHeight="1">
      <c r="A607" s="14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 ht="13.5" customHeight="1">
      <c r="A608" s="14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 ht="13.5" customHeight="1">
      <c r="A609" s="14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 ht="13.5" customHeight="1">
      <c r="A610" s="14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 ht="13.5" customHeight="1">
      <c r="A611" s="14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 ht="13.5" customHeight="1">
      <c r="A612" s="14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 ht="13.5" customHeight="1">
      <c r="A613" s="14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 ht="13.5" customHeight="1">
      <c r="A614" s="14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 ht="13.5" customHeight="1">
      <c r="A615" s="14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 ht="13.5" customHeight="1">
      <c r="A616" s="14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 ht="13.5" customHeight="1">
      <c r="A617" s="14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 ht="13.5" customHeight="1">
      <c r="A618" s="14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 ht="13.5" customHeight="1">
      <c r="A619" s="14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 ht="13.5" customHeight="1">
      <c r="A620" s="14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 ht="13.5" customHeight="1">
      <c r="A621" s="14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 ht="13.5" customHeight="1">
      <c r="A622" s="14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 ht="13.5" customHeight="1">
      <c r="A623" s="14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 ht="13.5" customHeight="1">
      <c r="A624" s="14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 ht="13.5" customHeight="1">
      <c r="A625" s="14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 ht="13.5" customHeight="1">
      <c r="A626" s="14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 ht="13.5" customHeight="1">
      <c r="A627" s="14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 ht="13.5" customHeight="1">
      <c r="A628" s="14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 ht="13.5" customHeight="1">
      <c r="A629" s="14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 ht="13.5" customHeight="1">
      <c r="A630" s="14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 ht="13.5" customHeight="1">
      <c r="A631" s="14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 ht="13.5" customHeight="1">
      <c r="A632" s="14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 ht="13.5" customHeight="1">
      <c r="A633" s="14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 ht="13.5" customHeight="1">
      <c r="A634" s="14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 ht="13.5" customHeight="1">
      <c r="A635" s="14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 ht="13.5" customHeight="1">
      <c r="A636" s="14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 ht="13.5" customHeight="1">
      <c r="A637" s="14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 ht="13.5" customHeight="1">
      <c r="A638" s="14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 ht="13.5" customHeight="1">
      <c r="A639" s="14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 ht="13.5" customHeight="1">
      <c r="A640" s="14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 ht="13.5" customHeight="1">
      <c r="A641" s="14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 ht="13.5" customHeight="1">
      <c r="A642" s="14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 ht="13.5" customHeight="1">
      <c r="A643" s="14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 ht="13.5" customHeight="1">
      <c r="A644" s="14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 ht="13.5" customHeight="1">
      <c r="A645" s="14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 ht="13.5" customHeight="1">
      <c r="A646" s="14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 ht="13.5" customHeight="1">
      <c r="A647" s="14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 ht="13.5" customHeight="1">
      <c r="A648" s="14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 ht="13.5" customHeight="1">
      <c r="A649" s="14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 ht="13.5" customHeight="1">
      <c r="A650" s="14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 ht="13.5" customHeight="1">
      <c r="A651" s="14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 ht="13.5" customHeight="1">
      <c r="A652" s="14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 ht="13.5" customHeight="1">
      <c r="A653" s="14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 ht="13.5" customHeight="1">
      <c r="A654" s="14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 ht="13.5" customHeight="1">
      <c r="A655" s="14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 ht="13.5" customHeight="1">
      <c r="A656" s="14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 ht="13.5" customHeight="1">
      <c r="A657" s="14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 ht="13.5" customHeight="1">
      <c r="A658" s="14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 ht="13.5" customHeight="1">
      <c r="A659" s="14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 ht="13.5" customHeight="1">
      <c r="A660" s="14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 ht="13.5" customHeight="1">
      <c r="A661" s="14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 ht="13.5" customHeight="1">
      <c r="A662" s="14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 ht="13.5" customHeight="1">
      <c r="A663" s="14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 ht="13.5" customHeight="1">
      <c r="A664" s="14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 ht="13.5" customHeight="1">
      <c r="A665" s="14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 ht="13.5" customHeight="1">
      <c r="A666" s="14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 ht="13.5" customHeight="1">
      <c r="A667" s="14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 ht="13.5" customHeight="1">
      <c r="A668" s="14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 ht="13.5" customHeight="1">
      <c r="A669" s="14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 ht="13.5" customHeight="1">
      <c r="A670" s="14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 ht="13.5" customHeight="1">
      <c r="A671" s="14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 ht="13.5" customHeight="1">
      <c r="A672" s="14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 ht="13.5" customHeight="1">
      <c r="A673" s="14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 ht="13.5" customHeight="1">
      <c r="A674" s="14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 ht="13.5" customHeight="1">
      <c r="A675" s="14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 ht="13.5" customHeight="1">
      <c r="A676" s="14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 ht="13.5" customHeight="1">
      <c r="A677" s="14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 ht="13.5" customHeight="1">
      <c r="A678" s="14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 ht="13.5" customHeight="1">
      <c r="A679" s="14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 ht="13.5" customHeight="1">
      <c r="A680" s="14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 ht="13.5" customHeight="1">
      <c r="A681" s="14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 ht="13.5" customHeight="1">
      <c r="A682" s="14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 ht="13.5" customHeight="1">
      <c r="A683" s="14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 ht="13.5" customHeight="1">
      <c r="A684" s="14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 ht="13.5" customHeight="1">
      <c r="A685" s="14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 ht="13.5" customHeight="1">
      <c r="A686" s="14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 ht="13.5" customHeight="1">
      <c r="A687" s="14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 ht="13.5" customHeight="1">
      <c r="A688" s="14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 ht="13.5" customHeight="1">
      <c r="A689" s="14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 ht="13.5" customHeight="1">
      <c r="A690" s="14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 ht="13.5" customHeight="1">
      <c r="A691" s="14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 ht="13.5" customHeight="1">
      <c r="A692" s="14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 ht="13.5" customHeight="1">
      <c r="A693" s="14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 ht="13.5" customHeight="1">
      <c r="A694" s="14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 ht="13.5" customHeight="1">
      <c r="A695" s="14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 ht="13.5" customHeight="1">
      <c r="A696" s="14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 ht="13.5" customHeight="1">
      <c r="A697" s="14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 ht="13.5" customHeight="1">
      <c r="A698" s="14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 ht="13.5" customHeight="1">
      <c r="A699" s="14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 ht="13.5" customHeight="1">
      <c r="A700" s="14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 ht="13.5" customHeight="1">
      <c r="A701" s="14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 ht="13.5" customHeight="1">
      <c r="A702" s="14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 ht="13.5" customHeight="1">
      <c r="A703" s="14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 ht="13.5" customHeight="1">
      <c r="A704" s="14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 ht="13.5" customHeight="1">
      <c r="A705" s="14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 ht="13.5" customHeight="1">
      <c r="A706" s="14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 ht="13.5" customHeight="1">
      <c r="A707" s="14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 ht="13.5" customHeight="1">
      <c r="A708" s="14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 ht="13.5" customHeight="1">
      <c r="A709" s="14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 ht="13.5" customHeight="1">
      <c r="A710" s="14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 ht="13.5" customHeight="1">
      <c r="A711" s="14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 ht="13.5" customHeight="1">
      <c r="A712" s="14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 ht="13.5" customHeight="1">
      <c r="A713" s="14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 ht="13.5" customHeight="1">
      <c r="A714" s="14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 ht="13.5" customHeight="1">
      <c r="A715" s="14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 ht="13.5" customHeight="1">
      <c r="A716" s="14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 ht="13.5" customHeight="1">
      <c r="A717" s="14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 ht="13.5" customHeight="1">
      <c r="A718" s="14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 ht="13.5" customHeight="1">
      <c r="A719" s="14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 ht="13.5" customHeight="1">
      <c r="A720" s="14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 ht="13.5" customHeight="1">
      <c r="A721" s="14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 ht="13.5" customHeight="1">
      <c r="A722" s="14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 ht="13.5" customHeight="1">
      <c r="A723" s="14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 ht="13.5" customHeight="1">
      <c r="A724" s="14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 ht="13.5" customHeight="1">
      <c r="A725" s="14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 ht="13.5" customHeight="1">
      <c r="A726" s="14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 ht="13.5" customHeight="1">
      <c r="A727" s="14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 ht="13.5" customHeight="1">
      <c r="A728" s="14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 ht="13.5" customHeight="1">
      <c r="A729" s="14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 ht="13.5" customHeight="1">
      <c r="A730" s="14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 ht="13.5" customHeight="1">
      <c r="A731" s="14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 ht="13.5" customHeight="1">
      <c r="A732" s="14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 ht="13.5" customHeight="1">
      <c r="A733" s="14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 ht="13.5" customHeight="1">
      <c r="A734" s="14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 ht="13.5" customHeight="1">
      <c r="A735" s="14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 ht="13.5" customHeight="1">
      <c r="A736" s="14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 ht="13.5" customHeight="1">
      <c r="A737" s="14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 ht="13.5" customHeight="1">
      <c r="A738" s="14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 ht="13.5" customHeight="1">
      <c r="A739" s="14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 ht="13.5" customHeight="1">
      <c r="A740" s="14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 ht="13.5" customHeight="1">
      <c r="A741" s="14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 ht="13.5" customHeight="1">
      <c r="A742" s="14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 ht="13.5" customHeight="1">
      <c r="A743" s="14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 ht="13.5" customHeight="1">
      <c r="A744" s="14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 ht="13.5" customHeight="1">
      <c r="A745" s="14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 ht="13.5" customHeight="1">
      <c r="A746" s="14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 ht="13.5" customHeight="1">
      <c r="A747" s="14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 ht="13.5" customHeight="1">
      <c r="A748" s="14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 ht="13.5" customHeight="1">
      <c r="A749" s="14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 ht="13.5" customHeight="1">
      <c r="A750" s="14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 ht="13.5" customHeight="1">
      <c r="A751" s="14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 ht="13.5" customHeight="1">
      <c r="A752" s="14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 ht="13.5" customHeight="1">
      <c r="A753" s="14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 ht="13.5" customHeight="1">
      <c r="A754" s="14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 ht="13.5" customHeight="1">
      <c r="A755" s="14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 ht="13.5" customHeight="1">
      <c r="A756" s="14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 ht="13.5" customHeight="1">
      <c r="A757" s="14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 ht="13.5" customHeight="1">
      <c r="A758" s="14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 ht="13.5" customHeight="1">
      <c r="A759" s="14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 ht="13.5" customHeight="1">
      <c r="A760" s="14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 ht="13.5" customHeight="1">
      <c r="A761" s="14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 ht="13.5" customHeight="1">
      <c r="A762" s="14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 ht="13.5" customHeight="1">
      <c r="A763" s="14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 ht="13.5" customHeight="1">
      <c r="A764" s="14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 ht="13.5" customHeight="1">
      <c r="A765" s="14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 ht="13.5" customHeight="1">
      <c r="A766" s="14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 ht="13.5" customHeight="1">
      <c r="A767" s="14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 ht="13.5" customHeight="1">
      <c r="A768" s="14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 ht="13.5" customHeight="1">
      <c r="A769" s="14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 ht="13.5" customHeight="1">
      <c r="A770" s="14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 ht="13.5" customHeight="1">
      <c r="A771" s="14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 ht="13.5" customHeight="1">
      <c r="A772" s="14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 ht="13.5" customHeight="1">
      <c r="A773" s="14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 ht="13.5" customHeight="1">
      <c r="A774" s="14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 ht="13.5" customHeight="1">
      <c r="A775" s="14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 ht="13.5" customHeight="1">
      <c r="A776" s="14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 ht="13.5" customHeight="1">
      <c r="A777" s="14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 ht="13.5" customHeight="1">
      <c r="A778" s="14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 ht="13.5" customHeight="1">
      <c r="A779" s="14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 ht="13.5" customHeight="1">
      <c r="A780" s="14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 ht="13.5" customHeight="1">
      <c r="A781" s="14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 ht="13.5" customHeight="1">
      <c r="A782" s="14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 ht="13.5" customHeight="1">
      <c r="A783" s="14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 ht="13.5" customHeight="1">
      <c r="A784" s="14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 ht="13.5" customHeight="1">
      <c r="A785" s="14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 ht="13.5" customHeight="1">
      <c r="A786" s="14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 ht="13.5" customHeight="1">
      <c r="A787" s="14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 ht="13.5" customHeight="1">
      <c r="A788" s="14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 ht="13.5" customHeight="1">
      <c r="A789" s="14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 ht="13.5" customHeight="1">
      <c r="A790" s="14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 ht="13.5" customHeight="1">
      <c r="A791" s="14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 ht="13.5" customHeight="1">
      <c r="A792" s="14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 ht="13.5" customHeight="1">
      <c r="A793" s="14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 ht="13.5" customHeight="1">
      <c r="A794" s="14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 ht="13.5" customHeight="1">
      <c r="A795" s="14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 ht="13.5" customHeight="1">
      <c r="A796" s="14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 ht="13.5" customHeight="1">
      <c r="A797" s="14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 ht="13.5" customHeight="1">
      <c r="A798" s="14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 ht="13.5" customHeight="1">
      <c r="A799" s="14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 ht="13.5" customHeight="1">
      <c r="A800" s="14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 ht="13.5" customHeight="1">
      <c r="A801" s="14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 ht="13.5" customHeight="1">
      <c r="A802" s="14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 ht="13.5" customHeight="1">
      <c r="A803" s="14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 ht="13.5" customHeight="1">
      <c r="A804" s="14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 ht="13.5" customHeight="1">
      <c r="A805" s="14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 ht="13.5" customHeight="1">
      <c r="A806" s="14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 ht="13.5" customHeight="1">
      <c r="A807" s="14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 ht="13.5" customHeight="1">
      <c r="A808" s="14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 ht="13.5" customHeight="1">
      <c r="A809" s="14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 ht="13.5" customHeight="1">
      <c r="A810" s="14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 ht="13.5" customHeight="1">
      <c r="A811" s="14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 ht="13.5" customHeight="1">
      <c r="A812" s="14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 ht="13.5" customHeight="1">
      <c r="A813" s="14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 ht="13.5" customHeight="1">
      <c r="A814" s="14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 ht="13.5" customHeight="1">
      <c r="A815" s="14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 ht="13.5" customHeight="1">
      <c r="A816" s="14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 ht="13.5" customHeight="1">
      <c r="A817" s="14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 ht="13.5" customHeight="1">
      <c r="A818" s="14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 ht="13.5" customHeight="1">
      <c r="A819" s="14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 ht="13.5" customHeight="1">
      <c r="A820" s="14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 ht="13.5" customHeight="1">
      <c r="A821" s="14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 ht="13.5" customHeight="1">
      <c r="A822" s="14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 ht="13.5" customHeight="1">
      <c r="A823" s="14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 ht="13.5" customHeight="1">
      <c r="A824" s="14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 ht="13.5" customHeight="1">
      <c r="A825" s="14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 ht="13.5" customHeight="1">
      <c r="A826" s="14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 ht="13.5" customHeight="1">
      <c r="A827" s="14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 ht="13.5" customHeight="1">
      <c r="A828" s="14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 ht="13.5" customHeight="1">
      <c r="A829" s="14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 ht="13.5" customHeight="1">
      <c r="A830" s="14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 ht="13.5" customHeight="1">
      <c r="A831" s="14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 ht="13.5" customHeight="1">
      <c r="A832" s="14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 ht="13.5" customHeight="1">
      <c r="A833" s="14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 ht="13.5" customHeight="1">
      <c r="A834" s="14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 ht="13.5" customHeight="1">
      <c r="A835" s="14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 ht="13.5" customHeight="1">
      <c r="A836" s="14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 ht="13.5" customHeight="1">
      <c r="A837" s="14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 ht="13.5" customHeight="1">
      <c r="A838" s="14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 ht="13.5" customHeight="1">
      <c r="A839" s="14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 ht="13.5" customHeight="1">
      <c r="A840" s="14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 ht="13.5" customHeight="1">
      <c r="A841" s="14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 ht="13.5" customHeight="1">
      <c r="A842" s="14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 ht="13.5" customHeight="1">
      <c r="A843" s="14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 ht="13.5" customHeight="1">
      <c r="A844" s="14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 ht="13.5" customHeight="1">
      <c r="A845" s="14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 ht="13.5" customHeight="1">
      <c r="A846" s="14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 ht="13.5" customHeight="1">
      <c r="A847" s="14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 ht="13.5" customHeight="1">
      <c r="A848" s="14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 ht="13.5" customHeight="1">
      <c r="A849" s="14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 ht="13.5" customHeight="1">
      <c r="A850" s="14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 ht="13.5" customHeight="1">
      <c r="A851" s="14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 ht="13.5" customHeight="1">
      <c r="A852" s="14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 ht="13.5" customHeight="1">
      <c r="A853" s="14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 ht="13.5" customHeight="1">
      <c r="A854" s="14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 ht="13.5" customHeight="1">
      <c r="A855" s="14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 ht="13.5" customHeight="1">
      <c r="A856" s="14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 ht="13.5" customHeight="1">
      <c r="A857" s="14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 ht="13.5" customHeight="1">
      <c r="A858" s="14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 ht="13.5" customHeight="1">
      <c r="A859" s="14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 ht="13.5" customHeight="1">
      <c r="A860" s="14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 ht="13.5" customHeight="1">
      <c r="A861" s="14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 ht="13.5" customHeight="1">
      <c r="A862" s="14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 ht="13.5" customHeight="1">
      <c r="A863" s="14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 ht="13.5" customHeight="1">
      <c r="A864" s="14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 ht="13.5" customHeight="1">
      <c r="A865" s="14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 ht="13.5" customHeight="1">
      <c r="A866" s="14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 ht="13.5" customHeight="1">
      <c r="A867" s="14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 ht="13.5" customHeight="1">
      <c r="A868" s="14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 ht="13.5" customHeight="1">
      <c r="A869" s="14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 ht="13.5" customHeight="1">
      <c r="A870" s="14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 ht="13.5" customHeight="1">
      <c r="A871" s="14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 ht="13.5" customHeight="1">
      <c r="A872" s="14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 ht="13.5" customHeight="1">
      <c r="A873" s="14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 ht="13.5" customHeight="1">
      <c r="A874" s="14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 ht="13.5" customHeight="1">
      <c r="A875" s="14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 ht="13.5" customHeight="1">
      <c r="A876" s="14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 ht="13.5" customHeight="1">
      <c r="A877" s="14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 ht="13.5" customHeight="1">
      <c r="A878" s="14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 ht="13.5" customHeight="1">
      <c r="A879" s="14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 ht="13.5" customHeight="1">
      <c r="A880" s="14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 ht="13.5" customHeight="1">
      <c r="A881" s="14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 ht="13.5" customHeight="1">
      <c r="A882" s="14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 ht="13.5" customHeight="1">
      <c r="A883" s="14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 ht="13.5" customHeight="1">
      <c r="A884" s="14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 ht="13.5" customHeight="1">
      <c r="A885" s="14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 ht="13.5" customHeight="1">
      <c r="A886" s="14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 ht="13.5" customHeight="1">
      <c r="A887" s="14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 ht="13.5" customHeight="1">
      <c r="A888" s="14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 ht="13.5" customHeight="1">
      <c r="A889" s="14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 ht="13.5" customHeight="1">
      <c r="A890" s="14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 ht="13.5" customHeight="1">
      <c r="A891" s="14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 ht="13.5" customHeight="1">
      <c r="A892" s="14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 ht="13.5" customHeight="1">
      <c r="A893" s="14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 ht="13.5" customHeight="1">
      <c r="A894" s="14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 ht="13.5" customHeight="1">
      <c r="A895" s="14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 ht="13.5" customHeight="1">
      <c r="A896" s="14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 ht="13.5" customHeight="1">
      <c r="A897" s="14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 ht="13.5" customHeight="1">
      <c r="A898" s="14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 ht="13.5" customHeight="1">
      <c r="A899" s="14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 ht="13.5" customHeight="1">
      <c r="A900" s="14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 ht="13.5" customHeight="1">
      <c r="A901" s="14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 ht="13.5" customHeight="1">
      <c r="A902" s="14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 ht="13.5" customHeight="1">
      <c r="A903" s="14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 ht="13.5" customHeight="1">
      <c r="A904" s="14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 ht="13.5" customHeight="1">
      <c r="A905" s="14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 ht="13.5" customHeight="1">
      <c r="A906" s="14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 ht="13.5" customHeight="1">
      <c r="A907" s="14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 ht="13.5" customHeight="1">
      <c r="A908" s="14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 ht="13.5" customHeight="1">
      <c r="A909" s="14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 ht="13.5" customHeight="1">
      <c r="A910" s="14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 ht="13.5" customHeight="1">
      <c r="A911" s="14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 ht="13.5" customHeight="1">
      <c r="A912" s="14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 ht="13.5" customHeight="1">
      <c r="A913" s="14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 ht="13.5" customHeight="1">
      <c r="A914" s="14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 ht="13.5" customHeight="1">
      <c r="A915" s="14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 ht="13.5" customHeight="1">
      <c r="A916" s="14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 ht="13.5" customHeight="1">
      <c r="A917" s="14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 ht="13.5" customHeight="1">
      <c r="A918" s="14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 ht="13.5" customHeight="1">
      <c r="A919" s="14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 ht="13.5" customHeight="1">
      <c r="A920" s="14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 ht="13.5" customHeight="1">
      <c r="A921" s="14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 ht="13.5" customHeight="1">
      <c r="A922" s="14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 ht="13.5" customHeight="1">
      <c r="A923" s="14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 ht="13.5" customHeight="1">
      <c r="A924" s="14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 ht="13.5" customHeight="1">
      <c r="A925" s="14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 ht="13.5" customHeight="1">
      <c r="A926" s="14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 ht="13.5" customHeight="1">
      <c r="A927" s="14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 ht="13.5" customHeight="1">
      <c r="A928" s="14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 ht="13.5" customHeight="1">
      <c r="A929" s="14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 ht="13.5" customHeight="1">
      <c r="A930" s="14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 ht="13.5" customHeight="1">
      <c r="A931" s="14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 ht="13.5" customHeight="1">
      <c r="A932" s="14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 ht="13.5" customHeight="1">
      <c r="A933" s="14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 ht="13.5" customHeight="1">
      <c r="A934" s="14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 ht="13.5" customHeight="1">
      <c r="A935" s="14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 ht="13.5" customHeight="1">
      <c r="A936" s="14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 ht="13.5" customHeight="1">
      <c r="A937" s="14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 ht="13.5" customHeight="1">
      <c r="A938" s="14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 ht="13.5" customHeight="1">
      <c r="A939" s="14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 ht="13.5" customHeight="1">
      <c r="A940" s="14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 ht="13.5" customHeight="1">
      <c r="A941" s="14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 ht="13.5" customHeight="1">
      <c r="A942" s="14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 ht="13.5" customHeight="1">
      <c r="A943" s="14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 ht="13.5" customHeight="1">
      <c r="A944" s="14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 ht="13.5" customHeight="1">
      <c r="A945" s="14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 ht="13.5" customHeight="1">
      <c r="A946" s="14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 ht="13.5" customHeight="1">
      <c r="A947" s="14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 ht="13.5" customHeight="1">
      <c r="A948" s="14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 ht="13.5" customHeight="1">
      <c r="A949" s="14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 ht="13.5" customHeight="1">
      <c r="A950" s="14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 ht="13.5" customHeight="1">
      <c r="A951" s="14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 ht="13.5" customHeight="1">
      <c r="A952" s="14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 ht="13.5" customHeight="1">
      <c r="A953" s="14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 ht="13.5" customHeight="1">
      <c r="A954" s="14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 ht="13.5" customHeight="1">
      <c r="A955" s="14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 ht="13.5" customHeight="1">
      <c r="A956" s="14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 ht="13.5" customHeight="1">
      <c r="A957" s="14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 ht="13.5" customHeight="1">
      <c r="A958" s="14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 ht="13.5" customHeight="1">
      <c r="A959" s="14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 ht="13.5" customHeight="1">
      <c r="A960" s="14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 ht="13.5" customHeight="1">
      <c r="A961" s="14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 ht="13.5" customHeight="1">
      <c r="A962" s="14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 ht="13.5" customHeight="1">
      <c r="A963" s="14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 ht="13.5" customHeight="1">
      <c r="A964" s="14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 ht="13.5" customHeight="1">
      <c r="A965" s="14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 ht="13.5" customHeight="1">
      <c r="A966" s="14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 ht="13.5" customHeight="1">
      <c r="A967" s="14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 ht="13.5" customHeight="1">
      <c r="A968" s="14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 ht="13.5" customHeight="1">
      <c r="A969" s="14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 ht="13.5" customHeight="1">
      <c r="A970" s="14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 ht="13.5" customHeight="1">
      <c r="A971" s="14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 ht="13.5" customHeight="1">
      <c r="A972" s="14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 ht="13.5" customHeight="1">
      <c r="A973" s="14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 ht="13.5" customHeight="1">
      <c r="A974" s="14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 ht="13.5" customHeight="1">
      <c r="A975" s="14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 ht="13.5" customHeight="1">
      <c r="A976" s="14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 ht="13.5" customHeight="1">
      <c r="A977" s="14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 ht="13.5" customHeight="1">
      <c r="A978" s="14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 ht="13.5" customHeight="1">
      <c r="A979" s="14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 ht="13.5" customHeight="1">
      <c r="A980" s="14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 ht="13.5" customHeight="1">
      <c r="A981" s="14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 ht="13.5" customHeight="1">
      <c r="A982" s="14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 ht="13.5" customHeight="1">
      <c r="A983" s="14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 ht="13.5" customHeight="1">
      <c r="A984" s="14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 ht="13.5" customHeight="1">
      <c r="A985" s="14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 ht="13.5" customHeight="1">
      <c r="A986" s="14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 ht="13.5" customHeight="1">
      <c r="A987" s="14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  <row r="988" ht="13.5" customHeight="1">
      <c r="A988" s="14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</row>
    <row r="989" ht="13.5" customHeight="1">
      <c r="A989" s="14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</row>
    <row r="990" ht="13.5" customHeight="1">
      <c r="A990" s="14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 ht="13.5" customHeight="1">
      <c r="A991" s="14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 ht="13.5" customHeight="1">
      <c r="A992" s="14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</row>
    <row r="993" ht="13.5" customHeight="1">
      <c r="A993" s="14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</row>
    <row r="994" ht="13.5" customHeight="1">
      <c r="A994" s="14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</row>
    <row r="995" ht="13.5" customHeight="1">
      <c r="A995" s="14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</row>
    <row r="996" ht="13.5" customHeight="1">
      <c r="A996" s="14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</row>
    <row r="997" ht="13.5" customHeight="1">
      <c r="A997" s="14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</row>
    <row r="998" ht="13.5" customHeight="1">
      <c r="A998" s="14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</row>
    <row r="999" ht="13.5" customHeight="1">
      <c r="A999" s="14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</row>
    <row r="1000" ht="13.5" customHeight="1">
      <c r="A1000" s="14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</row>
  </sheetData>
  <mergeCells count="9">
    <mergeCell ref="X8:Y10"/>
    <mergeCell ref="Z8:Z10"/>
    <mergeCell ref="A8:A10"/>
    <mergeCell ref="B8:P8"/>
    <mergeCell ref="Q8:R8"/>
    <mergeCell ref="S8:S10"/>
    <mergeCell ref="T8:T10"/>
    <mergeCell ref="U8:U10"/>
    <mergeCell ref="V8:W10"/>
  </mergeCells>
  <printOptions horizontalCentered="1"/>
  <pageMargins bottom="0.4724409448818898" footer="0.0" header="0.0" left="0.4724409448818898" right="0.4724409448818898" top="0.4724409448818898"/>
  <pageSetup scale="7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6.5"/>
    <col customWidth="1" min="3" max="3" width="6.75"/>
    <col customWidth="1" min="4" max="4" width="25.13"/>
    <col customWidth="1" min="5" max="10" width="4.63"/>
    <col customWidth="1" min="11" max="11" width="24.25"/>
    <col customWidth="1" min="12" max="12" width="15.5"/>
    <col customWidth="1" min="13" max="13" width="24.25"/>
    <col customWidth="1" min="14" max="26" width="8.0"/>
  </cols>
  <sheetData>
    <row r="1" ht="19.5" customHeight="1">
      <c r="A1" s="14"/>
      <c r="B1" s="14"/>
      <c r="C1" s="14"/>
      <c r="D1" s="15"/>
      <c r="E1" s="16"/>
      <c r="F1" s="16"/>
      <c r="G1" s="16"/>
      <c r="H1" s="16"/>
      <c r="I1" s="16"/>
      <c r="J1" s="16"/>
      <c r="K1" s="16"/>
      <c r="L1" s="16"/>
      <c r="M1" s="17" t="s">
        <v>7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9.5" customHeight="1">
      <c r="A2" s="20"/>
      <c r="B2" s="21"/>
      <c r="C2" s="169" t="str">
        <f>CONCATENATE("DAFTAR NILAI SIKAP PESERTA DIDIK KELAS ",RIGHT('Pengetahuan (rincian)'!C2,7))</f>
        <v>DAFTAR NILAI SIKAP PESERTA DIDIK KELAS XIE RPL</v>
      </c>
      <c r="D2" s="21"/>
      <c r="E2" s="21"/>
      <c r="F2" s="21"/>
      <c r="G2" s="21"/>
      <c r="H2" s="21"/>
      <c r="I2" s="21"/>
      <c r="J2" s="21"/>
      <c r="K2" s="21"/>
      <c r="L2" s="178"/>
      <c r="M2" s="281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25"/>
      <c r="C3" s="170" t="str">
        <f>'Pengetahuan (rincian)'!C3</f>
        <v>SMK TELKOM BANJARBARU</v>
      </c>
      <c r="L3" s="56"/>
      <c r="M3" s="28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29"/>
      <c r="B4" s="30"/>
      <c r="C4" s="171" t="str">
        <f>'Pengetahuan (rincian)'!C4:U4</f>
        <v>TAHUN PELAJARAN 2025-2026</v>
      </c>
      <c r="D4" s="30"/>
      <c r="E4" s="30"/>
      <c r="F4" s="30"/>
      <c r="G4" s="30"/>
      <c r="H4" s="30"/>
      <c r="I4" s="30"/>
      <c r="J4" s="30"/>
      <c r="K4" s="30"/>
      <c r="L4" s="190"/>
      <c r="M4" s="28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.75" customHeight="1">
      <c r="A5" s="16"/>
      <c r="B5" s="16"/>
      <c r="C5" s="34"/>
      <c r="D5" s="35"/>
      <c r="E5" s="34"/>
      <c r="F5" s="34"/>
      <c r="G5" s="34"/>
      <c r="H5" s="34"/>
      <c r="I5" s="34"/>
      <c r="J5" s="34"/>
      <c r="K5" s="34"/>
      <c r="L5" s="34"/>
      <c r="M5" s="3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.75" customHeight="1">
      <c r="A6" s="16"/>
      <c r="B6" s="16"/>
      <c r="C6" s="34"/>
      <c r="D6" s="35"/>
      <c r="E6" s="34"/>
      <c r="F6" s="34"/>
      <c r="G6" s="34"/>
      <c r="H6" s="34"/>
      <c r="I6" s="34"/>
      <c r="J6" s="34"/>
      <c r="K6" s="34"/>
      <c r="L6" s="34"/>
      <c r="M6" s="3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9.5" customHeight="1">
      <c r="A7" s="42" t="str">
        <f>'Pengetahuan (rincian)'!A6</f>
        <v>MATA PELAJARAN : </v>
      </c>
      <c r="B7" s="37"/>
      <c r="C7" s="38"/>
      <c r="D7" s="43"/>
      <c r="E7" s="40"/>
      <c r="F7" s="40"/>
      <c r="G7" s="40"/>
      <c r="H7" s="40"/>
      <c r="I7" s="40"/>
      <c r="J7" s="40"/>
      <c r="K7" s="34"/>
      <c r="L7" s="34"/>
      <c r="M7" s="44" t="str">
        <f>'Pengetahuan (rincian)'!AV6</f>
        <v>SEMESTER : GANJIL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.75" customHeight="1">
      <c r="A8" s="42"/>
      <c r="B8" s="37"/>
      <c r="C8" s="38"/>
      <c r="D8" s="43"/>
      <c r="E8" s="40"/>
      <c r="F8" s="40"/>
      <c r="G8" s="40"/>
      <c r="H8" s="40"/>
      <c r="I8" s="40"/>
      <c r="J8" s="40"/>
      <c r="K8" s="34"/>
      <c r="L8" s="34"/>
      <c r="M8" s="4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.75" customHeight="1">
      <c r="A9" s="173"/>
      <c r="B9" s="173"/>
      <c r="C9" s="174"/>
      <c r="D9" s="175"/>
      <c r="E9" s="174"/>
      <c r="F9" s="174"/>
      <c r="G9" s="174"/>
      <c r="H9" s="174"/>
      <c r="I9" s="174"/>
      <c r="J9" s="174"/>
      <c r="K9" s="174"/>
      <c r="L9" s="174"/>
      <c r="M9" s="17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9.5" customHeight="1">
      <c r="A10" s="234" t="s">
        <v>13</v>
      </c>
      <c r="B10" s="235" t="s">
        <v>14</v>
      </c>
      <c r="C10" s="178"/>
      <c r="D10" s="236" t="s">
        <v>15</v>
      </c>
      <c r="E10" s="332" t="s">
        <v>153</v>
      </c>
      <c r="F10" s="181"/>
      <c r="G10" s="181"/>
      <c r="H10" s="181"/>
      <c r="I10" s="181"/>
      <c r="J10" s="181"/>
      <c r="K10" s="237" t="s">
        <v>79</v>
      </c>
      <c r="L10" s="21"/>
      <c r="M10" s="2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14"/>
      <c r="Y10" s="14"/>
      <c r="Z10" s="14"/>
    </row>
    <row r="11" ht="31.5" customHeight="1">
      <c r="A11" s="188"/>
      <c r="B11" s="189"/>
      <c r="C11" s="190"/>
      <c r="D11" s="191"/>
      <c r="E11" s="285" t="s">
        <v>13</v>
      </c>
      <c r="F11" s="285" t="s">
        <v>154</v>
      </c>
      <c r="G11" s="285" t="s">
        <v>155</v>
      </c>
      <c r="H11" s="285" t="s">
        <v>156</v>
      </c>
      <c r="I11" s="288" t="s">
        <v>23</v>
      </c>
      <c r="J11" s="289" t="s">
        <v>21</v>
      </c>
      <c r="K11" s="189"/>
      <c r="L11" s="30"/>
      <c r="M11" s="33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14"/>
      <c r="Y11" s="14"/>
      <c r="Z11" s="14"/>
    </row>
    <row r="12" ht="31.5" customHeight="1">
      <c r="A12" s="291">
        <f>IF('Pengetahuan (rincian)'!A12="","",'Pengetahuan (rincian)'!A12)</f>
        <v>1</v>
      </c>
      <c r="B12" s="242">
        <f>IF('Pengetahuan (rincian)'!B12="","",'Pengetahuan (rincian)'!B12)</f>
        <v>543241108</v>
      </c>
      <c r="C12" s="2"/>
      <c r="D12" s="220" t="str">
        <f>IF('Pengetahuan (rincian)'!D12="","",'Pengetahuan (rincian)'!D12)</f>
        <v>AHMAD FAIZH GIFFARY SYA'BANA</v>
      </c>
      <c r="E12" s="354" t="str">
        <f>IF(COUNT('Sikap (dari Guru)'!E12:N12)&lt;2,"",AVERAGE('Sikap (dari Guru)'!E12:N12))</f>
        <v/>
      </c>
      <c r="F12" s="354" t="str">
        <f>IF(COUNT('Sikap (dari Siswa)'!E12:N12)&lt;2,"",AVERAGE('Sikap (dari Siswa)'!E12:N12))</f>
        <v/>
      </c>
      <c r="G12" s="354" t="str">
        <f>IF(COUNT('Sikap (dari Siswa)'!O12:X12)&lt;2,"",AVERAGE('Sikap (dari Siswa)'!O12:X12))</f>
        <v/>
      </c>
      <c r="H12" s="354" t="str">
        <f>IF(COUNT('Sikap (dari Guru)'!O12:S12)&lt;2,"",AVERAGE('Sikap (dari Guru)'!O12:S12))</f>
        <v/>
      </c>
      <c r="I12" s="355" t="str">
        <f t="shared" ref="I12:I46" si="1">IF(E12="","",(2*E12+F12+G12+H12)/5)</f>
        <v/>
      </c>
      <c r="J12" s="294" t="str">
        <f t="shared" ref="J12:J46" si="2">IF(I12="","",IF(I12&gt;=3.66,"SB",IF(I12&gt;=2.66,"B",IF(I12&gt;=1.66,"C","K"))))</f>
        <v/>
      </c>
      <c r="K12" s="356" t="str">
        <f>'Rekap Sikap'!X11</f>
        <v/>
      </c>
      <c r="L12" s="181"/>
      <c r="M12" s="184"/>
      <c r="N12" s="80"/>
      <c r="O12" s="52"/>
      <c r="P12" s="52"/>
      <c r="Q12" s="52"/>
      <c r="R12" s="52"/>
      <c r="S12" s="52"/>
      <c r="T12" s="52"/>
      <c r="U12" s="52"/>
      <c r="V12" s="52"/>
      <c r="W12" s="52"/>
      <c r="X12" s="14"/>
      <c r="Y12" s="14"/>
      <c r="Z12" s="14"/>
    </row>
    <row r="13" ht="31.5" customHeight="1">
      <c r="A13" s="298">
        <f>IF('Pengetahuan (rincian)'!A13="","",'Pengetahuan (rincian)'!A13)</f>
        <v>2</v>
      </c>
      <c r="B13" s="242">
        <f>IF('Pengetahuan (rincian)'!B13="","",'Pengetahuan (rincian)'!B13)</f>
        <v>543241071</v>
      </c>
      <c r="C13" s="2"/>
      <c r="D13" s="220" t="str">
        <f>IF('Pengetahuan (rincian)'!D13="","",'Pengetahuan (rincian)'!D13)</f>
        <v>AHMAD SAJIDAN ATHAILLAH</v>
      </c>
      <c r="E13" s="279" t="str">
        <f>IF(COUNT('Sikap (dari Guru)'!E13:N13)&lt;2,"",AVERAGE('Sikap (dari Guru)'!E13:N13))</f>
        <v/>
      </c>
      <c r="F13" s="279" t="str">
        <f>IF(COUNT('Sikap (dari Siswa)'!E13:N13)&lt;2,"",AVERAGE('Sikap (dari Siswa)'!E13:N13))</f>
        <v/>
      </c>
      <c r="G13" s="279" t="str">
        <f>IF(COUNT('Sikap (dari Siswa)'!O13:X13)&lt;2,"",AVERAGE('Sikap (dari Siswa)'!O13:X13))</f>
        <v/>
      </c>
      <c r="H13" s="279" t="str">
        <f>IF(COUNT('Sikap (dari Guru)'!O13:S13)&lt;2,"",AVERAGE('Sikap (dari Guru)'!O13:S13))</f>
        <v/>
      </c>
      <c r="I13" s="357" t="str">
        <f t="shared" si="1"/>
        <v/>
      </c>
      <c r="J13" s="301" t="str">
        <f t="shared" si="2"/>
        <v/>
      </c>
      <c r="K13" s="358" t="str">
        <f>'Rekap Sikap'!X12</f>
        <v/>
      </c>
      <c r="L13" s="50"/>
      <c r="M13" s="187"/>
      <c r="N13" s="80"/>
      <c r="O13" s="52"/>
      <c r="P13" s="52"/>
      <c r="Q13" s="52"/>
      <c r="R13" s="52"/>
      <c r="S13" s="52"/>
      <c r="T13" s="52"/>
      <c r="U13" s="52"/>
      <c r="V13" s="52"/>
      <c r="W13" s="52"/>
      <c r="X13" s="14"/>
      <c r="Y13" s="14"/>
      <c r="Z13" s="14"/>
    </row>
    <row r="14" ht="31.5" customHeight="1">
      <c r="A14" s="298">
        <f>IF('Pengetahuan (rincian)'!A14="","",'Pengetahuan (rincian)'!A14)</f>
        <v>3</v>
      </c>
      <c r="B14" s="242">
        <f>IF('Pengetahuan (rincian)'!B14="","",'Pengetahuan (rincian)'!B14)</f>
        <v>543241110</v>
      </c>
      <c r="C14" s="2"/>
      <c r="D14" s="220" t="str">
        <f>IF('Pengetahuan (rincian)'!D14="","",'Pengetahuan (rincian)'!D14)</f>
        <v>AKHMAD SUPRIYADI</v>
      </c>
      <c r="E14" s="279" t="str">
        <f>IF(COUNT('Sikap (dari Guru)'!E14:N14)&lt;2,"",AVERAGE('Sikap (dari Guru)'!E14:N14))</f>
        <v/>
      </c>
      <c r="F14" s="279" t="str">
        <f>IF(COUNT('Sikap (dari Siswa)'!E14:N14)&lt;2,"",AVERAGE('Sikap (dari Siswa)'!E14:N14))</f>
        <v/>
      </c>
      <c r="G14" s="279" t="str">
        <f>IF(COUNT('Sikap (dari Siswa)'!O14:X14)&lt;2,"",AVERAGE('Sikap (dari Siswa)'!O14:X14))</f>
        <v/>
      </c>
      <c r="H14" s="279" t="str">
        <f>IF(COUNT('Sikap (dari Guru)'!O14:S14)&lt;2,"",AVERAGE('Sikap (dari Guru)'!O14:S14))</f>
        <v/>
      </c>
      <c r="I14" s="357" t="str">
        <f t="shared" si="1"/>
        <v/>
      </c>
      <c r="J14" s="301" t="str">
        <f t="shared" si="2"/>
        <v/>
      </c>
      <c r="K14" s="358" t="str">
        <f>'Rekap Sikap'!X13</f>
        <v/>
      </c>
      <c r="L14" s="50"/>
      <c r="M14" s="187"/>
      <c r="N14" s="80"/>
      <c r="O14" s="52"/>
      <c r="P14" s="52"/>
      <c r="Q14" s="52"/>
      <c r="R14" s="52"/>
      <c r="S14" s="52"/>
      <c r="T14" s="52"/>
      <c r="U14" s="52"/>
      <c r="V14" s="52"/>
      <c r="W14" s="52"/>
      <c r="X14" s="14"/>
      <c r="Y14" s="14"/>
      <c r="Z14" s="14"/>
    </row>
    <row r="15" ht="31.5" customHeight="1">
      <c r="A15" s="298">
        <f>IF('Pengetahuan (rincian)'!A15="","",'Pengetahuan (rincian)'!A15)</f>
        <v>4</v>
      </c>
      <c r="B15" s="242">
        <f>IF('Pengetahuan (rincian)'!B15="","",'Pengetahuan (rincian)'!B15)</f>
        <v>543241112</v>
      </c>
      <c r="C15" s="2"/>
      <c r="D15" s="220" t="str">
        <f>IF('Pengetahuan (rincian)'!D15="","",'Pengetahuan (rincian)'!D15)</f>
        <v>ALFIAH RAHMAWATI PUTRI</v>
      </c>
      <c r="E15" s="279" t="str">
        <f>IF(COUNT('Sikap (dari Guru)'!E15:N15)&lt;2,"",AVERAGE('Sikap (dari Guru)'!E15:N15))</f>
        <v/>
      </c>
      <c r="F15" s="279" t="str">
        <f>IF(COUNT('Sikap (dari Siswa)'!E15:N15)&lt;2,"",AVERAGE('Sikap (dari Siswa)'!E15:N15))</f>
        <v/>
      </c>
      <c r="G15" s="279" t="str">
        <f>IF(COUNT('Sikap (dari Siswa)'!O15:X15)&lt;2,"",AVERAGE('Sikap (dari Siswa)'!O15:X15))</f>
        <v/>
      </c>
      <c r="H15" s="279" t="str">
        <f>IF(COUNT('Sikap (dari Guru)'!O15:S15)&lt;2,"",AVERAGE('Sikap (dari Guru)'!O15:S15))</f>
        <v/>
      </c>
      <c r="I15" s="357" t="str">
        <f t="shared" si="1"/>
        <v/>
      </c>
      <c r="J15" s="301" t="str">
        <f t="shared" si="2"/>
        <v/>
      </c>
      <c r="K15" s="358" t="str">
        <f>'Rekap Sikap'!X14</f>
        <v/>
      </c>
      <c r="L15" s="50"/>
      <c r="M15" s="187"/>
      <c r="N15" s="80"/>
      <c r="O15" s="52"/>
      <c r="P15" s="52"/>
      <c r="Q15" s="52"/>
      <c r="R15" s="52"/>
      <c r="S15" s="52"/>
      <c r="T15" s="52"/>
      <c r="U15" s="52"/>
      <c r="V15" s="52"/>
      <c r="W15" s="52"/>
      <c r="X15" s="14"/>
      <c r="Y15" s="14"/>
      <c r="Z15" s="14"/>
    </row>
    <row r="16" ht="31.5" customHeight="1">
      <c r="A16" s="298">
        <f>IF('Pengetahuan (rincian)'!A16="","",'Pengetahuan (rincian)'!A16)</f>
        <v>5</v>
      </c>
      <c r="B16" s="242">
        <f>IF('Pengetahuan (rincian)'!B16="","",'Pengetahuan (rincian)'!B16)</f>
        <v>543241113</v>
      </c>
      <c r="C16" s="2"/>
      <c r="D16" s="220" t="str">
        <f>IF('Pengetahuan (rincian)'!D16="","",'Pengetahuan (rincian)'!D16)</f>
        <v>ARMAN DUARTE</v>
      </c>
      <c r="E16" s="279" t="str">
        <f>IF(COUNT('Sikap (dari Guru)'!E16:N16)&lt;2,"",AVERAGE('Sikap (dari Guru)'!E16:N16))</f>
        <v/>
      </c>
      <c r="F16" s="279" t="str">
        <f>IF(COUNT('Sikap (dari Siswa)'!E16:N16)&lt;2,"",AVERAGE('Sikap (dari Siswa)'!E16:N16))</f>
        <v/>
      </c>
      <c r="G16" s="279" t="str">
        <f>IF(COUNT('Sikap (dari Siswa)'!O16:X16)&lt;2,"",AVERAGE('Sikap (dari Siswa)'!O16:X16))</f>
        <v/>
      </c>
      <c r="H16" s="279" t="str">
        <f>IF(COUNT('Sikap (dari Guru)'!O16:S16)&lt;2,"",AVERAGE('Sikap (dari Guru)'!O16:S16))</f>
        <v/>
      </c>
      <c r="I16" s="357" t="str">
        <f t="shared" si="1"/>
        <v/>
      </c>
      <c r="J16" s="301" t="str">
        <f t="shared" si="2"/>
        <v/>
      </c>
      <c r="K16" s="358" t="str">
        <f>'Rekap Sikap'!X15</f>
        <v/>
      </c>
      <c r="L16" s="50"/>
      <c r="M16" s="187"/>
      <c r="N16" s="80"/>
      <c r="O16" s="52"/>
      <c r="P16" s="52"/>
      <c r="Q16" s="52"/>
      <c r="R16" s="52"/>
      <c r="S16" s="52"/>
      <c r="T16" s="52"/>
      <c r="U16" s="52"/>
      <c r="V16" s="52"/>
      <c r="W16" s="52"/>
      <c r="X16" s="14"/>
      <c r="Y16" s="14"/>
      <c r="Z16" s="14"/>
    </row>
    <row r="17" ht="31.5" customHeight="1">
      <c r="A17" s="298">
        <f>IF('Pengetahuan (rincian)'!A17="","",'Pengetahuan (rincian)'!A17)</f>
        <v>6</v>
      </c>
      <c r="B17" s="242">
        <f>IF('Pengetahuan (rincian)'!B17="","",'Pengetahuan (rincian)'!B17)</f>
        <v>543241114</v>
      </c>
      <c r="C17" s="2"/>
      <c r="D17" s="220" t="str">
        <f>IF('Pengetahuan (rincian)'!D17="","",'Pengetahuan (rincian)'!D17)</f>
        <v>AULIA AGUSTIANTI RAMADHANI</v>
      </c>
      <c r="E17" s="279" t="str">
        <f>IF(COUNT('Sikap (dari Guru)'!E17:N17)&lt;2,"",AVERAGE('Sikap (dari Guru)'!E17:N17))</f>
        <v/>
      </c>
      <c r="F17" s="279" t="str">
        <f>IF(COUNT('Sikap (dari Siswa)'!E17:N17)&lt;2,"",AVERAGE('Sikap (dari Siswa)'!E17:N17))</f>
        <v/>
      </c>
      <c r="G17" s="279" t="str">
        <f>IF(COUNT('Sikap (dari Siswa)'!O17:X17)&lt;2,"",AVERAGE('Sikap (dari Siswa)'!O17:X17))</f>
        <v/>
      </c>
      <c r="H17" s="279" t="str">
        <f>IF(COUNT('Sikap (dari Guru)'!O17:S17)&lt;2,"",AVERAGE('Sikap (dari Guru)'!O17:S17))</f>
        <v/>
      </c>
      <c r="I17" s="357" t="str">
        <f t="shared" si="1"/>
        <v/>
      </c>
      <c r="J17" s="301" t="str">
        <f t="shared" si="2"/>
        <v/>
      </c>
      <c r="K17" s="358" t="str">
        <f>'Rekap Sikap'!X16</f>
        <v/>
      </c>
      <c r="L17" s="50"/>
      <c r="M17" s="187"/>
      <c r="N17" s="80"/>
      <c r="O17" s="52"/>
      <c r="P17" s="52"/>
      <c r="Q17" s="52"/>
      <c r="R17" s="52"/>
      <c r="S17" s="52"/>
      <c r="T17" s="52"/>
      <c r="U17" s="52"/>
      <c r="V17" s="52"/>
      <c r="W17" s="52"/>
      <c r="X17" s="14"/>
      <c r="Y17" s="14"/>
      <c r="Z17" s="14"/>
    </row>
    <row r="18" ht="31.5" customHeight="1">
      <c r="A18" s="298">
        <f>IF('Pengetahuan (rincian)'!A18="","",'Pengetahuan (rincian)'!A18)</f>
        <v>7</v>
      </c>
      <c r="B18" s="242">
        <f>IF('Pengetahuan (rincian)'!B18="","",'Pengetahuan (rincian)'!B18)</f>
        <v>543241025</v>
      </c>
      <c r="C18" s="2"/>
      <c r="D18" s="220" t="str">
        <f>IF('Pengetahuan (rincian)'!D18="","",'Pengetahuan (rincian)'!D18)</f>
        <v>BETARUS MARCHIANO BOANERGES</v>
      </c>
      <c r="E18" s="279" t="str">
        <f>IF(COUNT('Sikap (dari Guru)'!E18:N18)&lt;2,"",AVERAGE('Sikap (dari Guru)'!E18:N18))</f>
        <v/>
      </c>
      <c r="F18" s="279" t="str">
        <f>IF(COUNT('Sikap (dari Siswa)'!E18:N18)&lt;2,"",AVERAGE('Sikap (dari Siswa)'!E18:N18))</f>
        <v/>
      </c>
      <c r="G18" s="279" t="str">
        <f>IF(COUNT('Sikap (dari Siswa)'!O18:X18)&lt;2,"",AVERAGE('Sikap (dari Siswa)'!O18:X18))</f>
        <v/>
      </c>
      <c r="H18" s="279" t="str">
        <f>IF(COUNT('Sikap (dari Guru)'!O18:S18)&lt;2,"",AVERAGE('Sikap (dari Guru)'!O18:S18))</f>
        <v/>
      </c>
      <c r="I18" s="357" t="str">
        <f t="shared" si="1"/>
        <v/>
      </c>
      <c r="J18" s="301" t="str">
        <f t="shared" si="2"/>
        <v/>
      </c>
      <c r="K18" s="358" t="str">
        <f>'Rekap Sikap'!X17</f>
        <v/>
      </c>
      <c r="L18" s="50"/>
      <c r="M18" s="187"/>
      <c r="N18" s="80"/>
      <c r="O18" s="52"/>
      <c r="P18" s="52"/>
      <c r="Q18" s="52"/>
      <c r="R18" s="52"/>
      <c r="S18" s="52"/>
      <c r="T18" s="52"/>
      <c r="U18" s="52"/>
      <c r="V18" s="52"/>
      <c r="W18" s="52"/>
      <c r="X18" s="14"/>
      <c r="Y18" s="14"/>
      <c r="Z18" s="14"/>
    </row>
    <row r="19" ht="31.5" customHeight="1">
      <c r="A19" s="298">
        <f>IF('Pengetahuan (rincian)'!A19="","",'Pengetahuan (rincian)'!A19)</f>
        <v>8</v>
      </c>
      <c r="B19" s="242">
        <f>IF('Pengetahuan (rincian)'!B19="","",'Pengetahuan (rincian)'!B19)</f>
        <v>543241078</v>
      </c>
      <c r="C19" s="2"/>
      <c r="D19" s="220" t="str">
        <f>IF('Pengetahuan (rincian)'!D19="","",'Pengetahuan (rincian)'!D19)</f>
        <v>DANIEL DIMAS NUGROHO</v>
      </c>
      <c r="E19" s="279" t="str">
        <f>IF(COUNT('Sikap (dari Guru)'!E19:N19)&lt;2,"",AVERAGE('Sikap (dari Guru)'!E19:N19))</f>
        <v/>
      </c>
      <c r="F19" s="279" t="str">
        <f>IF(COUNT('Sikap (dari Siswa)'!E19:N19)&lt;2,"",AVERAGE('Sikap (dari Siswa)'!E19:N19))</f>
        <v/>
      </c>
      <c r="G19" s="279" t="str">
        <f>IF(COUNT('Sikap (dari Siswa)'!O19:X19)&lt;2,"",AVERAGE('Sikap (dari Siswa)'!O19:X19))</f>
        <v/>
      </c>
      <c r="H19" s="279" t="str">
        <f>IF(COUNT('Sikap (dari Guru)'!O19:S19)&lt;2,"",AVERAGE('Sikap (dari Guru)'!O19:S19))</f>
        <v/>
      </c>
      <c r="I19" s="357" t="str">
        <f t="shared" si="1"/>
        <v/>
      </c>
      <c r="J19" s="301" t="str">
        <f t="shared" si="2"/>
        <v/>
      </c>
      <c r="K19" s="358" t="str">
        <f>'Rekap Sikap'!X18</f>
        <v/>
      </c>
      <c r="L19" s="50"/>
      <c r="M19" s="187"/>
      <c r="N19" s="80"/>
      <c r="O19" s="52"/>
      <c r="P19" s="52"/>
      <c r="Q19" s="52"/>
      <c r="R19" s="52"/>
      <c r="S19" s="52"/>
      <c r="T19" s="52"/>
      <c r="U19" s="52"/>
      <c r="V19" s="52"/>
      <c r="W19" s="52"/>
      <c r="X19" s="14"/>
      <c r="Y19" s="14"/>
      <c r="Z19" s="14"/>
    </row>
    <row r="20" ht="31.5" customHeight="1">
      <c r="A20" s="298">
        <f>IF('Pengetahuan (rincian)'!A20="","",'Pengetahuan (rincian)'!A20)</f>
        <v>9</v>
      </c>
      <c r="B20" s="242">
        <f>IF('Pengetahuan (rincian)'!B20="","",'Pengetahuan (rincian)'!B20)</f>
        <v>543241080</v>
      </c>
      <c r="C20" s="2"/>
      <c r="D20" s="220" t="str">
        <f>IF('Pengetahuan (rincian)'!D20="","",'Pengetahuan (rincian)'!D20)</f>
        <v>DEDE FEBRYLIANTONI</v>
      </c>
      <c r="E20" s="279" t="str">
        <f>IF(COUNT('Sikap (dari Guru)'!E20:N20)&lt;2,"",AVERAGE('Sikap (dari Guru)'!E20:N20))</f>
        <v/>
      </c>
      <c r="F20" s="279" t="str">
        <f>IF(COUNT('Sikap (dari Siswa)'!E20:N20)&lt;2,"",AVERAGE('Sikap (dari Siswa)'!E20:N20))</f>
        <v/>
      </c>
      <c r="G20" s="279" t="str">
        <f>IF(COUNT('Sikap (dari Siswa)'!O20:X20)&lt;2,"",AVERAGE('Sikap (dari Siswa)'!O20:X20))</f>
        <v/>
      </c>
      <c r="H20" s="279" t="str">
        <f>IF(COUNT('Sikap (dari Guru)'!O20:S20)&lt;2,"",AVERAGE('Sikap (dari Guru)'!O20:S20))</f>
        <v/>
      </c>
      <c r="I20" s="357" t="str">
        <f t="shared" si="1"/>
        <v/>
      </c>
      <c r="J20" s="301" t="str">
        <f t="shared" si="2"/>
        <v/>
      </c>
      <c r="K20" s="358" t="str">
        <f>'Rekap Sikap'!X19</f>
        <v/>
      </c>
      <c r="L20" s="50"/>
      <c r="M20" s="187"/>
      <c r="N20" s="80"/>
      <c r="O20" s="52"/>
      <c r="P20" s="52"/>
      <c r="Q20" s="52"/>
      <c r="R20" s="52"/>
      <c r="S20" s="52"/>
      <c r="T20" s="52"/>
      <c r="U20" s="52"/>
      <c r="V20" s="52"/>
      <c r="W20" s="52"/>
      <c r="X20" s="14"/>
      <c r="Y20" s="14"/>
      <c r="Z20" s="14"/>
    </row>
    <row r="21" ht="31.5" customHeight="1">
      <c r="A21" s="298">
        <f>IF('Pengetahuan (rincian)'!A21="","",'Pengetahuan (rincian)'!A21)</f>
        <v>10</v>
      </c>
      <c r="B21" s="242">
        <f>IF('Pengetahuan (rincian)'!B21="","",'Pengetahuan (rincian)'!B21)</f>
        <v>543241081</v>
      </c>
      <c r="C21" s="2"/>
      <c r="D21" s="220" t="str">
        <f>IF('Pengetahuan (rincian)'!D21="","",'Pengetahuan (rincian)'!D21)</f>
        <v>GHANIY PUTRI AR RAZZAQ</v>
      </c>
      <c r="E21" s="279" t="str">
        <f>IF(COUNT('Sikap (dari Guru)'!E21:N21)&lt;2,"",AVERAGE('Sikap (dari Guru)'!E21:N21))</f>
        <v/>
      </c>
      <c r="F21" s="279" t="str">
        <f>IF(COUNT('Sikap (dari Siswa)'!E21:N21)&lt;2,"",AVERAGE('Sikap (dari Siswa)'!E21:N21))</f>
        <v/>
      </c>
      <c r="G21" s="279" t="str">
        <f>IF(COUNT('Sikap (dari Siswa)'!O21:X21)&lt;2,"",AVERAGE('Sikap (dari Siswa)'!O21:X21))</f>
        <v/>
      </c>
      <c r="H21" s="279" t="str">
        <f>IF(COUNT('Sikap (dari Guru)'!O21:S21)&lt;2,"",AVERAGE('Sikap (dari Guru)'!O21:S21))</f>
        <v/>
      </c>
      <c r="I21" s="357" t="str">
        <f t="shared" si="1"/>
        <v/>
      </c>
      <c r="J21" s="301" t="str">
        <f t="shared" si="2"/>
        <v/>
      </c>
      <c r="K21" s="358" t="str">
        <f>'Rekap Sikap'!X20</f>
        <v/>
      </c>
      <c r="L21" s="50"/>
      <c r="M21" s="187"/>
      <c r="N21" s="80"/>
      <c r="O21" s="52"/>
      <c r="P21" s="52"/>
      <c r="Q21" s="52"/>
      <c r="R21" s="52"/>
      <c r="S21" s="52"/>
      <c r="T21" s="52"/>
      <c r="U21" s="52"/>
      <c r="V21" s="52"/>
      <c r="W21" s="52"/>
      <c r="X21" s="14"/>
      <c r="Y21" s="14"/>
      <c r="Z21" s="14"/>
    </row>
    <row r="22" ht="31.5" customHeight="1">
      <c r="A22" s="298">
        <f>IF('Pengetahuan (rincian)'!A22="","",'Pengetahuan (rincian)'!A22)</f>
        <v>11</v>
      </c>
      <c r="B22" s="242">
        <f>IF('Pengetahuan (rincian)'!B22="","",'Pengetahuan (rincian)'!B22)</f>
        <v>543241119</v>
      </c>
      <c r="C22" s="2"/>
      <c r="D22" s="220" t="str">
        <f>IF('Pengetahuan (rincian)'!D22="","",'Pengetahuan (rincian)'!D22)</f>
        <v>HAIKA MEZZIA AVEIRA</v>
      </c>
      <c r="E22" s="279" t="str">
        <f>IF(COUNT('Sikap (dari Guru)'!E22:N22)&lt;2,"",AVERAGE('Sikap (dari Guru)'!E22:N22))</f>
        <v/>
      </c>
      <c r="F22" s="279" t="str">
        <f>IF(COUNT('Sikap (dari Siswa)'!E22:N22)&lt;2,"",AVERAGE('Sikap (dari Siswa)'!E22:N22))</f>
        <v/>
      </c>
      <c r="G22" s="279" t="str">
        <f>IF(COUNT('Sikap (dari Siswa)'!O22:X22)&lt;2,"",AVERAGE('Sikap (dari Siswa)'!O22:X22))</f>
        <v/>
      </c>
      <c r="H22" s="279" t="str">
        <f>IF(COUNT('Sikap (dari Guru)'!O22:S22)&lt;2,"",AVERAGE('Sikap (dari Guru)'!O22:S22))</f>
        <v/>
      </c>
      <c r="I22" s="357" t="str">
        <f t="shared" si="1"/>
        <v/>
      </c>
      <c r="J22" s="301" t="str">
        <f t="shared" si="2"/>
        <v/>
      </c>
      <c r="K22" s="358" t="str">
        <f>'Rekap Sikap'!X21</f>
        <v/>
      </c>
      <c r="L22" s="50"/>
      <c r="M22" s="187"/>
      <c r="N22" s="80"/>
      <c r="O22" s="52"/>
      <c r="P22" s="52"/>
      <c r="Q22" s="52"/>
      <c r="R22" s="52"/>
      <c r="S22" s="52"/>
      <c r="T22" s="52"/>
      <c r="U22" s="52"/>
      <c r="V22" s="52"/>
      <c r="W22" s="52"/>
      <c r="X22" s="14"/>
      <c r="Y22" s="14"/>
      <c r="Z22" s="14"/>
    </row>
    <row r="23" ht="31.5" customHeight="1">
      <c r="A23" s="298">
        <f>IF('Pengetahuan (rincian)'!A23="","",'Pengetahuan (rincian)'!A23)</f>
        <v>12</v>
      </c>
      <c r="B23" s="242">
        <f>IF('Pengetahuan (rincian)'!B23="","",'Pengetahuan (rincian)'!B23)</f>
        <v>543241009</v>
      </c>
      <c r="C23" s="2"/>
      <c r="D23" s="220" t="str">
        <f>IF('Pengetahuan (rincian)'!D23="","",'Pengetahuan (rincian)'!D23)</f>
        <v>KEVIN APTA</v>
      </c>
      <c r="E23" s="279" t="str">
        <f>IF(COUNT('Sikap (dari Guru)'!E23:N23)&lt;2,"",AVERAGE('Sikap (dari Guru)'!E23:N23))</f>
        <v/>
      </c>
      <c r="F23" s="279" t="str">
        <f>IF(COUNT('Sikap (dari Siswa)'!E23:N23)&lt;2,"",AVERAGE('Sikap (dari Siswa)'!E23:N23))</f>
        <v/>
      </c>
      <c r="G23" s="279" t="str">
        <f>IF(COUNT('Sikap (dari Siswa)'!O23:X23)&lt;2,"",AVERAGE('Sikap (dari Siswa)'!O23:X23))</f>
        <v/>
      </c>
      <c r="H23" s="279" t="str">
        <f>IF(COUNT('Sikap (dari Guru)'!O23:S23)&lt;2,"",AVERAGE('Sikap (dari Guru)'!O23:S23))</f>
        <v/>
      </c>
      <c r="I23" s="357" t="str">
        <f t="shared" si="1"/>
        <v/>
      </c>
      <c r="J23" s="301" t="str">
        <f t="shared" si="2"/>
        <v/>
      </c>
      <c r="K23" s="358" t="str">
        <f>'Rekap Sikap'!X22</f>
        <v/>
      </c>
      <c r="L23" s="50"/>
      <c r="M23" s="187"/>
      <c r="N23" s="80"/>
      <c r="O23" s="52"/>
      <c r="P23" s="52"/>
      <c r="Q23" s="52"/>
      <c r="R23" s="52"/>
      <c r="S23" s="52"/>
      <c r="T23" s="52"/>
      <c r="U23" s="52"/>
      <c r="V23" s="52"/>
      <c r="W23" s="52"/>
      <c r="X23" s="14"/>
      <c r="Y23" s="14"/>
      <c r="Z23" s="14"/>
    </row>
    <row r="24" ht="31.5" customHeight="1">
      <c r="A24" s="298">
        <f>IF('Pengetahuan (rincian)'!A24="","",'Pengetahuan (rincian)'!A24)</f>
        <v>13</v>
      </c>
      <c r="B24" s="242">
        <f>IF('Pengetahuan (rincian)'!B24="","",'Pengetahuan (rincian)'!B24)</f>
        <v>543241121</v>
      </c>
      <c r="C24" s="2"/>
      <c r="D24" s="220" t="str">
        <f>IF('Pengetahuan (rincian)'!D24="","",'Pengetahuan (rincian)'!D24)</f>
        <v>LUTHVERA DWI AULIA</v>
      </c>
      <c r="E24" s="279" t="str">
        <f>IF(COUNT('Sikap (dari Guru)'!E24:N24)&lt;2,"",AVERAGE('Sikap (dari Guru)'!E24:N24))</f>
        <v/>
      </c>
      <c r="F24" s="279" t="str">
        <f>IF(COUNT('Sikap (dari Siswa)'!E24:N24)&lt;2,"",AVERAGE('Sikap (dari Siswa)'!E24:N24))</f>
        <v/>
      </c>
      <c r="G24" s="279" t="str">
        <f>IF(COUNT('Sikap (dari Siswa)'!O24:X24)&lt;2,"",AVERAGE('Sikap (dari Siswa)'!O24:X24))</f>
        <v/>
      </c>
      <c r="H24" s="279" t="str">
        <f>IF(COUNT('Sikap (dari Guru)'!O24:S24)&lt;2,"",AVERAGE('Sikap (dari Guru)'!O24:S24))</f>
        <v/>
      </c>
      <c r="I24" s="357" t="str">
        <f t="shared" si="1"/>
        <v/>
      </c>
      <c r="J24" s="301" t="str">
        <f t="shared" si="2"/>
        <v/>
      </c>
      <c r="K24" s="358" t="str">
        <f>'Rekap Sikap'!X23</f>
        <v/>
      </c>
      <c r="L24" s="50"/>
      <c r="M24" s="187"/>
      <c r="N24" s="80"/>
      <c r="O24" s="52"/>
      <c r="P24" s="52"/>
      <c r="Q24" s="52"/>
      <c r="R24" s="52"/>
      <c r="S24" s="52"/>
      <c r="T24" s="52"/>
      <c r="U24" s="52"/>
      <c r="V24" s="52"/>
      <c r="W24" s="52"/>
      <c r="X24" s="14"/>
      <c r="Y24" s="14"/>
      <c r="Z24" s="14"/>
    </row>
    <row r="25" ht="31.5" customHeight="1">
      <c r="A25" s="298">
        <f>IF('Pengetahuan (rincian)'!A25="","",'Pengetahuan (rincian)'!A25)</f>
        <v>14</v>
      </c>
      <c r="B25" s="242">
        <f>IF('Pengetahuan (rincian)'!B25="","",'Pengetahuan (rincian)'!B25)</f>
        <v>543241122</v>
      </c>
      <c r="C25" s="2"/>
      <c r="D25" s="220" t="str">
        <f>IF('Pengetahuan (rincian)'!D25="","",'Pengetahuan (rincian)'!D25)</f>
        <v>M. AUFA RAHMAN</v>
      </c>
      <c r="E25" s="279" t="str">
        <f>IF(COUNT('Sikap (dari Guru)'!E25:N25)&lt;2,"",AVERAGE('Sikap (dari Guru)'!E25:N25))</f>
        <v/>
      </c>
      <c r="F25" s="279" t="str">
        <f>IF(COUNT('Sikap (dari Siswa)'!E25:N25)&lt;2,"",AVERAGE('Sikap (dari Siswa)'!E25:N25))</f>
        <v/>
      </c>
      <c r="G25" s="279" t="str">
        <f>IF(COUNT('Sikap (dari Siswa)'!O25:X25)&lt;2,"",AVERAGE('Sikap (dari Siswa)'!O25:X25))</f>
        <v/>
      </c>
      <c r="H25" s="279" t="str">
        <f>IF(COUNT('Sikap (dari Guru)'!O25:S25)&lt;2,"",AVERAGE('Sikap (dari Guru)'!O25:S25))</f>
        <v/>
      </c>
      <c r="I25" s="357" t="str">
        <f t="shared" si="1"/>
        <v/>
      </c>
      <c r="J25" s="301" t="str">
        <f t="shared" si="2"/>
        <v/>
      </c>
      <c r="K25" s="358" t="str">
        <f>'Rekap Sikap'!X24</f>
        <v/>
      </c>
      <c r="L25" s="50"/>
      <c r="M25" s="187"/>
      <c r="N25" s="80"/>
      <c r="O25" s="52"/>
      <c r="P25" s="52"/>
      <c r="Q25" s="52"/>
      <c r="R25" s="52"/>
      <c r="S25" s="52"/>
      <c r="T25" s="52"/>
      <c r="U25" s="52"/>
      <c r="V25" s="52"/>
      <c r="W25" s="52"/>
      <c r="X25" s="14"/>
      <c r="Y25" s="14"/>
      <c r="Z25" s="14"/>
    </row>
    <row r="26" ht="31.5" customHeight="1">
      <c r="A26" s="298">
        <f>IF('Pengetahuan (rincian)'!A26="","",'Pengetahuan (rincian)'!A26)</f>
        <v>15</v>
      </c>
      <c r="B26" s="242">
        <f>IF('Pengetahuan (rincian)'!B26="","",'Pengetahuan (rincian)'!B26)</f>
        <v>543241087</v>
      </c>
      <c r="C26" s="2"/>
      <c r="D26" s="220" t="str">
        <f>IF('Pengetahuan (rincian)'!D26="","",'Pengetahuan (rincian)'!D26)</f>
        <v>MERAZ EL HAKIM</v>
      </c>
      <c r="E26" s="279" t="str">
        <f>IF(COUNT('Sikap (dari Guru)'!E26:N26)&lt;2,"",AVERAGE('Sikap (dari Guru)'!E26:N26))</f>
        <v/>
      </c>
      <c r="F26" s="279" t="str">
        <f>IF(COUNT('Sikap (dari Siswa)'!E26:N26)&lt;2,"",AVERAGE('Sikap (dari Siswa)'!E26:N26))</f>
        <v/>
      </c>
      <c r="G26" s="279" t="str">
        <f>IF(COUNT('Sikap (dari Siswa)'!O26:X26)&lt;2,"",AVERAGE('Sikap (dari Siswa)'!O26:X26))</f>
        <v/>
      </c>
      <c r="H26" s="279" t="str">
        <f>IF(COUNT('Sikap (dari Guru)'!O26:S26)&lt;2,"",AVERAGE('Sikap (dari Guru)'!O26:S26))</f>
        <v/>
      </c>
      <c r="I26" s="357" t="str">
        <f t="shared" si="1"/>
        <v/>
      </c>
      <c r="J26" s="301" t="str">
        <f t="shared" si="2"/>
        <v/>
      </c>
      <c r="K26" s="358" t="str">
        <f>'Rekap Sikap'!X25</f>
        <v/>
      </c>
      <c r="L26" s="50"/>
      <c r="M26" s="187"/>
      <c r="N26" s="80"/>
      <c r="O26" s="52"/>
      <c r="P26" s="52"/>
      <c r="Q26" s="52"/>
      <c r="R26" s="52"/>
      <c r="S26" s="52"/>
      <c r="T26" s="52"/>
      <c r="U26" s="52"/>
      <c r="V26" s="52"/>
      <c r="W26" s="52"/>
      <c r="X26" s="14"/>
      <c r="Y26" s="14"/>
      <c r="Z26" s="14"/>
    </row>
    <row r="27" ht="31.5" customHeight="1">
      <c r="A27" s="298">
        <f>IF('Pengetahuan (rincian)'!A27="","",'Pengetahuan (rincian)'!A27)</f>
        <v>16</v>
      </c>
      <c r="B27" s="242">
        <f>IF('Pengetahuan (rincian)'!B27="","",'Pengetahuan (rincian)'!B27)</f>
        <v>543241125</v>
      </c>
      <c r="C27" s="2"/>
      <c r="D27" s="220" t="str">
        <f>IF('Pengetahuan (rincian)'!D27="","",'Pengetahuan (rincian)'!D27)</f>
        <v>MUHAMMAD DAFFA ADITYA</v>
      </c>
      <c r="E27" s="279" t="str">
        <f>IF(COUNT('Sikap (dari Guru)'!E27:N27)&lt;2,"",AVERAGE('Sikap (dari Guru)'!E27:N27))</f>
        <v/>
      </c>
      <c r="F27" s="279" t="str">
        <f>IF(COUNT('Sikap (dari Siswa)'!E27:N27)&lt;2,"",AVERAGE('Sikap (dari Siswa)'!E27:N27))</f>
        <v/>
      </c>
      <c r="G27" s="279" t="str">
        <f>IF(COUNT('Sikap (dari Siswa)'!O27:X27)&lt;2,"",AVERAGE('Sikap (dari Siswa)'!O27:X27))</f>
        <v/>
      </c>
      <c r="H27" s="279" t="str">
        <f>IF(COUNT('Sikap (dari Guru)'!O27:S27)&lt;2,"",AVERAGE('Sikap (dari Guru)'!O27:S27))</f>
        <v/>
      </c>
      <c r="I27" s="357" t="str">
        <f t="shared" si="1"/>
        <v/>
      </c>
      <c r="J27" s="301" t="str">
        <f t="shared" si="2"/>
        <v/>
      </c>
      <c r="K27" s="358" t="str">
        <f>'Rekap Sikap'!X26</f>
        <v/>
      </c>
      <c r="L27" s="50"/>
      <c r="M27" s="187"/>
      <c r="N27" s="80"/>
      <c r="O27" s="52"/>
      <c r="P27" s="52"/>
      <c r="Q27" s="52"/>
      <c r="R27" s="52"/>
      <c r="S27" s="52"/>
      <c r="T27" s="52"/>
      <c r="U27" s="52"/>
      <c r="V27" s="52"/>
      <c r="W27" s="52"/>
      <c r="X27" s="14"/>
      <c r="Y27" s="14"/>
      <c r="Z27" s="14"/>
    </row>
    <row r="28" ht="31.5" customHeight="1">
      <c r="A28" s="298">
        <f>IF('Pengetahuan (rincian)'!A28="","",'Pengetahuan (rincian)'!A28)</f>
        <v>17</v>
      </c>
      <c r="B28" s="242">
        <f>IF('Pengetahuan (rincian)'!B28="","",'Pengetahuan (rincian)'!B28)</f>
        <v>543241091</v>
      </c>
      <c r="C28" s="2"/>
      <c r="D28" s="220" t="str">
        <f>IF('Pengetahuan (rincian)'!D28="","",'Pengetahuan (rincian)'!D28)</f>
        <v>MUHAMMAD DAVA PRATAMA</v>
      </c>
      <c r="E28" s="279" t="str">
        <f>IF(COUNT('Sikap (dari Guru)'!E28:N28)&lt;2,"",AVERAGE('Sikap (dari Guru)'!E28:N28))</f>
        <v/>
      </c>
      <c r="F28" s="279" t="str">
        <f>IF(COUNT('Sikap (dari Siswa)'!E28:N28)&lt;2,"",AVERAGE('Sikap (dari Siswa)'!E28:N28))</f>
        <v/>
      </c>
      <c r="G28" s="279" t="str">
        <f>IF(COUNT('Sikap (dari Siswa)'!O28:X28)&lt;2,"",AVERAGE('Sikap (dari Siswa)'!O28:X28))</f>
        <v/>
      </c>
      <c r="H28" s="279" t="str">
        <f>IF(COUNT('Sikap (dari Guru)'!O28:S28)&lt;2,"",AVERAGE('Sikap (dari Guru)'!O28:S28))</f>
        <v/>
      </c>
      <c r="I28" s="357" t="str">
        <f t="shared" si="1"/>
        <v/>
      </c>
      <c r="J28" s="301" t="str">
        <f t="shared" si="2"/>
        <v/>
      </c>
      <c r="K28" s="358" t="str">
        <f>'Rekap Sikap'!X27</f>
        <v/>
      </c>
      <c r="L28" s="50"/>
      <c r="M28" s="187"/>
      <c r="N28" s="80"/>
      <c r="O28" s="52"/>
      <c r="P28" s="52"/>
      <c r="Q28" s="52"/>
      <c r="R28" s="52"/>
      <c r="S28" s="52"/>
      <c r="T28" s="52"/>
      <c r="U28" s="52"/>
      <c r="V28" s="52"/>
      <c r="W28" s="52"/>
      <c r="X28" s="14"/>
      <c r="Y28" s="14"/>
      <c r="Z28" s="14"/>
    </row>
    <row r="29" ht="31.5" customHeight="1">
      <c r="A29" s="298">
        <f>IF('Pengetahuan (rincian)'!A29="","",'Pengetahuan (rincian)'!A29)</f>
        <v>18</v>
      </c>
      <c r="B29" s="242">
        <f>IF('Pengetahuan (rincian)'!B29="","",'Pengetahuan (rincian)'!B29)</f>
        <v>543241092</v>
      </c>
      <c r="C29" s="2"/>
      <c r="D29" s="220" t="str">
        <f>IF('Pengetahuan (rincian)'!D29="","",'Pengetahuan (rincian)'!D29)</f>
        <v>MUHAMMAD FAIZ HANAFI</v>
      </c>
      <c r="E29" s="279" t="str">
        <f>IF(COUNT('Sikap (dari Guru)'!E29:N29)&lt;2,"",AVERAGE('Sikap (dari Guru)'!E29:N29))</f>
        <v/>
      </c>
      <c r="F29" s="279" t="str">
        <f>IF(COUNT('Sikap (dari Siswa)'!E29:N29)&lt;2,"",AVERAGE('Sikap (dari Siswa)'!E29:N29))</f>
        <v/>
      </c>
      <c r="G29" s="279" t="str">
        <f>IF(COUNT('Sikap (dari Siswa)'!O29:X29)&lt;2,"",AVERAGE('Sikap (dari Siswa)'!O29:X29))</f>
        <v/>
      </c>
      <c r="H29" s="279" t="str">
        <f>IF(COUNT('Sikap (dari Guru)'!O29:S29)&lt;2,"",AVERAGE('Sikap (dari Guru)'!O29:S29))</f>
        <v/>
      </c>
      <c r="I29" s="357" t="str">
        <f t="shared" si="1"/>
        <v/>
      </c>
      <c r="J29" s="301" t="str">
        <f t="shared" si="2"/>
        <v/>
      </c>
      <c r="K29" s="358" t="str">
        <f>'Rekap Sikap'!X28</f>
        <v/>
      </c>
      <c r="L29" s="50"/>
      <c r="M29" s="187"/>
      <c r="N29" s="80"/>
      <c r="O29" s="52"/>
      <c r="P29" s="52"/>
      <c r="Q29" s="52"/>
      <c r="R29" s="52"/>
      <c r="S29" s="52"/>
      <c r="T29" s="52"/>
      <c r="U29" s="52"/>
      <c r="V29" s="52"/>
      <c r="W29" s="52"/>
      <c r="X29" s="14"/>
      <c r="Y29" s="14"/>
      <c r="Z29" s="14"/>
    </row>
    <row r="30" ht="31.5" customHeight="1">
      <c r="A30" s="298">
        <f>IF('Pengetahuan (rincian)'!A30="","",'Pengetahuan (rincian)'!A30)</f>
        <v>19</v>
      </c>
      <c r="B30" s="242">
        <f>IF('Pengetahuan (rincian)'!B30="","",'Pengetahuan (rincian)'!B30)</f>
        <v>543241089</v>
      </c>
      <c r="C30" s="2"/>
      <c r="D30" s="220" t="str">
        <f>IF('Pengetahuan (rincian)'!D30="","",'Pengetahuan (rincian)'!D30)</f>
        <v>MUHAMMAD HAFIDZ RAFI RABBANI</v>
      </c>
      <c r="E30" s="279" t="str">
        <f>IF(COUNT('Sikap (dari Guru)'!E30:N30)&lt;2,"",AVERAGE('Sikap (dari Guru)'!E30:N30))</f>
        <v/>
      </c>
      <c r="F30" s="279" t="str">
        <f>IF(COUNT('Sikap (dari Siswa)'!E30:N30)&lt;2,"",AVERAGE('Sikap (dari Siswa)'!E30:N30))</f>
        <v/>
      </c>
      <c r="G30" s="279" t="str">
        <f>IF(COUNT('Sikap (dari Siswa)'!O30:X30)&lt;2,"",AVERAGE('Sikap (dari Siswa)'!O30:X30))</f>
        <v/>
      </c>
      <c r="H30" s="279" t="str">
        <f>IF(COUNT('Sikap (dari Guru)'!O30:S30)&lt;2,"",AVERAGE('Sikap (dari Guru)'!O30:S30))</f>
        <v/>
      </c>
      <c r="I30" s="357" t="str">
        <f t="shared" si="1"/>
        <v/>
      </c>
      <c r="J30" s="301" t="str">
        <f t="shared" si="2"/>
        <v/>
      </c>
      <c r="K30" s="358" t="str">
        <f>'Rekap Sikap'!X29</f>
        <v/>
      </c>
      <c r="L30" s="50"/>
      <c r="M30" s="187"/>
      <c r="N30" s="80"/>
      <c r="O30" s="52"/>
      <c r="P30" s="52"/>
      <c r="Q30" s="52"/>
      <c r="R30" s="52"/>
      <c r="S30" s="52"/>
      <c r="T30" s="52"/>
      <c r="U30" s="52"/>
      <c r="V30" s="52"/>
      <c r="W30" s="52"/>
      <c r="X30" s="14"/>
      <c r="Y30" s="14"/>
      <c r="Z30" s="14"/>
    </row>
    <row r="31" ht="31.5" customHeight="1">
      <c r="A31" s="298">
        <f>IF('Pengetahuan (rincian)'!A31="","",'Pengetahuan (rincian)'!A31)</f>
        <v>20</v>
      </c>
      <c r="B31" s="242">
        <f>IF('Pengetahuan (rincian)'!B32="","",'Pengetahuan (rincian)'!B32)</f>
        <v>543241130</v>
      </c>
      <c r="C31" s="2"/>
      <c r="D31" s="220" t="str">
        <f>IF('Pengetahuan (rincian)'!D31="","",'Pengetahuan (rincian)'!D31)</f>
        <v>MUHAMMAD HUSAIN HAEKAL</v>
      </c>
      <c r="E31" s="279" t="str">
        <f>IF(COUNT('Sikap (dari Guru)'!E31:N31)&lt;2,"",AVERAGE('Sikap (dari Guru)'!E31:N31))</f>
        <v/>
      </c>
      <c r="F31" s="279" t="str">
        <f>IF(COUNT('Sikap (dari Siswa)'!E31:N31)&lt;2,"",AVERAGE('Sikap (dari Siswa)'!E31:N31))</f>
        <v/>
      </c>
      <c r="G31" s="279" t="str">
        <f>IF(COUNT('Sikap (dari Siswa)'!O31:X31)&lt;2,"",AVERAGE('Sikap (dari Siswa)'!O31:X31))</f>
        <v/>
      </c>
      <c r="H31" s="279" t="str">
        <f>IF(COUNT('Sikap (dari Guru)'!O31:S31)&lt;2,"",AVERAGE('Sikap (dari Guru)'!O31:S31))</f>
        <v/>
      </c>
      <c r="I31" s="357" t="str">
        <f t="shared" si="1"/>
        <v/>
      </c>
      <c r="J31" s="301" t="str">
        <f t="shared" si="2"/>
        <v/>
      </c>
      <c r="K31" s="358" t="str">
        <f>'Rekap Sikap'!X30</f>
        <v/>
      </c>
      <c r="L31" s="50"/>
      <c r="M31" s="187"/>
      <c r="N31" s="80"/>
      <c r="O31" s="52"/>
      <c r="P31" s="52"/>
      <c r="Q31" s="52"/>
      <c r="R31" s="52"/>
      <c r="S31" s="52"/>
      <c r="T31" s="52"/>
      <c r="U31" s="52"/>
      <c r="V31" s="52"/>
      <c r="W31" s="52"/>
      <c r="X31" s="14"/>
      <c r="Y31" s="14"/>
      <c r="Z31" s="14"/>
    </row>
    <row r="32" ht="31.5" customHeight="1">
      <c r="A32" s="298">
        <f>IF('Pengetahuan (rincian)'!A32="","",'Pengetahuan (rincian)'!A32)</f>
        <v>21</v>
      </c>
      <c r="B32" s="242">
        <f>IF('Pengetahuan (rincian)'!B33="","",'Pengetahuan (rincian)'!B33)</f>
        <v>543241094</v>
      </c>
      <c r="C32" s="2"/>
      <c r="D32" s="220" t="str">
        <f>IF('Pengetahuan (rincian)'!D32="","",'Pengetahuan (rincian)'!D32)</f>
        <v>MUHAMMAD KAMAL</v>
      </c>
      <c r="E32" s="279" t="str">
        <f>IF(COUNT('Sikap (dari Guru)'!E32:N32)&lt;2,"",AVERAGE('Sikap (dari Guru)'!E32:N32))</f>
        <v/>
      </c>
      <c r="F32" s="279" t="str">
        <f>IF(COUNT('Sikap (dari Siswa)'!E32:N32)&lt;2,"",AVERAGE('Sikap (dari Siswa)'!E32:N32))</f>
        <v/>
      </c>
      <c r="G32" s="279" t="str">
        <f>IF(COUNT('Sikap (dari Siswa)'!O32:X32)&lt;2,"",AVERAGE('Sikap (dari Siswa)'!O32:X32))</f>
        <v/>
      </c>
      <c r="H32" s="279" t="str">
        <f>IF(COUNT('Sikap (dari Guru)'!O32:S32)&lt;2,"",AVERAGE('Sikap (dari Guru)'!O32:S32))</f>
        <v/>
      </c>
      <c r="I32" s="357" t="str">
        <f t="shared" si="1"/>
        <v/>
      </c>
      <c r="J32" s="301" t="str">
        <f t="shared" si="2"/>
        <v/>
      </c>
      <c r="K32" s="358" t="str">
        <f>'Rekap Sikap'!X31</f>
        <v/>
      </c>
      <c r="L32" s="50"/>
      <c r="M32" s="187"/>
      <c r="N32" s="80"/>
      <c r="O32" s="52"/>
      <c r="P32" s="52"/>
      <c r="Q32" s="52"/>
      <c r="R32" s="52"/>
      <c r="S32" s="52"/>
      <c r="T32" s="52"/>
      <c r="U32" s="52"/>
      <c r="V32" s="52"/>
      <c r="W32" s="52"/>
      <c r="X32" s="14"/>
      <c r="Y32" s="14"/>
      <c r="Z32" s="14"/>
    </row>
    <row r="33" ht="31.5" customHeight="1">
      <c r="A33" s="298">
        <f>IF('Pengetahuan (rincian)'!A33="","",'Pengetahuan (rincian)'!A33)</f>
        <v>22</v>
      </c>
      <c r="B33" s="242">
        <f>IF('Pengetahuan (rincian)'!B34="","",'Pengetahuan (rincian)'!B34)</f>
        <v>543241095</v>
      </c>
      <c r="C33" s="2"/>
      <c r="D33" s="220" t="str">
        <f>IF('Pengetahuan (rincian)'!D33="","",'Pengetahuan (rincian)'!D33)</f>
        <v>MUHAMMAD KAMIL IHSAN</v>
      </c>
      <c r="E33" s="279" t="str">
        <f>IF(COUNT('Sikap (dari Guru)'!E33:N33)&lt;2,"",AVERAGE('Sikap (dari Guru)'!E33:N33))</f>
        <v/>
      </c>
      <c r="F33" s="279" t="str">
        <f>IF(COUNT('Sikap (dari Siswa)'!E33:N33)&lt;2,"",AVERAGE('Sikap (dari Siswa)'!E33:N33))</f>
        <v/>
      </c>
      <c r="G33" s="279" t="str">
        <f>IF(COUNT('Sikap (dari Siswa)'!O33:X33)&lt;2,"",AVERAGE('Sikap (dari Siswa)'!O33:X33))</f>
        <v/>
      </c>
      <c r="H33" s="279" t="str">
        <f>IF(COUNT('Sikap (dari Guru)'!O33:S33)&lt;2,"",AVERAGE('Sikap (dari Guru)'!O33:S33))</f>
        <v/>
      </c>
      <c r="I33" s="357" t="str">
        <f t="shared" si="1"/>
        <v/>
      </c>
      <c r="J33" s="301" t="str">
        <f t="shared" si="2"/>
        <v/>
      </c>
      <c r="K33" s="358" t="str">
        <f>'Rekap Sikap'!X32</f>
        <v/>
      </c>
      <c r="L33" s="50"/>
      <c r="M33" s="187"/>
      <c r="N33" s="80"/>
      <c r="O33" s="52"/>
      <c r="P33" s="52"/>
      <c r="Q33" s="52"/>
      <c r="R33" s="52"/>
      <c r="S33" s="52"/>
      <c r="T33" s="52"/>
      <c r="U33" s="52"/>
      <c r="V33" s="52"/>
      <c r="W33" s="52"/>
      <c r="X33" s="14"/>
      <c r="Y33" s="14"/>
      <c r="Z33" s="14"/>
    </row>
    <row r="34" ht="31.5" customHeight="1">
      <c r="A34" s="298">
        <f>IF('Pengetahuan (rincian)'!A34="","",'Pengetahuan (rincian)'!A34)</f>
        <v>23</v>
      </c>
      <c r="B34" s="242">
        <f>IF('Pengetahuan (rincian)'!B35="","",'Pengetahuan (rincian)'!B35)</f>
        <v>543241160</v>
      </c>
      <c r="C34" s="2"/>
      <c r="D34" s="220" t="str">
        <f>IF('Pengetahuan (rincian)'!D34="","",'Pengetahuan (rincian)'!D34)</f>
        <v>MUHAMMAD NABIL SACHIO AL FATHIR</v>
      </c>
      <c r="E34" s="279" t="str">
        <f>IF(COUNT('Sikap (dari Guru)'!E34:N34)&lt;2,"",AVERAGE('Sikap (dari Guru)'!E34:N34))</f>
        <v/>
      </c>
      <c r="F34" s="279" t="str">
        <f>IF(COUNT('Sikap (dari Siswa)'!E34:N34)&lt;2,"",AVERAGE('Sikap (dari Siswa)'!E34:N34))</f>
        <v/>
      </c>
      <c r="G34" s="279" t="str">
        <f>IF(COUNT('Sikap (dari Siswa)'!O34:X34)&lt;2,"",AVERAGE('Sikap (dari Siswa)'!O34:X34))</f>
        <v/>
      </c>
      <c r="H34" s="279" t="str">
        <f>IF(COUNT('Sikap (dari Guru)'!O34:S34)&lt;2,"",AVERAGE('Sikap (dari Guru)'!O34:S34))</f>
        <v/>
      </c>
      <c r="I34" s="357" t="str">
        <f t="shared" si="1"/>
        <v/>
      </c>
      <c r="J34" s="301" t="str">
        <f t="shared" si="2"/>
        <v/>
      </c>
      <c r="K34" s="358" t="str">
        <f>'Rekap Sikap'!X33</f>
        <v/>
      </c>
      <c r="L34" s="50"/>
      <c r="M34" s="187"/>
      <c r="N34" s="80"/>
      <c r="O34" s="52"/>
      <c r="P34" s="52"/>
      <c r="Q34" s="52"/>
      <c r="R34" s="52"/>
      <c r="S34" s="52"/>
      <c r="T34" s="52"/>
      <c r="U34" s="52"/>
      <c r="V34" s="52"/>
      <c r="W34" s="52"/>
      <c r="X34" s="14"/>
      <c r="Y34" s="14"/>
      <c r="Z34" s="14"/>
    </row>
    <row r="35" ht="31.5" customHeight="1">
      <c r="A35" s="298">
        <f>IF('Pengetahuan (rincian)'!A35="","",'Pengetahuan (rincian)'!A35)</f>
        <v>24</v>
      </c>
      <c r="B35" s="242">
        <f>IF('Pengetahuan (rincian)'!B36="","",'Pengetahuan (rincian)'!B36)</f>
        <v>543241135</v>
      </c>
      <c r="C35" s="2"/>
      <c r="D35" s="220" t="str">
        <f>IF('Pengetahuan (rincian)'!D35="","",'Pengetahuan (rincian)'!D35)</f>
        <v>MUHAMMAD RAFA AULIA</v>
      </c>
      <c r="E35" s="279" t="str">
        <f>IF(COUNT('Sikap (dari Guru)'!E35:N35)&lt;2,"",AVERAGE('Sikap (dari Guru)'!E35:N35))</f>
        <v/>
      </c>
      <c r="F35" s="279" t="str">
        <f>IF(COUNT('Sikap (dari Siswa)'!E35:N35)&lt;2,"",AVERAGE('Sikap (dari Siswa)'!E35:N35))</f>
        <v/>
      </c>
      <c r="G35" s="279" t="str">
        <f>IF(COUNT('Sikap (dari Siswa)'!O35:X35)&lt;2,"",AVERAGE('Sikap (dari Siswa)'!O35:X35))</f>
        <v/>
      </c>
      <c r="H35" s="279" t="str">
        <f>IF(COUNT('Sikap (dari Guru)'!O35:S35)&lt;2,"",AVERAGE('Sikap (dari Guru)'!O35:S35))</f>
        <v/>
      </c>
      <c r="I35" s="357" t="str">
        <f t="shared" si="1"/>
        <v/>
      </c>
      <c r="J35" s="301" t="str">
        <f t="shared" si="2"/>
        <v/>
      </c>
      <c r="K35" s="358" t="str">
        <f>'Rekap Sikap'!X34</f>
        <v/>
      </c>
      <c r="L35" s="50"/>
      <c r="M35" s="187"/>
      <c r="N35" s="80"/>
      <c r="O35" s="52"/>
      <c r="P35" s="52"/>
      <c r="Q35" s="52"/>
      <c r="R35" s="52"/>
      <c r="S35" s="52"/>
      <c r="T35" s="52"/>
      <c r="U35" s="52"/>
      <c r="V35" s="52"/>
      <c r="W35" s="52"/>
      <c r="X35" s="14"/>
      <c r="Y35" s="14"/>
      <c r="Z35" s="14"/>
    </row>
    <row r="36" ht="31.5" customHeight="1">
      <c r="A36" s="298">
        <f>IF('Pengetahuan (rincian)'!A36="","",'Pengetahuan (rincian)'!A36)</f>
        <v>25</v>
      </c>
      <c r="B36" s="242">
        <f>IF('Pengetahuan (rincian)'!B42="","",'Pengetahuan (rincian)'!B42)</f>
        <v>543241104</v>
      </c>
      <c r="C36" s="2"/>
      <c r="D36" s="220" t="str">
        <f>IF('Pengetahuan (rincian)'!D36="","",'Pengetahuan (rincian)'!D36)</f>
        <v>MUHAMMAD ROFIQ RIDHANI</v>
      </c>
      <c r="E36" s="279" t="str">
        <f>IF(COUNT('Sikap (dari Guru)'!E36:N36)&lt;2,"",AVERAGE('Sikap (dari Guru)'!E36:N36))</f>
        <v/>
      </c>
      <c r="F36" s="279" t="str">
        <f>IF(COUNT('Sikap (dari Siswa)'!E36:N36)&lt;2,"",AVERAGE('Sikap (dari Siswa)'!E36:N36))</f>
        <v/>
      </c>
      <c r="G36" s="279" t="str">
        <f>IF(COUNT('Sikap (dari Siswa)'!O36:X36)&lt;2,"",AVERAGE('Sikap (dari Siswa)'!O36:X36))</f>
        <v/>
      </c>
      <c r="H36" s="279" t="str">
        <f>IF(COUNT('Sikap (dari Guru)'!O36:S36)&lt;2,"",AVERAGE('Sikap (dari Guru)'!O36:S36))</f>
        <v/>
      </c>
      <c r="I36" s="357" t="str">
        <f t="shared" si="1"/>
        <v/>
      </c>
      <c r="J36" s="301" t="str">
        <f t="shared" si="2"/>
        <v/>
      </c>
      <c r="K36" s="358" t="str">
        <f>'Rekap Sikap'!X35</f>
        <v/>
      </c>
      <c r="L36" s="50"/>
      <c r="M36" s="187"/>
      <c r="N36" s="80"/>
      <c r="O36" s="52"/>
      <c r="P36" s="52"/>
      <c r="Q36" s="52"/>
      <c r="R36" s="52"/>
      <c r="S36" s="52"/>
      <c r="T36" s="52"/>
      <c r="U36" s="52"/>
      <c r="V36" s="52"/>
      <c r="W36" s="52"/>
      <c r="X36" s="14"/>
      <c r="Y36" s="14"/>
      <c r="Z36" s="14"/>
    </row>
    <row r="37" ht="31.5" customHeight="1">
      <c r="A37" s="298">
        <f>IF('Pengetahuan (rincian)'!A42="","",'Pengetahuan (rincian)'!A42)</f>
        <v>31</v>
      </c>
      <c r="B37" s="242">
        <f>IF('Pengetahuan (rincian)'!B43="","",'Pengetahuan (rincian)'!B43)</f>
        <v>543241105</v>
      </c>
      <c r="C37" s="2"/>
      <c r="D37" s="220" t="str">
        <f>IF('Pengetahuan (rincian)'!D42="","",'Pengetahuan (rincian)'!D42)</f>
        <v>RIAMA GRACE SHARON HABEAHAN</v>
      </c>
      <c r="E37" s="279" t="str">
        <f>IF(COUNT('Sikap (dari Guru)'!E42:N42)&lt;2,"",AVERAGE('Sikap (dari Guru)'!E42:N42))</f>
        <v/>
      </c>
      <c r="F37" s="279" t="str">
        <f>IF(COUNT('Sikap (dari Siswa)'!E37:N37)&lt;2,"",AVERAGE('Sikap (dari Siswa)'!E37:N37))</f>
        <v/>
      </c>
      <c r="G37" s="279" t="str">
        <f>IF(COUNT('Sikap (dari Siswa)'!O37:X37)&lt;2,"",AVERAGE('Sikap (dari Siswa)'!O37:X37))</f>
        <v/>
      </c>
      <c r="H37" s="279" t="str">
        <f>IF(COUNT('Sikap (dari Guru)'!O42:S42)&lt;2,"",AVERAGE('Sikap (dari Guru)'!O42:S42))</f>
        <v/>
      </c>
      <c r="I37" s="357" t="str">
        <f t="shared" si="1"/>
        <v/>
      </c>
      <c r="J37" s="301" t="str">
        <f t="shared" si="2"/>
        <v/>
      </c>
      <c r="K37" s="358" t="str">
        <f>'Rekap Sikap'!X36</f>
        <v/>
      </c>
      <c r="L37" s="50"/>
      <c r="M37" s="187"/>
      <c r="N37" s="80"/>
      <c r="O37" s="52"/>
      <c r="P37" s="52"/>
      <c r="Q37" s="52"/>
      <c r="R37" s="52"/>
      <c r="S37" s="52"/>
      <c r="T37" s="52"/>
      <c r="U37" s="52"/>
      <c r="V37" s="52"/>
      <c r="W37" s="52"/>
      <c r="X37" s="14"/>
      <c r="Y37" s="14"/>
      <c r="Z37" s="14"/>
    </row>
    <row r="38" ht="31.5" customHeight="1">
      <c r="A38" s="298">
        <f>IF('Pengetahuan (rincian)'!A43="","",'Pengetahuan (rincian)'!A43)</f>
        <v>32</v>
      </c>
      <c r="B38" s="242">
        <f>IF('Pengetahuan (rincian)'!B44="","",'Pengetahuan (rincian)'!B44)</f>
        <v>543241069</v>
      </c>
      <c r="C38" s="2"/>
      <c r="D38" s="220" t="str">
        <f>IF('Pengetahuan (rincian)'!D43="","",'Pengetahuan (rincian)'!D43)</f>
        <v>RICKY STEVAN</v>
      </c>
      <c r="E38" s="279" t="str">
        <f>IF(COUNT('Sikap (dari Guru)'!E43:N43)&lt;2,"",AVERAGE('Sikap (dari Guru)'!E43:N43))</f>
        <v/>
      </c>
      <c r="F38" s="279" t="str">
        <f>IF(COUNT('Sikap (dari Siswa)'!E38:N38)&lt;2,"",AVERAGE('Sikap (dari Siswa)'!E38:N38))</f>
        <v/>
      </c>
      <c r="G38" s="279" t="str">
        <f>IF(COUNT('Sikap (dari Siswa)'!O38:X38)&lt;2,"",AVERAGE('Sikap (dari Siswa)'!O38:X38))</f>
        <v/>
      </c>
      <c r="H38" s="279" t="str">
        <f>IF(COUNT('Sikap (dari Guru)'!O43:S43)&lt;2,"",AVERAGE('Sikap (dari Guru)'!O43:S43))</f>
        <v/>
      </c>
      <c r="I38" s="357" t="str">
        <f t="shared" si="1"/>
        <v/>
      </c>
      <c r="J38" s="301" t="str">
        <f t="shared" si="2"/>
        <v/>
      </c>
      <c r="K38" s="358" t="str">
        <f>'Rekap Sikap'!X37</f>
        <v/>
      </c>
      <c r="L38" s="50"/>
      <c r="M38" s="187"/>
      <c r="N38" s="80"/>
      <c r="O38" s="52"/>
      <c r="P38" s="52"/>
      <c r="Q38" s="52"/>
      <c r="R38" s="52"/>
      <c r="S38" s="52"/>
      <c r="T38" s="52"/>
      <c r="U38" s="52"/>
      <c r="V38" s="52"/>
      <c r="W38" s="52"/>
      <c r="X38" s="14"/>
      <c r="Y38" s="14"/>
      <c r="Z38" s="14"/>
    </row>
    <row r="39" ht="31.5" customHeight="1">
      <c r="A39" s="298">
        <f>IF('Pengetahuan (rincian)'!A44="","",'Pengetahuan (rincian)'!A44)</f>
        <v>33</v>
      </c>
      <c r="B39" s="242">
        <f>IF('Pengetahuan (rincian)'!B45="","",'Pengetahuan (rincian)'!B45)</f>
        <v>543241106</v>
      </c>
      <c r="C39" s="2"/>
      <c r="D39" s="220" t="str">
        <f>IF('Pengetahuan (rincian)'!D44="","",'Pengetahuan (rincian)'!D44)</f>
        <v>ROSYID IFNI ANDRIANSYAH</v>
      </c>
      <c r="E39" s="279" t="str">
        <f>IF(COUNT('Sikap (dari Guru)'!E44:N44)&lt;2,"",AVERAGE('Sikap (dari Guru)'!E44:N44))</f>
        <v/>
      </c>
      <c r="F39" s="279" t="str">
        <f>IF(COUNT('Sikap (dari Siswa)'!E39:N39)&lt;2,"",AVERAGE('Sikap (dari Siswa)'!E39:N39))</f>
        <v/>
      </c>
      <c r="G39" s="279" t="str">
        <f>IF(COUNT('Sikap (dari Siswa)'!O39:X39)&lt;2,"",AVERAGE('Sikap (dari Siswa)'!O39:X39))</f>
        <v/>
      </c>
      <c r="H39" s="279" t="str">
        <f>IF(COUNT('Sikap (dari Guru)'!O44:S44)&lt;2,"",AVERAGE('Sikap (dari Guru)'!O44:S44))</f>
        <v/>
      </c>
      <c r="I39" s="357" t="str">
        <f t="shared" si="1"/>
        <v/>
      </c>
      <c r="J39" s="301" t="str">
        <f t="shared" si="2"/>
        <v/>
      </c>
      <c r="K39" s="358" t="str">
        <f>'Rekap Sikap'!X38</f>
        <v/>
      </c>
      <c r="L39" s="50"/>
      <c r="M39" s="187"/>
      <c r="N39" s="80"/>
      <c r="O39" s="52"/>
      <c r="P39" s="52"/>
      <c r="Q39" s="52"/>
      <c r="R39" s="52"/>
      <c r="S39" s="52"/>
      <c r="T39" s="52"/>
      <c r="U39" s="52"/>
      <c r="V39" s="52"/>
      <c r="W39" s="52"/>
      <c r="X39" s="14"/>
      <c r="Y39" s="14"/>
      <c r="Z39" s="14"/>
    </row>
    <row r="40" ht="31.5" customHeight="1">
      <c r="A40" s="298">
        <f>IF('Pengetahuan (rincian)'!A45="","",'Pengetahuan (rincian)'!A45)</f>
        <v>34</v>
      </c>
      <c r="B40" s="242">
        <f>IF('Pengetahuan (rincian)'!B46="","",'Pengetahuan (rincian)'!B46)</f>
        <v>543241143</v>
      </c>
      <c r="C40" s="2"/>
      <c r="D40" s="220" t="str">
        <f>IF('Pengetahuan (rincian)'!D45="","",'Pengetahuan (rincian)'!D45)</f>
        <v>SAMUEL DEAN ZEBAYA</v>
      </c>
      <c r="E40" s="279" t="str">
        <f>IF(COUNT('Sikap (dari Guru)'!E45:N45)&lt;2,"",AVERAGE('Sikap (dari Guru)'!E45:N45))</f>
        <v/>
      </c>
      <c r="F40" s="279" t="str">
        <f>IF(COUNT('Sikap (dari Siswa)'!E40:N40)&lt;2,"",AVERAGE('Sikap (dari Siswa)'!E40:N40))</f>
        <v/>
      </c>
      <c r="G40" s="279" t="str">
        <f>IF(COUNT('Sikap (dari Siswa)'!O40:X40)&lt;2,"",AVERAGE('Sikap (dari Siswa)'!O40:X40))</f>
        <v/>
      </c>
      <c r="H40" s="279" t="str">
        <f>IF(COUNT('Sikap (dari Guru)'!O45:S45)&lt;2,"",AVERAGE('Sikap (dari Guru)'!O45:S45))</f>
        <v/>
      </c>
      <c r="I40" s="357" t="str">
        <f t="shared" si="1"/>
        <v/>
      </c>
      <c r="J40" s="301" t="str">
        <f t="shared" si="2"/>
        <v/>
      </c>
      <c r="K40" s="358" t="str">
        <f>'Rekap Sikap'!X39</f>
        <v/>
      </c>
      <c r="L40" s="50"/>
      <c r="M40" s="187"/>
      <c r="N40" s="80"/>
      <c r="O40" s="52"/>
      <c r="P40" s="52"/>
      <c r="Q40" s="52"/>
      <c r="R40" s="52"/>
      <c r="S40" s="52"/>
      <c r="T40" s="52"/>
      <c r="U40" s="52"/>
      <c r="V40" s="52"/>
      <c r="W40" s="52"/>
      <c r="X40" s="14"/>
      <c r="Y40" s="14"/>
      <c r="Z40" s="14"/>
    </row>
    <row r="41" ht="31.5" customHeight="1">
      <c r="A41" s="298">
        <f>IF('Pengetahuan (rincian)'!A46="","",'Pengetahuan (rincian)'!A46)</f>
        <v>35</v>
      </c>
      <c r="B41" s="242">
        <f>IF('Pengetahuan (rincian)'!B46="","",'Pengetahuan (rincian)'!B46)</f>
        <v>543241143</v>
      </c>
      <c r="C41" s="2"/>
      <c r="D41" s="220" t="str">
        <f>IF('Pengetahuan (rincian)'!D46="","",'Pengetahuan (rincian)'!D46)</f>
        <v>SELVANO SENA AJI PATRIA</v>
      </c>
      <c r="E41" s="279" t="str">
        <f>IF(COUNT('Sikap (dari Guru)'!E46:N46)&lt;2,"",AVERAGE('Sikap (dari Guru)'!E46:N46))</f>
        <v/>
      </c>
      <c r="F41" s="279" t="str">
        <f>IF(COUNT('Sikap (dari Siswa)'!E41:N41)&lt;2,"",AVERAGE('Sikap (dari Siswa)'!E41:N41))</f>
        <v/>
      </c>
      <c r="G41" s="279" t="str">
        <f>IF(COUNT('Sikap (dari Siswa)'!O41:X41)&lt;2,"",AVERAGE('Sikap (dari Siswa)'!O41:X41))</f>
        <v/>
      </c>
      <c r="H41" s="279" t="str">
        <f>IF(COUNT('Sikap (dari Guru)'!O46:S46)&lt;2,"",AVERAGE('Sikap (dari Guru)'!O46:S46))</f>
        <v/>
      </c>
      <c r="I41" s="357" t="str">
        <f t="shared" si="1"/>
        <v/>
      </c>
      <c r="J41" s="301" t="str">
        <f t="shared" si="2"/>
        <v/>
      </c>
      <c r="K41" s="358" t="str">
        <f>'Rekap Sikap'!X40</f>
        <v/>
      </c>
      <c r="L41" s="50"/>
      <c r="M41" s="187"/>
      <c r="N41" s="80"/>
      <c r="O41" s="52"/>
      <c r="P41" s="52"/>
      <c r="Q41" s="52"/>
      <c r="R41" s="52"/>
      <c r="S41" s="52"/>
      <c r="T41" s="52"/>
      <c r="U41" s="52"/>
      <c r="V41" s="52"/>
      <c r="W41" s="52"/>
      <c r="X41" s="14"/>
      <c r="Y41" s="14"/>
      <c r="Z41" s="14"/>
    </row>
    <row r="42" ht="31.5" customHeight="1">
      <c r="A42" s="298">
        <f>IF('Pengetahuan (rincian)'!A47="","",'Pengetahuan (rincian)'!A47)</f>
        <v>36</v>
      </c>
      <c r="B42" s="242">
        <f>IF('Pengetahuan (rincian)'!B47="","",'Pengetahuan (rincian)'!B47)</f>
        <v>543241107</v>
      </c>
      <c r="C42" s="2"/>
      <c r="D42" s="220" t="str">
        <f>IF('Pengetahuan (rincian)'!D47="","",'Pengetahuan (rincian)'!D47)</f>
        <v>SHIDDIQ NAFIS HIBATULLAH</v>
      </c>
      <c r="E42" s="279" t="str">
        <f>IF(COUNT('Sikap (dari Guru)'!E47:N47)&lt;2,"",AVERAGE('Sikap (dari Guru)'!E47:N47))</f>
        <v/>
      </c>
      <c r="F42" s="279" t="str">
        <f>IF(COUNT('Sikap (dari Siswa)'!E42:N42)&lt;2,"",AVERAGE('Sikap (dari Siswa)'!E42:N42))</f>
        <v/>
      </c>
      <c r="G42" s="279" t="str">
        <f>IF(COUNT('Sikap (dari Siswa)'!O42:X42)&lt;2,"",AVERAGE('Sikap (dari Siswa)'!O42:X42))</f>
        <v/>
      </c>
      <c r="H42" s="279" t="str">
        <f>IF(COUNT('Sikap (dari Guru)'!O47:S47)&lt;2,"",AVERAGE('Sikap (dari Guru)'!O47:S47))</f>
        <v/>
      </c>
      <c r="I42" s="357" t="str">
        <f t="shared" si="1"/>
        <v/>
      </c>
      <c r="J42" s="301" t="str">
        <f t="shared" si="2"/>
        <v/>
      </c>
      <c r="K42" s="358" t="str">
        <f>'Rekap Sikap'!X41</f>
        <v/>
      </c>
      <c r="L42" s="50"/>
      <c r="M42" s="187"/>
      <c r="N42" s="80"/>
      <c r="O42" s="52"/>
      <c r="P42" s="52"/>
      <c r="Q42" s="52"/>
      <c r="R42" s="52"/>
      <c r="S42" s="52"/>
      <c r="T42" s="52"/>
      <c r="U42" s="52"/>
      <c r="V42" s="52"/>
      <c r="W42" s="52"/>
      <c r="X42" s="14"/>
      <c r="Y42" s="14"/>
      <c r="Z42" s="14"/>
    </row>
    <row r="43" ht="31.5" customHeight="1">
      <c r="A43" s="298">
        <f>IF('Pengetahuan (rincian)'!A48="","",'Pengetahuan (rincian)'!A48)</f>
        <v>37</v>
      </c>
      <c r="B43" s="242">
        <f>IF('Pengetahuan (rincian)'!B48="","",'Pengetahuan (rincian)'!B48)</f>
        <v>543241045</v>
      </c>
      <c r="C43" s="2"/>
      <c r="D43" s="220" t="str">
        <f>IF('Pengetahuan (rincian)'!D48="","",'Pengetahuan (rincian)'!D48)</f>
        <v>STEFANDER GERALD ROLANDO</v>
      </c>
      <c r="E43" s="279" t="str">
        <f>IF(COUNT('Sikap (dari Guru)'!E48:N48)&lt;2,"",AVERAGE('Sikap (dari Guru)'!E48:N48))</f>
        <v/>
      </c>
      <c r="F43" s="279" t="str">
        <f>IF(COUNT('Sikap (dari Siswa)'!E43:N43)&lt;2,"",AVERAGE('Sikap (dari Siswa)'!E43:N43))</f>
        <v/>
      </c>
      <c r="G43" s="279" t="str">
        <f>IF(COUNT('Sikap (dari Siswa)'!O43:X43)&lt;2,"",AVERAGE('Sikap (dari Siswa)'!O43:X43))</f>
        <v/>
      </c>
      <c r="H43" s="279" t="str">
        <f>IF(COUNT('Sikap (dari Guru)'!O48:S48)&lt;2,"",AVERAGE('Sikap (dari Guru)'!O48:S48))</f>
        <v/>
      </c>
      <c r="I43" s="357" t="str">
        <f t="shared" si="1"/>
        <v/>
      </c>
      <c r="J43" s="301" t="str">
        <f t="shared" si="2"/>
        <v/>
      </c>
      <c r="K43" s="358" t="str">
        <f>'Rekap Sikap'!X42</f>
        <v/>
      </c>
      <c r="L43" s="50"/>
      <c r="M43" s="187"/>
      <c r="N43" s="80"/>
      <c r="O43" s="52"/>
      <c r="P43" s="52"/>
      <c r="Q43" s="52"/>
      <c r="R43" s="52"/>
      <c r="S43" s="52"/>
      <c r="T43" s="52"/>
      <c r="U43" s="52"/>
      <c r="V43" s="52"/>
      <c r="W43" s="52"/>
      <c r="X43" s="14"/>
      <c r="Y43" s="14"/>
      <c r="Z43" s="14"/>
    </row>
    <row r="44" ht="31.5" customHeight="1">
      <c r="A44" s="298">
        <f>IF('Pengetahuan (rincian)'!A49="","",'Pengetahuan (rincian)'!A49)</f>
        <v>38</v>
      </c>
      <c r="B44" s="242">
        <f>IF('Pengetahuan (rincian)'!B49="","",'Pengetahuan (rincian)'!B49)</f>
        <v>543241020</v>
      </c>
      <c r="C44" s="2"/>
      <c r="D44" s="220" t="str">
        <f>IF('Pengetahuan (rincian)'!D49="","",'Pengetahuan (rincian)'!D49)</f>
        <v>YEFTA CHRISTIAN LENGKONG</v>
      </c>
      <c r="E44" s="279" t="str">
        <f>IF(COUNT('Sikap (dari Guru)'!E49:N49)&lt;2,"",AVERAGE('Sikap (dari Guru)'!E49:N49))</f>
        <v/>
      </c>
      <c r="F44" s="279" t="str">
        <f>IF(COUNT('Sikap (dari Siswa)'!E44:N44)&lt;2,"",AVERAGE('Sikap (dari Siswa)'!E44:N44))</f>
        <v/>
      </c>
      <c r="G44" s="279" t="str">
        <f>IF(COUNT('Sikap (dari Siswa)'!O44:X44)&lt;2,"",AVERAGE('Sikap (dari Siswa)'!O44:X44))</f>
        <v/>
      </c>
      <c r="H44" s="279" t="str">
        <f>IF(COUNT('Sikap (dari Guru)'!O49:S49)&lt;2,"",AVERAGE('Sikap (dari Guru)'!O49:S49))</f>
        <v/>
      </c>
      <c r="I44" s="357" t="str">
        <f t="shared" si="1"/>
        <v/>
      </c>
      <c r="J44" s="301" t="str">
        <f t="shared" si="2"/>
        <v/>
      </c>
      <c r="K44" s="358" t="str">
        <f>'Rekap Sikap'!X43</f>
        <v/>
      </c>
      <c r="L44" s="50"/>
      <c r="M44" s="187"/>
      <c r="N44" s="80"/>
      <c r="O44" s="52"/>
      <c r="P44" s="52"/>
      <c r="Q44" s="52"/>
      <c r="R44" s="52"/>
      <c r="S44" s="52"/>
      <c r="T44" s="52"/>
      <c r="U44" s="52"/>
      <c r="V44" s="52"/>
      <c r="W44" s="52"/>
      <c r="X44" s="14"/>
      <c r="Y44" s="14"/>
      <c r="Z44" s="14"/>
    </row>
    <row r="45" ht="31.5" customHeight="1">
      <c r="A45" s="298">
        <f>IF('Pengetahuan (rincian)'!A50="","",'Pengetahuan (rincian)'!A50)</f>
        <v>39</v>
      </c>
      <c r="B45" s="242" t="str">
        <f>IF('Pengetahuan (rincian)'!B50="","",'Pengetahuan (rincian)'!B50)</f>
        <v/>
      </c>
      <c r="C45" s="2"/>
      <c r="D45" s="220" t="str">
        <f>IF('Pengetahuan (rincian)'!D50="","",'Pengetahuan (rincian)'!D50)</f>
        <v/>
      </c>
      <c r="E45" s="279" t="str">
        <f>IF(COUNT('Sikap (dari Guru)'!E50:N50)&lt;2,"",AVERAGE('Sikap (dari Guru)'!E50:N50))</f>
        <v/>
      </c>
      <c r="F45" s="279" t="str">
        <f>IF(COUNT('Sikap (dari Siswa)'!E45:N45)&lt;2,"",AVERAGE('Sikap (dari Siswa)'!E45:N45))</f>
        <v/>
      </c>
      <c r="G45" s="279" t="str">
        <f>IF(COUNT('Sikap (dari Siswa)'!O45:X45)&lt;2,"",AVERAGE('Sikap (dari Siswa)'!O45:X45))</f>
        <v/>
      </c>
      <c r="H45" s="279" t="str">
        <f>IF(COUNT('Sikap (dari Guru)'!O50:S50)&lt;2,"",AVERAGE('Sikap (dari Guru)'!O50:S50))</f>
        <v/>
      </c>
      <c r="I45" s="357" t="str">
        <f t="shared" si="1"/>
        <v/>
      </c>
      <c r="J45" s="301" t="str">
        <f t="shared" si="2"/>
        <v/>
      </c>
      <c r="K45" s="358" t="str">
        <f>'Rekap Sikap'!X44</f>
        <v/>
      </c>
      <c r="L45" s="50"/>
      <c r="M45" s="187"/>
      <c r="N45" s="80"/>
      <c r="O45" s="52"/>
      <c r="P45" s="52"/>
      <c r="Q45" s="52"/>
      <c r="R45" s="52"/>
      <c r="S45" s="52"/>
      <c r="T45" s="52"/>
      <c r="U45" s="52"/>
      <c r="V45" s="52"/>
      <c r="W45" s="52"/>
      <c r="X45" s="14"/>
      <c r="Y45" s="14"/>
      <c r="Z45" s="14"/>
    </row>
    <row r="46" ht="31.5" customHeight="1">
      <c r="A46" s="298">
        <f>IF('Pengetahuan (rincian)'!A51="","",'Pengetahuan (rincian)'!A51)</f>
        <v>40</v>
      </c>
      <c r="B46" s="242" t="str">
        <f>IF('Pengetahuan (rincian)'!B51="","",'Pengetahuan (rincian)'!B51)</f>
        <v/>
      </c>
      <c r="C46" s="2"/>
      <c r="D46" s="220" t="str">
        <f>IF('Pengetahuan (rincian)'!D51="","",'Pengetahuan (rincian)'!D51)</f>
        <v/>
      </c>
      <c r="E46" s="279" t="str">
        <f>IF(COUNT('Sikap (dari Guru)'!E51:N51)&lt;2,"",AVERAGE('Sikap (dari Guru)'!E51:N51))</f>
        <v/>
      </c>
      <c r="F46" s="279" t="str">
        <f>IF(COUNT('Sikap (dari Siswa)'!E46:N46)&lt;2,"",AVERAGE('Sikap (dari Siswa)'!E46:N46))</f>
        <v/>
      </c>
      <c r="G46" s="279" t="str">
        <f>IF(COUNT('Sikap (dari Siswa)'!O46:X46)&lt;2,"",AVERAGE('Sikap (dari Siswa)'!O46:X46))</f>
        <v/>
      </c>
      <c r="H46" s="279" t="str">
        <f>IF(COUNT('Sikap (dari Guru)'!O51:S51)&lt;2,"",AVERAGE('Sikap (dari Guru)'!O51:S51))</f>
        <v/>
      </c>
      <c r="I46" s="357" t="str">
        <f t="shared" si="1"/>
        <v/>
      </c>
      <c r="J46" s="301" t="str">
        <f t="shared" si="2"/>
        <v/>
      </c>
      <c r="K46" s="358" t="str">
        <f>'Rekap Sikap'!X45</f>
        <v/>
      </c>
      <c r="L46" s="50"/>
      <c r="M46" s="187"/>
      <c r="N46" s="80"/>
      <c r="O46" s="52"/>
      <c r="P46" s="52"/>
      <c r="Q46" s="52"/>
      <c r="R46" s="52"/>
      <c r="S46" s="52"/>
      <c r="T46" s="52"/>
      <c r="U46" s="52"/>
      <c r="V46" s="52"/>
      <c r="W46" s="52"/>
      <c r="X46" s="14"/>
      <c r="Y46" s="14"/>
      <c r="Z46" s="14"/>
    </row>
    <row r="47" ht="31.5" customHeight="1">
      <c r="A47" s="333"/>
      <c r="B47" s="359"/>
      <c r="C47" s="272"/>
      <c r="D47" s="273"/>
      <c r="E47" s="360"/>
      <c r="F47" s="360"/>
      <c r="G47" s="360"/>
      <c r="H47" s="360"/>
      <c r="I47" s="361"/>
      <c r="J47" s="337"/>
      <c r="K47" s="362"/>
      <c r="L47" s="362"/>
      <c r="M47" s="362"/>
      <c r="N47" s="80"/>
      <c r="O47" s="52"/>
      <c r="P47" s="52"/>
      <c r="Q47" s="52"/>
      <c r="R47" s="52"/>
      <c r="S47" s="52"/>
      <c r="T47" s="52"/>
      <c r="U47" s="52"/>
      <c r="V47" s="52"/>
      <c r="W47" s="52"/>
      <c r="X47" s="14"/>
      <c r="Y47" s="14"/>
      <c r="Z47" s="14"/>
    </row>
    <row r="48" ht="16.5" customHeight="1">
      <c r="A48" s="254" t="s">
        <v>62</v>
      </c>
      <c r="B48" s="255"/>
      <c r="C48" s="256"/>
      <c r="D48" s="257"/>
      <c r="E48" s="258"/>
      <c r="F48" s="258"/>
      <c r="G48" s="258"/>
      <c r="H48" s="258"/>
      <c r="I48" s="258"/>
      <c r="J48" s="258"/>
      <c r="K48" s="259"/>
      <c r="L48" s="259"/>
      <c r="M48" s="260"/>
      <c r="N48" s="80"/>
      <c r="O48" s="52"/>
      <c r="P48" s="52"/>
      <c r="Q48" s="52"/>
      <c r="R48" s="52"/>
      <c r="S48" s="52"/>
      <c r="T48" s="52"/>
      <c r="U48" s="52"/>
      <c r="V48" s="52"/>
      <c r="W48" s="52"/>
      <c r="X48" s="14"/>
      <c r="Y48" s="14"/>
      <c r="Z48" s="14"/>
    </row>
    <row r="49" ht="13.5" customHeight="1">
      <c r="A49" s="138">
        <v>1.0</v>
      </c>
      <c r="B49" s="139" t="s">
        <v>157</v>
      </c>
      <c r="C49" s="140"/>
      <c r="D49" s="141"/>
      <c r="E49" s="142"/>
      <c r="F49" s="142"/>
      <c r="G49" s="142"/>
      <c r="H49" s="142"/>
      <c r="I49" s="142"/>
      <c r="J49" s="142"/>
      <c r="K49" s="37" t="str">
        <f>'Pengetahuan (rincian)'!N54</f>
        <v>Banjarbaru, Agustus 2025</v>
      </c>
      <c r="N49" s="80"/>
      <c r="O49" s="52"/>
      <c r="P49" s="52"/>
      <c r="Q49" s="52"/>
      <c r="R49" s="52"/>
      <c r="S49" s="52"/>
      <c r="T49" s="52"/>
      <c r="U49" s="52"/>
      <c r="V49" s="52"/>
      <c r="W49" s="52"/>
      <c r="X49" s="14"/>
      <c r="Y49" s="14"/>
      <c r="Z49" s="14"/>
    </row>
    <row r="50" ht="13.5" customHeight="1">
      <c r="A50" s="138">
        <v>2.0</v>
      </c>
      <c r="B50" s="323" t="s">
        <v>158</v>
      </c>
      <c r="C50" s="324"/>
      <c r="D50" s="325"/>
      <c r="E50" s="145"/>
      <c r="F50" s="145"/>
      <c r="G50" s="145"/>
      <c r="H50" s="145"/>
      <c r="I50" s="145"/>
      <c r="J50" s="145"/>
      <c r="K50" s="146" t="s">
        <v>66</v>
      </c>
      <c r="N50" s="80"/>
      <c r="O50" s="52"/>
      <c r="P50" s="52"/>
      <c r="Q50" s="52"/>
      <c r="R50" s="52"/>
      <c r="S50" s="52"/>
      <c r="T50" s="52"/>
      <c r="U50" s="52"/>
      <c r="V50" s="52"/>
      <c r="W50" s="52"/>
      <c r="X50" s="14"/>
      <c r="Y50" s="14"/>
      <c r="Z50" s="14"/>
    </row>
    <row r="51" ht="13.5" customHeight="1">
      <c r="A51" s="138">
        <v>3.0</v>
      </c>
      <c r="B51" s="323" t="s">
        <v>159</v>
      </c>
      <c r="C51" s="324"/>
      <c r="D51" s="325"/>
      <c r="E51" s="145"/>
      <c r="F51" s="145"/>
      <c r="G51" s="145"/>
      <c r="H51" s="145"/>
      <c r="I51" s="145"/>
      <c r="J51" s="145"/>
      <c r="K51" s="148"/>
      <c r="L51" s="148"/>
      <c r="M51" s="148"/>
      <c r="N51" s="80"/>
      <c r="O51" s="52"/>
      <c r="P51" s="52"/>
      <c r="Q51" s="52"/>
      <c r="R51" s="52"/>
      <c r="S51" s="52"/>
      <c r="T51" s="52"/>
      <c r="U51" s="52"/>
      <c r="V51" s="52"/>
      <c r="W51" s="52"/>
      <c r="X51" s="14"/>
      <c r="Y51" s="14"/>
      <c r="Z51" s="14"/>
    </row>
    <row r="52" ht="13.5" customHeight="1">
      <c r="A52" s="138">
        <v>4.0</v>
      </c>
      <c r="B52" s="323" t="s">
        <v>160</v>
      </c>
      <c r="C52" s="326"/>
      <c r="D52" s="327"/>
      <c r="E52" s="145"/>
      <c r="F52" s="145"/>
      <c r="G52" s="145"/>
      <c r="H52" s="145"/>
      <c r="I52" s="145"/>
      <c r="J52" s="145"/>
      <c r="K52" s="148"/>
      <c r="L52" s="148"/>
      <c r="M52" s="148"/>
      <c r="N52" s="80"/>
      <c r="O52" s="52"/>
      <c r="P52" s="52"/>
      <c r="Q52" s="52"/>
      <c r="R52" s="52"/>
      <c r="S52" s="52"/>
      <c r="T52" s="52"/>
      <c r="U52" s="52"/>
      <c r="V52" s="52"/>
      <c r="W52" s="52"/>
      <c r="X52" s="14"/>
      <c r="Y52" s="14"/>
      <c r="Z52" s="14"/>
    </row>
    <row r="53" ht="13.5" customHeight="1">
      <c r="A53" s="138">
        <v>5.0</v>
      </c>
      <c r="B53" s="323" t="s">
        <v>161</v>
      </c>
      <c r="C53" s="144"/>
      <c r="D53" s="144"/>
      <c r="E53" s="145"/>
      <c r="F53" s="145"/>
      <c r="G53" s="145"/>
      <c r="H53" s="145"/>
      <c r="I53" s="145"/>
      <c r="J53" s="145"/>
      <c r="K53" s="148"/>
      <c r="L53" s="148"/>
      <c r="M53" s="148"/>
      <c r="N53" s="80"/>
      <c r="O53" s="52"/>
      <c r="P53" s="52"/>
      <c r="Q53" s="52"/>
      <c r="R53" s="52"/>
      <c r="S53" s="52"/>
      <c r="T53" s="52"/>
      <c r="U53" s="52"/>
      <c r="V53" s="52"/>
      <c r="W53" s="52"/>
      <c r="X53" s="14"/>
      <c r="Y53" s="14"/>
      <c r="Z53" s="14"/>
    </row>
    <row r="54" ht="13.5" customHeight="1">
      <c r="A54" s="138">
        <v>6.0</v>
      </c>
      <c r="B54" s="323" t="s">
        <v>162</v>
      </c>
      <c r="C54" s="144"/>
      <c r="D54" s="144"/>
      <c r="E54" s="145"/>
      <c r="F54" s="145"/>
      <c r="G54" s="145"/>
      <c r="H54" s="145"/>
      <c r="I54" s="145"/>
      <c r="J54" s="145"/>
      <c r="K54" s="14"/>
      <c r="L54" s="14"/>
      <c r="M54" s="14"/>
      <c r="N54" s="80"/>
      <c r="O54" s="52"/>
      <c r="P54" s="52"/>
      <c r="Q54" s="52"/>
      <c r="R54" s="52"/>
      <c r="S54" s="52"/>
      <c r="T54" s="52"/>
      <c r="U54" s="52"/>
      <c r="V54" s="52"/>
      <c r="W54" s="52"/>
      <c r="X54" s="14"/>
      <c r="Y54" s="14"/>
      <c r="Z54" s="14"/>
    </row>
    <row r="55" ht="13.5" customHeight="1">
      <c r="A55" s="138">
        <v>7.0</v>
      </c>
      <c r="B55" s="323" t="s">
        <v>163</v>
      </c>
      <c r="C55" s="326"/>
      <c r="D55" s="327"/>
      <c r="E55" s="145"/>
      <c r="F55" s="145"/>
      <c r="G55" s="145"/>
      <c r="H55" s="145"/>
      <c r="I55" s="145"/>
      <c r="J55" s="145"/>
      <c r="K55" s="261" t="str">
        <f>'Pengetahuan (rincian)'!N59</f>
        <v/>
      </c>
      <c r="N55" s="80"/>
      <c r="O55" s="52"/>
      <c r="P55" s="52"/>
      <c r="Q55" s="52"/>
      <c r="R55" s="52"/>
      <c r="S55" s="52"/>
      <c r="T55" s="52"/>
      <c r="U55" s="52"/>
      <c r="V55" s="52"/>
      <c r="W55" s="52"/>
      <c r="X55" s="14"/>
      <c r="Y55" s="14"/>
      <c r="Z55" s="14"/>
    </row>
    <row r="56" ht="9.75" customHeight="1">
      <c r="A56" s="330"/>
      <c r="B56" s="331"/>
      <c r="C56" s="328"/>
      <c r="D56" s="329"/>
      <c r="E56" s="153"/>
      <c r="F56" s="153"/>
      <c r="G56" s="153"/>
      <c r="H56" s="153"/>
      <c r="I56" s="153"/>
      <c r="J56" s="153"/>
      <c r="K56" s="153"/>
      <c r="L56" s="153"/>
      <c r="M56" s="153"/>
      <c r="N56" s="80"/>
      <c r="O56" s="52"/>
      <c r="P56" s="52"/>
      <c r="Q56" s="52"/>
      <c r="R56" s="52"/>
      <c r="S56" s="52"/>
      <c r="T56" s="52"/>
      <c r="U56" s="52"/>
      <c r="V56" s="52"/>
      <c r="W56" s="52"/>
      <c r="X56" s="14"/>
      <c r="Y56" s="14"/>
      <c r="Z56" s="14"/>
    </row>
    <row r="57" ht="12.0" customHeight="1">
      <c r="A57" s="151" t="s">
        <v>164</v>
      </c>
      <c r="B57" s="331"/>
      <c r="C57" s="328"/>
      <c r="D57" s="329"/>
      <c r="E57" s="153"/>
      <c r="F57" s="153"/>
      <c r="G57" s="153"/>
      <c r="H57" s="153"/>
      <c r="I57" s="153"/>
      <c r="J57" s="153"/>
      <c r="K57" s="153"/>
      <c r="L57" s="153"/>
      <c r="M57" s="153"/>
      <c r="N57" s="80"/>
      <c r="O57" s="52"/>
      <c r="P57" s="52"/>
      <c r="Q57" s="52"/>
      <c r="R57" s="52"/>
      <c r="S57" s="52"/>
      <c r="T57" s="52"/>
      <c r="U57" s="52"/>
      <c r="V57" s="52"/>
      <c r="W57" s="52"/>
      <c r="X57" s="14"/>
      <c r="Y57" s="14"/>
      <c r="Z57" s="14"/>
    </row>
    <row r="58" ht="13.5" customHeight="1">
      <c r="A58" s="14"/>
      <c r="B58" s="14"/>
      <c r="C58" s="14"/>
      <c r="D58" s="15"/>
      <c r="E58" s="16"/>
      <c r="F58" s="16"/>
      <c r="G58" s="16"/>
      <c r="H58" s="16"/>
      <c r="I58" s="16"/>
      <c r="J58" s="16"/>
      <c r="K58" s="16"/>
      <c r="L58" s="16"/>
      <c r="M58" s="16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3.5" customHeight="1">
      <c r="A59" s="14"/>
      <c r="B59" s="14"/>
      <c r="C59" s="14"/>
      <c r="D59" s="15"/>
      <c r="E59" s="16"/>
      <c r="F59" s="16"/>
      <c r="G59" s="16"/>
      <c r="H59" s="16"/>
      <c r="I59" s="16"/>
      <c r="J59" s="16"/>
      <c r="K59" s="16"/>
      <c r="L59" s="16"/>
      <c r="M59" s="16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3.5" customHeight="1">
      <c r="A60" s="14"/>
      <c r="B60" s="14"/>
      <c r="C60" s="14"/>
      <c r="D60" s="15"/>
      <c r="E60" s="16"/>
      <c r="F60" s="16"/>
      <c r="G60" s="16"/>
      <c r="H60" s="16"/>
      <c r="I60" s="16"/>
      <c r="J60" s="16"/>
      <c r="K60" s="16"/>
      <c r="L60" s="16"/>
      <c r="M60" s="16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3.5" customHeight="1">
      <c r="A61" s="14"/>
      <c r="B61" s="14"/>
      <c r="C61" s="14"/>
      <c r="D61" s="15"/>
      <c r="E61" s="16"/>
      <c r="F61" s="16"/>
      <c r="G61" s="16"/>
      <c r="H61" s="16"/>
      <c r="I61" s="16"/>
      <c r="J61" s="16"/>
      <c r="K61" s="16"/>
      <c r="L61" s="16"/>
      <c r="M61" s="16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3.5" customHeight="1">
      <c r="A62" s="14"/>
      <c r="B62" s="14"/>
      <c r="C62" s="14"/>
      <c r="D62" s="15"/>
      <c r="E62" s="16"/>
      <c r="F62" s="16"/>
      <c r="G62" s="16"/>
      <c r="H62" s="16"/>
      <c r="I62" s="16"/>
      <c r="J62" s="16"/>
      <c r="K62" s="16"/>
      <c r="L62" s="16"/>
      <c r="M62" s="16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3.5" customHeight="1">
      <c r="A63" s="14"/>
      <c r="B63" s="14"/>
      <c r="C63" s="14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3.5" customHeight="1">
      <c r="A64" s="14"/>
      <c r="B64" s="14"/>
      <c r="C64" s="14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3.5" customHeight="1">
      <c r="A65" s="14"/>
      <c r="B65" s="14"/>
      <c r="C65" s="14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3.5" customHeight="1">
      <c r="A66" s="14"/>
      <c r="B66" s="14"/>
      <c r="C66" s="14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3.5" customHeight="1">
      <c r="A67" s="14"/>
      <c r="B67" s="14"/>
      <c r="C67" s="14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3.5" customHeight="1">
      <c r="A68" s="14"/>
      <c r="B68" s="14"/>
      <c r="C68" s="14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3.5" customHeight="1">
      <c r="A69" s="14"/>
      <c r="B69" s="14"/>
      <c r="C69" s="14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3.5" customHeight="1">
      <c r="A70" s="14"/>
      <c r="B70" s="14"/>
      <c r="C70" s="14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3.5" customHeight="1">
      <c r="A71" s="14"/>
      <c r="B71" s="14"/>
      <c r="C71" s="14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3.5" customHeight="1">
      <c r="A72" s="14"/>
      <c r="B72" s="14"/>
      <c r="C72" s="14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3.5" customHeight="1">
      <c r="A73" s="14"/>
      <c r="B73" s="14"/>
      <c r="C73" s="14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3.5" customHeight="1">
      <c r="A74" s="14"/>
      <c r="B74" s="14"/>
      <c r="C74" s="14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3.5" customHeight="1">
      <c r="A75" s="14"/>
      <c r="B75" s="14"/>
      <c r="C75" s="14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3.5" customHeight="1">
      <c r="A76" s="14"/>
      <c r="B76" s="14"/>
      <c r="C76" s="14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3.5" customHeight="1">
      <c r="A77" s="14"/>
      <c r="B77" s="14"/>
      <c r="C77" s="14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3.5" customHeight="1">
      <c r="A78" s="14"/>
      <c r="B78" s="14"/>
      <c r="C78" s="14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14"/>
      <c r="B79" s="14"/>
      <c r="C79" s="14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14"/>
      <c r="B80" s="14"/>
      <c r="C80" s="14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3.5" customHeight="1">
      <c r="A81" s="14"/>
      <c r="B81" s="14"/>
      <c r="C81" s="14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3.5" customHeight="1">
      <c r="A82" s="14"/>
      <c r="B82" s="14"/>
      <c r="C82" s="14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3.5" customHeight="1">
      <c r="A83" s="14"/>
      <c r="B83" s="14"/>
      <c r="C83" s="14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3.5" customHeight="1">
      <c r="A84" s="14"/>
      <c r="B84" s="14"/>
      <c r="C84" s="14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3.5" customHeight="1">
      <c r="A85" s="14"/>
      <c r="B85" s="14"/>
      <c r="C85" s="14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3.5" customHeight="1">
      <c r="A86" s="14"/>
      <c r="B86" s="14"/>
      <c r="C86" s="14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3.5" customHeight="1">
      <c r="A87" s="14"/>
      <c r="B87" s="14"/>
      <c r="C87" s="14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3.5" customHeight="1">
      <c r="A88" s="14"/>
      <c r="B88" s="14"/>
      <c r="C88" s="14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3.5" customHeight="1">
      <c r="A89" s="14"/>
      <c r="B89" s="14"/>
      <c r="C89" s="14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3.5" customHeight="1">
      <c r="A90" s="14"/>
      <c r="B90" s="14"/>
      <c r="C90" s="14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3.5" customHeight="1">
      <c r="A91" s="14"/>
      <c r="B91" s="14"/>
      <c r="C91" s="14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3.5" customHeight="1">
      <c r="A92" s="14"/>
      <c r="B92" s="14"/>
      <c r="C92" s="14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3.5" customHeight="1">
      <c r="A93" s="14"/>
      <c r="B93" s="14"/>
      <c r="C93" s="14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3.5" customHeight="1">
      <c r="A94" s="14"/>
      <c r="B94" s="14"/>
      <c r="C94" s="14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3.5" customHeight="1">
      <c r="A95" s="14"/>
      <c r="B95" s="14"/>
      <c r="C95" s="14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3.5" customHeight="1">
      <c r="A96" s="14"/>
      <c r="B96" s="14"/>
      <c r="C96" s="14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3.5" customHeight="1">
      <c r="A97" s="14"/>
      <c r="B97" s="14"/>
      <c r="C97" s="14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3.5" customHeight="1">
      <c r="A98" s="14"/>
      <c r="B98" s="14"/>
      <c r="C98" s="14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3.5" customHeight="1">
      <c r="A99" s="14"/>
      <c r="B99" s="14"/>
      <c r="C99" s="14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3.5" customHeight="1">
      <c r="A100" s="14"/>
      <c r="B100" s="14"/>
      <c r="C100" s="14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3.5" customHeight="1">
      <c r="A101" s="14"/>
      <c r="B101" s="14"/>
      <c r="C101" s="14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3.5" customHeight="1">
      <c r="A102" s="14"/>
      <c r="B102" s="14"/>
      <c r="C102" s="14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3.5" customHeight="1">
      <c r="A103" s="14"/>
      <c r="B103" s="14"/>
      <c r="C103" s="14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3.5" customHeight="1">
      <c r="A104" s="14"/>
      <c r="B104" s="14"/>
      <c r="C104" s="14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3.5" customHeight="1">
      <c r="A105" s="14"/>
      <c r="B105" s="14"/>
      <c r="C105" s="14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3.5" customHeight="1">
      <c r="A106" s="14"/>
      <c r="B106" s="14"/>
      <c r="C106" s="14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3.5" customHeight="1">
      <c r="A107" s="14"/>
      <c r="B107" s="14"/>
      <c r="C107" s="14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3.5" customHeight="1">
      <c r="A108" s="14"/>
      <c r="B108" s="14"/>
      <c r="C108" s="14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3.5" customHeight="1">
      <c r="A109" s="14"/>
      <c r="B109" s="14"/>
      <c r="C109" s="14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3.5" customHeight="1">
      <c r="A110" s="14"/>
      <c r="B110" s="14"/>
      <c r="C110" s="14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3.5" customHeight="1">
      <c r="A111" s="14"/>
      <c r="B111" s="14"/>
      <c r="C111" s="14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3.5" customHeight="1">
      <c r="A112" s="14"/>
      <c r="B112" s="14"/>
      <c r="C112" s="14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3.5" customHeight="1">
      <c r="A113" s="14"/>
      <c r="B113" s="14"/>
      <c r="C113" s="14"/>
      <c r="D113" s="15"/>
      <c r="E113" s="16"/>
      <c r="F113" s="16"/>
      <c r="G113" s="16"/>
      <c r="H113" s="16"/>
      <c r="I113" s="16"/>
      <c r="J113" s="16"/>
      <c r="K113" s="16"/>
      <c r="L113" s="16"/>
      <c r="M113" s="16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3.5" customHeight="1">
      <c r="A114" s="14"/>
      <c r="B114" s="14"/>
      <c r="C114" s="14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3.5" customHeight="1">
      <c r="A115" s="14"/>
      <c r="B115" s="14"/>
      <c r="C115" s="14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3.5" customHeight="1">
      <c r="A116" s="14"/>
      <c r="B116" s="14"/>
      <c r="C116" s="14"/>
      <c r="D116" s="15"/>
      <c r="E116" s="16"/>
      <c r="F116" s="16"/>
      <c r="G116" s="16"/>
      <c r="H116" s="16"/>
      <c r="I116" s="16"/>
      <c r="J116" s="16"/>
      <c r="K116" s="16"/>
      <c r="L116" s="16"/>
      <c r="M116" s="16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3.5" customHeight="1">
      <c r="A117" s="14"/>
      <c r="B117" s="14"/>
      <c r="C117" s="14"/>
      <c r="D117" s="15"/>
      <c r="E117" s="16"/>
      <c r="F117" s="16"/>
      <c r="G117" s="16"/>
      <c r="H117" s="16"/>
      <c r="I117" s="16"/>
      <c r="J117" s="16"/>
      <c r="K117" s="16"/>
      <c r="L117" s="16"/>
      <c r="M117" s="16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3.5" customHeight="1">
      <c r="A118" s="14"/>
      <c r="B118" s="14"/>
      <c r="C118" s="14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3.5" customHeight="1">
      <c r="A119" s="14"/>
      <c r="B119" s="14"/>
      <c r="C119" s="14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3.5" customHeight="1">
      <c r="A120" s="14"/>
      <c r="B120" s="14"/>
      <c r="C120" s="14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3.5" customHeight="1">
      <c r="A121" s="14"/>
      <c r="B121" s="14"/>
      <c r="C121" s="14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3.5" customHeight="1">
      <c r="A122" s="14"/>
      <c r="B122" s="14"/>
      <c r="C122" s="14"/>
      <c r="D122" s="15"/>
      <c r="E122" s="16"/>
      <c r="F122" s="16"/>
      <c r="G122" s="16"/>
      <c r="H122" s="16"/>
      <c r="I122" s="16"/>
      <c r="J122" s="16"/>
      <c r="K122" s="16"/>
      <c r="L122" s="16"/>
      <c r="M122" s="16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3.5" customHeight="1">
      <c r="A123" s="14"/>
      <c r="B123" s="14"/>
      <c r="C123" s="14"/>
      <c r="D123" s="15"/>
      <c r="E123" s="16"/>
      <c r="F123" s="16"/>
      <c r="G123" s="16"/>
      <c r="H123" s="16"/>
      <c r="I123" s="16"/>
      <c r="J123" s="16"/>
      <c r="K123" s="16"/>
      <c r="L123" s="16"/>
      <c r="M123" s="16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3.5" customHeight="1">
      <c r="A124" s="14"/>
      <c r="B124" s="14"/>
      <c r="C124" s="14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3.5" customHeight="1">
      <c r="A125" s="14"/>
      <c r="B125" s="14"/>
      <c r="C125" s="14"/>
      <c r="D125" s="15"/>
      <c r="E125" s="16"/>
      <c r="F125" s="16"/>
      <c r="G125" s="16"/>
      <c r="H125" s="16"/>
      <c r="I125" s="16"/>
      <c r="J125" s="16"/>
      <c r="K125" s="16"/>
      <c r="L125" s="16"/>
      <c r="M125" s="16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3.5" customHeight="1">
      <c r="A126" s="14"/>
      <c r="B126" s="14"/>
      <c r="C126" s="14"/>
      <c r="D126" s="15"/>
      <c r="E126" s="16"/>
      <c r="F126" s="16"/>
      <c r="G126" s="16"/>
      <c r="H126" s="16"/>
      <c r="I126" s="16"/>
      <c r="J126" s="16"/>
      <c r="K126" s="16"/>
      <c r="L126" s="16"/>
      <c r="M126" s="16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3.5" customHeight="1">
      <c r="A127" s="14"/>
      <c r="B127" s="14"/>
      <c r="C127" s="14"/>
      <c r="D127" s="15"/>
      <c r="E127" s="16"/>
      <c r="F127" s="16"/>
      <c r="G127" s="16"/>
      <c r="H127" s="16"/>
      <c r="I127" s="16"/>
      <c r="J127" s="16"/>
      <c r="K127" s="16"/>
      <c r="L127" s="16"/>
      <c r="M127" s="16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3.5" customHeight="1">
      <c r="A128" s="14"/>
      <c r="B128" s="14"/>
      <c r="C128" s="14"/>
      <c r="D128" s="15"/>
      <c r="E128" s="16"/>
      <c r="F128" s="16"/>
      <c r="G128" s="16"/>
      <c r="H128" s="16"/>
      <c r="I128" s="16"/>
      <c r="J128" s="16"/>
      <c r="K128" s="16"/>
      <c r="L128" s="16"/>
      <c r="M128" s="16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3.5" customHeight="1">
      <c r="A129" s="14"/>
      <c r="B129" s="14"/>
      <c r="C129" s="14"/>
      <c r="D129" s="15"/>
      <c r="E129" s="16"/>
      <c r="F129" s="16"/>
      <c r="G129" s="16"/>
      <c r="H129" s="16"/>
      <c r="I129" s="16"/>
      <c r="J129" s="16"/>
      <c r="K129" s="16"/>
      <c r="L129" s="16"/>
      <c r="M129" s="16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3.5" customHeight="1">
      <c r="A130" s="14"/>
      <c r="B130" s="14"/>
      <c r="C130" s="14"/>
      <c r="D130" s="15"/>
      <c r="E130" s="16"/>
      <c r="F130" s="16"/>
      <c r="G130" s="16"/>
      <c r="H130" s="16"/>
      <c r="I130" s="16"/>
      <c r="J130" s="16"/>
      <c r="K130" s="16"/>
      <c r="L130" s="16"/>
      <c r="M130" s="16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3.5" customHeight="1">
      <c r="A131" s="14"/>
      <c r="B131" s="14"/>
      <c r="C131" s="14"/>
      <c r="D131" s="15"/>
      <c r="E131" s="16"/>
      <c r="F131" s="16"/>
      <c r="G131" s="16"/>
      <c r="H131" s="16"/>
      <c r="I131" s="16"/>
      <c r="J131" s="16"/>
      <c r="K131" s="16"/>
      <c r="L131" s="16"/>
      <c r="M131" s="16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3.5" customHeight="1">
      <c r="A132" s="14"/>
      <c r="B132" s="14"/>
      <c r="C132" s="14"/>
      <c r="D132" s="15"/>
      <c r="E132" s="16"/>
      <c r="F132" s="16"/>
      <c r="G132" s="16"/>
      <c r="H132" s="16"/>
      <c r="I132" s="16"/>
      <c r="J132" s="16"/>
      <c r="K132" s="16"/>
      <c r="L132" s="16"/>
      <c r="M132" s="16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3.5" customHeight="1">
      <c r="A133" s="14"/>
      <c r="B133" s="14"/>
      <c r="C133" s="14"/>
      <c r="D133" s="15"/>
      <c r="E133" s="16"/>
      <c r="F133" s="16"/>
      <c r="G133" s="16"/>
      <c r="H133" s="16"/>
      <c r="I133" s="16"/>
      <c r="J133" s="16"/>
      <c r="K133" s="16"/>
      <c r="L133" s="16"/>
      <c r="M133" s="16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3.5" customHeight="1">
      <c r="A134" s="14"/>
      <c r="B134" s="14"/>
      <c r="C134" s="14"/>
      <c r="D134" s="15"/>
      <c r="E134" s="16"/>
      <c r="F134" s="16"/>
      <c r="G134" s="16"/>
      <c r="H134" s="16"/>
      <c r="I134" s="16"/>
      <c r="J134" s="16"/>
      <c r="K134" s="16"/>
      <c r="L134" s="16"/>
      <c r="M134" s="16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3.5" customHeight="1">
      <c r="A135" s="14"/>
      <c r="B135" s="14"/>
      <c r="C135" s="14"/>
      <c r="D135" s="15"/>
      <c r="E135" s="16"/>
      <c r="F135" s="16"/>
      <c r="G135" s="16"/>
      <c r="H135" s="16"/>
      <c r="I135" s="16"/>
      <c r="J135" s="16"/>
      <c r="K135" s="16"/>
      <c r="L135" s="16"/>
      <c r="M135" s="16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3.5" customHeight="1">
      <c r="A136" s="14"/>
      <c r="B136" s="14"/>
      <c r="C136" s="14"/>
      <c r="D136" s="15"/>
      <c r="E136" s="16"/>
      <c r="F136" s="16"/>
      <c r="G136" s="16"/>
      <c r="H136" s="16"/>
      <c r="I136" s="16"/>
      <c r="J136" s="16"/>
      <c r="K136" s="16"/>
      <c r="L136" s="16"/>
      <c r="M136" s="16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3.5" customHeight="1">
      <c r="A137" s="14"/>
      <c r="B137" s="14"/>
      <c r="C137" s="14"/>
      <c r="D137" s="15"/>
      <c r="E137" s="16"/>
      <c r="F137" s="16"/>
      <c r="G137" s="16"/>
      <c r="H137" s="16"/>
      <c r="I137" s="16"/>
      <c r="J137" s="16"/>
      <c r="K137" s="16"/>
      <c r="L137" s="16"/>
      <c r="M137" s="16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3.5" customHeight="1">
      <c r="A138" s="14"/>
      <c r="B138" s="14"/>
      <c r="C138" s="14"/>
      <c r="D138" s="15"/>
      <c r="E138" s="16"/>
      <c r="F138" s="16"/>
      <c r="G138" s="16"/>
      <c r="H138" s="16"/>
      <c r="I138" s="16"/>
      <c r="J138" s="16"/>
      <c r="K138" s="16"/>
      <c r="L138" s="16"/>
      <c r="M138" s="16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3.5" customHeight="1">
      <c r="A139" s="14"/>
      <c r="B139" s="14"/>
      <c r="C139" s="14"/>
      <c r="D139" s="15"/>
      <c r="E139" s="16"/>
      <c r="F139" s="16"/>
      <c r="G139" s="16"/>
      <c r="H139" s="16"/>
      <c r="I139" s="16"/>
      <c r="J139" s="16"/>
      <c r="K139" s="16"/>
      <c r="L139" s="16"/>
      <c r="M139" s="16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3.5" customHeight="1">
      <c r="A140" s="14"/>
      <c r="B140" s="14"/>
      <c r="C140" s="14"/>
      <c r="D140" s="15"/>
      <c r="E140" s="16"/>
      <c r="F140" s="16"/>
      <c r="G140" s="16"/>
      <c r="H140" s="16"/>
      <c r="I140" s="16"/>
      <c r="J140" s="16"/>
      <c r="K140" s="16"/>
      <c r="L140" s="16"/>
      <c r="M140" s="16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3.5" customHeight="1">
      <c r="A141" s="14"/>
      <c r="B141" s="14"/>
      <c r="C141" s="14"/>
      <c r="D141" s="15"/>
      <c r="E141" s="16"/>
      <c r="F141" s="16"/>
      <c r="G141" s="16"/>
      <c r="H141" s="16"/>
      <c r="I141" s="16"/>
      <c r="J141" s="16"/>
      <c r="K141" s="16"/>
      <c r="L141" s="16"/>
      <c r="M141" s="16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3.5" customHeight="1">
      <c r="A142" s="14"/>
      <c r="B142" s="14"/>
      <c r="C142" s="14"/>
      <c r="D142" s="15"/>
      <c r="E142" s="16"/>
      <c r="F142" s="16"/>
      <c r="G142" s="16"/>
      <c r="H142" s="16"/>
      <c r="I142" s="16"/>
      <c r="J142" s="16"/>
      <c r="K142" s="16"/>
      <c r="L142" s="16"/>
      <c r="M142" s="16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3.5" customHeight="1">
      <c r="A143" s="14"/>
      <c r="B143" s="14"/>
      <c r="C143" s="14"/>
      <c r="D143" s="15"/>
      <c r="E143" s="16"/>
      <c r="F143" s="16"/>
      <c r="G143" s="16"/>
      <c r="H143" s="16"/>
      <c r="I143" s="16"/>
      <c r="J143" s="16"/>
      <c r="K143" s="16"/>
      <c r="L143" s="16"/>
      <c r="M143" s="16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3.5" customHeight="1">
      <c r="A144" s="14"/>
      <c r="B144" s="14"/>
      <c r="C144" s="14"/>
      <c r="D144" s="15"/>
      <c r="E144" s="16"/>
      <c r="F144" s="16"/>
      <c r="G144" s="16"/>
      <c r="H144" s="16"/>
      <c r="I144" s="16"/>
      <c r="J144" s="16"/>
      <c r="K144" s="16"/>
      <c r="L144" s="16"/>
      <c r="M144" s="16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3.5" customHeight="1">
      <c r="A145" s="14"/>
      <c r="B145" s="14"/>
      <c r="C145" s="14"/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3.5" customHeight="1">
      <c r="A146" s="14"/>
      <c r="B146" s="14"/>
      <c r="C146" s="14"/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3.5" customHeight="1">
      <c r="A147" s="14"/>
      <c r="B147" s="14"/>
      <c r="C147" s="14"/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3.5" customHeight="1">
      <c r="A148" s="14"/>
      <c r="B148" s="14"/>
      <c r="C148" s="14"/>
      <c r="D148" s="15"/>
      <c r="E148" s="16"/>
      <c r="F148" s="16"/>
      <c r="G148" s="16"/>
      <c r="H148" s="16"/>
      <c r="I148" s="16"/>
      <c r="J148" s="16"/>
      <c r="K148" s="16"/>
      <c r="L148" s="16"/>
      <c r="M148" s="16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3.5" customHeight="1">
      <c r="A149" s="14"/>
      <c r="B149" s="14"/>
      <c r="C149" s="14"/>
      <c r="D149" s="15"/>
      <c r="E149" s="16"/>
      <c r="F149" s="16"/>
      <c r="G149" s="16"/>
      <c r="H149" s="16"/>
      <c r="I149" s="16"/>
      <c r="J149" s="16"/>
      <c r="K149" s="16"/>
      <c r="L149" s="16"/>
      <c r="M149" s="16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3.5" customHeight="1">
      <c r="A150" s="14"/>
      <c r="B150" s="14"/>
      <c r="C150" s="14"/>
      <c r="D150" s="15"/>
      <c r="E150" s="16"/>
      <c r="F150" s="16"/>
      <c r="G150" s="16"/>
      <c r="H150" s="16"/>
      <c r="I150" s="16"/>
      <c r="J150" s="16"/>
      <c r="K150" s="16"/>
      <c r="L150" s="16"/>
      <c r="M150" s="16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3.5" customHeight="1">
      <c r="A151" s="14"/>
      <c r="B151" s="14"/>
      <c r="C151" s="14"/>
      <c r="D151" s="15"/>
      <c r="E151" s="16"/>
      <c r="F151" s="16"/>
      <c r="G151" s="16"/>
      <c r="H151" s="16"/>
      <c r="I151" s="16"/>
      <c r="J151" s="16"/>
      <c r="K151" s="16"/>
      <c r="L151" s="16"/>
      <c r="M151" s="16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3.5" customHeight="1">
      <c r="A152" s="14"/>
      <c r="B152" s="14"/>
      <c r="C152" s="14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3.5" customHeight="1">
      <c r="A153" s="14"/>
      <c r="B153" s="14"/>
      <c r="C153" s="14"/>
      <c r="D153" s="15"/>
      <c r="E153" s="16"/>
      <c r="F153" s="16"/>
      <c r="G153" s="16"/>
      <c r="H153" s="16"/>
      <c r="I153" s="16"/>
      <c r="J153" s="16"/>
      <c r="K153" s="16"/>
      <c r="L153" s="16"/>
      <c r="M153" s="16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3.5" customHeight="1">
      <c r="A154" s="14"/>
      <c r="B154" s="14"/>
      <c r="C154" s="14"/>
      <c r="D154" s="15"/>
      <c r="E154" s="16"/>
      <c r="F154" s="16"/>
      <c r="G154" s="16"/>
      <c r="H154" s="16"/>
      <c r="I154" s="16"/>
      <c r="J154" s="16"/>
      <c r="K154" s="16"/>
      <c r="L154" s="16"/>
      <c r="M154" s="16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3.5" customHeight="1">
      <c r="A155" s="14"/>
      <c r="B155" s="14"/>
      <c r="C155" s="14"/>
      <c r="D155" s="15"/>
      <c r="E155" s="16"/>
      <c r="F155" s="16"/>
      <c r="G155" s="16"/>
      <c r="H155" s="16"/>
      <c r="I155" s="16"/>
      <c r="J155" s="16"/>
      <c r="K155" s="16"/>
      <c r="L155" s="16"/>
      <c r="M155" s="16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3.5" customHeight="1">
      <c r="A156" s="14"/>
      <c r="B156" s="14"/>
      <c r="C156" s="14"/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3.5" customHeight="1">
      <c r="A157" s="14"/>
      <c r="B157" s="14"/>
      <c r="C157" s="14"/>
      <c r="D157" s="15"/>
      <c r="E157" s="16"/>
      <c r="F157" s="16"/>
      <c r="G157" s="16"/>
      <c r="H157" s="16"/>
      <c r="I157" s="16"/>
      <c r="J157" s="16"/>
      <c r="K157" s="16"/>
      <c r="L157" s="16"/>
      <c r="M157" s="16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3.5" customHeight="1">
      <c r="A158" s="14"/>
      <c r="B158" s="14"/>
      <c r="C158" s="14"/>
      <c r="D158" s="15"/>
      <c r="E158" s="16"/>
      <c r="F158" s="16"/>
      <c r="G158" s="16"/>
      <c r="H158" s="16"/>
      <c r="I158" s="16"/>
      <c r="J158" s="16"/>
      <c r="K158" s="16"/>
      <c r="L158" s="16"/>
      <c r="M158" s="16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3.5" customHeight="1">
      <c r="A159" s="14"/>
      <c r="B159" s="14"/>
      <c r="C159" s="14"/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3.5" customHeight="1">
      <c r="A160" s="14"/>
      <c r="B160" s="14"/>
      <c r="C160" s="14"/>
      <c r="D160" s="15"/>
      <c r="E160" s="16"/>
      <c r="F160" s="16"/>
      <c r="G160" s="16"/>
      <c r="H160" s="16"/>
      <c r="I160" s="16"/>
      <c r="J160" s="16"/>
      <c r="K160" s="16"/>
      <c r="L160" s="16"/>
      <c r="M160" s="16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3.5" customHeight="1">
      <c r="A161" s="14"/>
      <c r="B161" s="14"/>
      <c r="C161" s="14"/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3.5" customHeight="1">
      <c r="A162" s="14"/>
      <c r="B162" s="14"/>
      <c r="C162" s="14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3.5" customHeight="1">
      <c r="A163" s="14"/>
      <c r="B163" s="14"/>
      <c r="C163" s="14"/>
      <c r="D163" s="15"/>
      <c r="E163" s="16"/>
      <c r="F163" s="16"/>
      <c r="G163" s="16"/>
      <c r="H163" s="16"/>
      <c r="I163" s="16"/>
      <c r="J163" s="16"/>
      <c r="K163" s="16"/>
      <c r="L163" s="16"/>
      <c r="M163" s="16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3.5" customHeight="1">
      <c r="A164" s="14"/>
      <c r="B164" s="14"/>
      <c r="C164" s="14"/>
      <c r="D164" s="15"/>
      <c r="E164" s="16"/>
      <c r="F164" s="16"/>
      <c r="G164" s="16"/>
      <c r="H164" s="16"/>
      <c r="I164" s="16"/>
      <c r="J164" s="16"/>
      <c r="K164" s="16"/>
      <c r="L164" s="16"/>
      <c r="M164" s="16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3.5" customHeight="1">
      <c r="A165" s="14"/>
      <c r="B165" s="14"/>
      <c r="C165" s="14"/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3.5" customHeight="1">
      <c r="A166" s="14"/>
      <c r="B166" s="14"/>
      <c r="C166" s="14"/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3.5" customHeight="1">
      <c r="A167" s="14"/>
      <c r="B167" s="14"/>
      <c r="C167" s="14"/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3.5" customHeight="1">
      <c r="A168" s="14"/>
      <c r="B168" s="14"/>
      <c r="C168" s="14"/>
      <c r="D168" s="15"/>
      <c r="E168" s="16"/>
      <c r="F168" s="16"/>
      <c r="G168" s="16"/>
      <c r="H168" s="16"/>
      <c r="I168" s="16"/>
      <c r="J168" s="16"/>
      <c r="K168" s="16"/>
      <c r="L168" s="16"/>
      <c r="M168" s="16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3.5" customHeight="1">
      <c r="A169" s="14"/>
      <c r="B169" s="14"/>
      <c r="C169" s="14"/>
      <c r="D169" s="15"/>
      <c r="E169" s="16"/>
      <c r="F169" s="16"/>
      <c r="G169" s="16"/>
      <c r="H169" s="16"/>
      <c r="I169" s="16"/>
      <c r="J169" s="16"/>
      <c r="K169" s="16"/>
      <c r="L169" s="16"/>
      <c r="M169" s="16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3.5" customHeight="1">
      <c r="A170" s="14"/>
      <c r="B170" s="14"/>
      <c r="C170" s="14"/>
      <c r="D170" s="15"/>
      <c r="E170" s="16"/>
      <c r="F170" s="16"/>
      <c r="G170" s="16"/>
      <c r="H170" s="16"/>
      <c r="I170" s="16"/>
      <c r="J170" s="16"/>
      <c r="K170" s="16"/>
      <c r="L170" s="16"/>
      <c r="M170" s="16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3.5" customHeight="1">
      <c r="A171" s="14"/>
      <c r="B171" s="14"/>
      <c r="C171" s="14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3.5" customHeight="1">
      <c r="A172" s="14"/>
      <c r="B172" s="14"/>
      <c r="C172" s="14"/>
      <c r="D172" s="15"/>
      <c r="E172" s="16"/>
      <c r="F172" s="16"/>
      <c r="G172" s="16"/>
      <c r="H172" s="16"/>
      <c r="I172" s="16"/>
      <c r="J172" s="16"/>
      <c r="K172" s="16"/>
      <c r="L172" s="16"/>
      <c r="M172" s="16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3.5" customHeight="1">
      <c r="A173" s="14"/>
      <c r="B173" s="14"/>
      <c r="C173" s="14"/>
      <c r="D173" s="15"/>
      <c r="E173" s="16"/>
      <c r="F173" s="16"/>
      <c r="G173" s="16"/>
      <c r="H173" s="16"/>
      <c r="I173" s="16"/>
      <c r="J173" s="16"/>
      <c r="K173" s="16"/>
      <c r="L173" s="16"/>
      <c r="M173" s="16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3.5" customHeight="1">
      <c r="A174" s="14"/>
      <c r="B174" s="14"/>
      <c r="C174" s="14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3.5" customHeight="1">
      <c r="A175" s="14"/>
      <c r="B175" s="14"/>
      <c r="C175" s="14"/>
      <c r="D175" s="15"/>
      <c r="E175" s="16"/>
      <c r="F175" s="16"/>
      <c r="G175" s="16"/>
      <c r="H175" s="16"/>
      <c r="I175" s="16"/>
      <c r="J175" s="16"/>
      <c r="K175" s="16"/>
      <c r="L175" s="16"/>
      <c r="M175" s="16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3.5" customHeight="1">
      <c r="A176" s="14"/>
      <c r="B176" s="14"/>
      <c r="C176" s="14"/>
      <c r="D176" s="15"/>
      <c r="E176" s="16"/>
      <c r="F176" s="16"/>
      <c r="G176" s="16"/>
      <c r="H176" s="16"/>
      <c r="I176" s="16"/>
      <c r="J176" s="16"/>
      <c r="K176" s="16"/>
      <c r="L176" s="16"/>
      <c r="M176" s="16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3.5" customHeight="1">
      <c r="A177" s="14"/>
      <c r="B177" s="14"/>
      <c r="C177" s="14"/>
      <c r="D177" s="15"/>
      <c r="E177" s="16"/>
      <c r="F177" s="16"/>
      <c r="G177" s="16"/>
      <c r="H177" s="16"/>
      <c r="I177" s="16"/>
      <c r="J177" s="16"/>
      <c r="K177" s="16"/>
      <c r="L177" s="16"/>
      <c r="M177" s="16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3.5" customHeight="1">
      <c r="A178" s="14"/>
      <c r="B178" s="14"/>
      <c r="C178" s="14"/>
      <c r="D178" s="15"/>
      <c r="E178" s="16"/>
      <c r="F178" s="16"/>
      <c r="G178" s="16"/>
      <c r="H178" s="16"/>
      <c r="I178" s="16"/>
      <c r="J178" s="16"/>
      <c r="K178" s="16"/>
      <c r="L178" s="16"/>
      <c r="M178" s="16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3.5" customHeight="1">
      <c r="A179" s="14"/>
      <c r="B179" s="14"/>
      <c r="C179" s="14"/>
      <c r="D179" s="15"/>
      <c r="E179" s="16"/>
      <c r="F179" s="16"/>
      <c r="G179" s="16"/>
      <c r="H179" s="16"/>
      <c r="I179" s="16"/>
      <c r="J179" s="16"/>
      <c r="K179" s="16"/>
      <c r="L179" s="16"/>
      <c r="M179" s="16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3.5" customHeight="1">
      <c r="A180" s="14"/>
      <c r="B180" s="14"/>
      <c r="C180" s="14"/>
      <c r="D180" s="15"/>
      <c r="E180" s="16"/>
      <c r="F180" s="16"/>
      <c r="G180" s="16"/>
      <c r="H180" s="16"/>
      <c r="I180" s="16"/>
      <c r="J180" s="16"/>
      <c r="K180" s="16"/>
      <c r="L180" s="16"/>
      <c r="M180" s="16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3.5" customHeight="1">
      <c r="A181" s="14"/>
      <c r="B181" s="14"/>
      <c r="C181" s="14"/>
      <c r="D181" s="15"/>
      <c r="E181" s="16"/>
      <c r="F181" s="16"/>
      <c r="G181" s="16"/>
      <c r="H181" s="16"/>
      <c r="I181" s="16"/>
      <c r="J181" s="16"/>
      <c r="K181" s="16"/>
      <c r="L181" s="16"/>
      <c r="M181" s="16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3.5" customHeight="1">
      <c r="A182" s="14"/>
      <c r="B182" s="14"/>
      <c r="C182" s="14"/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3.5" customHeight="1">
      <c r="A183" s="14"/>
      <c r="B183" s="14"/>
      <c r="C183" s="14"/>
      <c r="D183" s="15"/>
      <c r="E183" s="16"/>
      <c r="F183" s="16"/>
      <c r="G183" s="16"/>
      <c r="H183" s="16"/>
      <c r="I183" s="16"/>
      <c r="J183" s="16"/>
      <c r="K183" s="16"/>
      <c r="L183" s="16"/>
      <c r="M183" s="16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3.5" customHeight="1">
      <c r="A184" s="14"/>
      <c r="B184" s="14"/>
      <c r="C184" s="14"/>
      <c r="D184" s="15"/>
      <c r="E184" s="16"/>
      <c r="F184" s="16"/>
      <c r="G184" s="16"/>
      <c r="H184" s="16"/>
      <c r="I184" s="16"/>
      <c r="J184" s="16"/>
      <c r="K184" s="16"/>
      <c r="L184" s="16"/>
      <c r="M184" s="16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3.5" customHeight="1">
      <c r="A185" s="14"/>
      <c r="B185" s="14"/>
      <c r="C185" s="14"/>
      <c r="D185" s="15"/>
      <c r="E185" s="16"/>
      <c r="F185" s="16"/>
      <c r="G185" s="16"/>
      <c r="H185" s="16"/>
      <c r="I185" s="16"/>
      <c r="J185" s="16"/>
      <c r="K185" s="16"/>
      <c r="L185" s="16"/>
      <c r="M185" s="16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3.5" customHeight="1">
      <c r="A186" s="14"/>
      <c r="B186" s="14"/>
      <c r="C186" s="14"/>
      <c r="D186" s="15"/>
      <c r="E186" s="16"/>
      <c r="F186" s="16"/>
      <c r="G186" s="16"/>
      <c r="H186" s="16"/>
      <c r="I186" s="16"/>
      <c r="J186" s="16"/>
      <c r="K186" s="16"/>
      <c r="L186" s="16"/>
      <c r="M186" s="16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3.5" customHeight="1">
      <c r="A187" s="14"/>
      <c r="B187" s="14"/>
      <c r="C187" s="14"/>
      <c r="D187" s="15"/>
      <c r="E187" s="16"/>
      <c r="F187" s="16"/>
      <c r="G187" s="16"/>
      <c r="H187" s="16"/>
      <c r="I187" s="16"/>
      <c r="J187" s="16"/>
      <c r="K187" s="16"/>
      <c r="L187" s="16"/>
      <c r="M187" s="16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3.5" customHeight="1">
      <c r="A188" s="14"/>
      <c r="B188" s="14"/>
      <c r="C188" s="14"/>
      <c r="D188" s="15"/>
      <c r="E188" s="16"/>
      <c r="F188" s="16"/>
      <c r="G188" s="16"/>
      <c r="H188" s="16"/>
      <c r="I188" s="16"/>
      <c r="J188" s="16"/>
      <c r="K188" s="16"/>
      <c r="L188" s="16"/>
      <c r="M188" s="16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3.5" customHeight="1">
      <c r="A189" s="14"/>
      <c r="B189" s="14"/>
      <c r="C189" s="14"/>
      <c r="D189" s="15"/>
      <c r="E189" s="16"/>
      <c r="F189" s="16"/>
      <c r="G189" s="16"/>
      <c r="H189" s="16"/>
      <c r="I189" s="16"/>
      <c r="J189" s="16"/>
      <c r="K189" s="16"/>
      <c r="L189" s="16"/>
      <c r="M189" s="16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3.5" customHeight="1">
      <c r="A190" s="14"/>
      <c r="B190" s="14"/>
      <c r="C190" s="14"/>
      <c r="D190" s="15"/>
      <c r="E190" s="16"/>
      <c r="F190" s="16"/>
      <c r="G190" s="16"/>
      <c r="H190" s="16"/>
      <c r="I190" s="16"/>
      <c r="J190" s="16"/>
      <c r="K190" s="16"/>
      <c r="L190" s="16"/>
      <c r="M190" s="16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3.5" customHeight="1">
      <c r="A191" s="14"/>
      <c r="B191" s="14"/>
      <c r="C191" s="14"/>
      <c r="D191" s="15"/>
      <c r="E191" s="16"/>
      <c r="F191" s="16"/>
      <c r="G191" s="16"/>
      <c r="H191" s="16"/>
      <c r="I191" s="16"/>
      <c r="J191" s="16"/>
      <c r="K191" s="16"/>
      <c r="L191" s="16"/>
      <c r="M191" s="16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3.5" customHeight="1">
      <c r="A192" s="14"/>
      <c r="B192" s="14"/>
      <c r="C192" s="14"/>
      <c r="D192" s="15"/>
      <c r="E192" s="16"/>
      <c r="F192" s="16"/>
      <c r="G192" s="16"/>
      <c r="H192" s="16"/>
      <c r="I192" s="16"/>
      <c r="J192" s="16"/>
      <c r="K192" s="16"/>
      <c r="L192" s="16"/>
      <c r="M192" s="16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3.5" customHeight="1">
      <c r="A193" s="14"/>
      <c r="B193" s="14"/>
      <c r="C193" s="14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3.5" customHeight="1">
      <c r="A194" s="14"/>
      <c r="B194" s="14"/>
      <c r="C194" s="14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3.5" customHeight="1">
      <c r="A195" s="14"/>
      <c r="B195" s="14"/>
      <c r="C195" s="14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3.5" customHeight="1">
      <c r="A196" s="14"/>
      <c r="B196" s="14"/>
      <c r="C196" s="14"/>
      <c r="D196" s="15"/>
      <c r="E196" s="16"/>
      <c r="F196" s="16"/>
      <c r="G196" s="16"/>
      <c r="H196" s="16"/>
      <c r="I196" s="16"/>
      <c r="J196" s="16"/>
      <c r="K196" s="16"/>
      <c r="L196" s="16"/>
      <c r="M196" s="16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3.5" customHeight="1">
      <c r="A197" s="14"/>
      <c r="B197" s="14"/>
      <c r="C197" s="14"/>
      <c r="D197" s="15"/>
      <c r="E197" s="16"/>
      <c r="F197" s="16"/>
      <c r="G197" s="16"/>
      <c r="H197" s="16"/>
      <c r="I197" s="16"/>
      <c r="J197" s="16"/>
      <c r="K197" s="16"/>
      <c r="L197" s="16"/>
      <c r="M197" s="16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3.5" customHeight="1">
      <c r="A198" s="14"/>
      <c r="B198" s="14"/>
      <c r="C198" s="14"/>
      <c r="D198" s="15"/>
      <c r="E198" s="16"/>
      <c r="F198" s="16"/>
      <c r="G198" s="16"/>
      <c r="H198" s="16"/>
      <c r="I198" s="16"/>
      <c r="J198" s="16"/>
      <c r="K198" s="16"/>
      <c r="L198" s="16"/>
      <c r="M198" s="16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3.5" customHeight="1">
      <c r="A199" s="14"/>
      <c r="B199" s="14"/>
      <c r="C199" s="14"/>
      <c r="D199" s="15"/>
      <c r="E199" s="16"/>
      <c r="F199" s="16"/>
      <c r="G199" s="16"/>
      <c r="H199" s="16"/>
      <c r="I199" s="16"/>
      <c r="J199" s="16"/>
      <c r="K199" s="16"/>
      <c r="L199" s="16"/>
      <c r="M199" s="16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3.5" customHeight="1">
      <c r="A200" s="14"/>
      <c r="B200" s="14"/>
      <c r="C200" s="14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3.5" customHeight="1">
      <c r="A201" s="14"/>
      <c r="B201" s="14"/>
      <c r="C201" s="14"/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3.5" customHeight="1">
      <c r="A202" s="14"/>
      <c r="B202" s="14"/>
      <c r="C202" s="14"/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3.5" customHeight="1">
      <c r="A203" s="14"/>
      <c r="B203" s="14"/>
      <c r="C203" s="14"/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3.5" customHeight="1">
      <c r="A204" s="14"/>
      <c r="B204" s="14"/>
      <c r="C204" s="14"/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3.5" customHeight="1">
      <c r="A205" s="14"/>
      <c r="B205" s="14"/>
      <c r="C205" s="14"/>
      <c r="D205" s="15"/>
      <c r="E205" s="16"/>
      <c r="F205" s="16"/>
      <c r="G205" s="16"/>
      <c r="H205" s="16"/>
      <c r="I205" s="16"/>
      <c r="J205" s="16"/>
      <c r="K205" s="16"/>
      <c r="L205" s="16"/>
      <c r="M205" s="16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3.5" customHeight="1">
      <c r="A206" s="14"/>
      <c r="B206" s="14"/>
      <c r="C206" s="14"/>
      <c r="D206" s="15"/>
      <c r="E206" s="16"/>
      <c r="F206" s="16"/>
      <c r="G206" s="16"/>
      <c r="H206" s="16"/>
      <c r="I206" s="16"/>
      <c r="J206" s="16"/>
      <c r="K206" s="16"/>
      <c r="L206" s="16"/>
      <c r="M206" s="16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3.5" customHeight="1">
      <c r="A207" s="14"/>
      <c r="B207" s="14"/>
      <c r="C207" s="14"/>
      <c r="D207" s="15"/>
      <c r="E207" s="16"/>
      <c r="F207" s="16"/>
      <c r="G207" s="16"/>
      <c r="H207" s="16"/>
      <c r="I207" s="16"/>
      <c r="J207" s="16"/>
      <c r="K207" s="16"/>
      <c r="L207" s="16"/>
      <c r="M207" s="16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3.5" customHeight="1">
      <c r="A208" s="14"/>
      <c r="B208" s="14"/>
      <c r="C208" s="14"/>
      <c r="D208" s="15"/>
      <c r="E208" s="16"/>
      <c r="F208" s="16"/>
      <c r="G208" s="16"/>
      <c r="H208" s="16"/>
      <c r="I208" s="16"/>
      <c r="J208" s="16"/>
      <c r="K208" s="16"/>
      <c r="L208" s="16"/>
      <c r="M208" s="16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3.5" customHeight="1">
      <c r="A209" s="14"/>
      <c r="B209" s="14"/>
      <c r="C209" s="14"/>
      <c r="D209" s="15"/>
      <c r="E209" s="16"/>
      <c r="F209" s="16"/>
      <c r="G209" s="16"/>
      <c r="H209" s="16"/>
      <c r="I209" s="16"/>
      <c r="J209" s="16"/>
      <c r="K209" s="16"/>
      <c r="L209" s="16"/>
      <c r="M209" s="16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3.5" customHeight="1">
      <c r="A210" s="14"/>
      <c r="B210" s="14"/>
      <c r="C210" s="14"/>
      <c r="D210" s="15"/>
      <c r="E210" s="16"/>
      <c r="F210" s="16"/>
      <c r="G210" s="16"/>
      <c r="H210" s="16"/>
      <c r="I210" s="16"/>
      <c r="J210" s="16"/>
      <c r="K210" s="16"/>
      <c r="L210" s="16"/>
      <c r="M210" s="16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3.5" customHeight="1">
      <c r="A211" s="14"/>
      <c r="B211" s="14"/>
      <c r="C211" s="14"/>
      <c r="D211" s="15"/>
      <c r="E211" s="16"/>
      <c r="F211" s="16"/>
      <c r="G211" s="16"/>
      <c r="H211" s="16"/>
      <c r="I211" s="16"/>
      <c r="J211" s="16"/>
      <c r="K211" s="16"/>
      <c r="L211" s="16"/>
      <c r="M211" s="16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3.5" customHeight="1">
      <c r="A212" s="14"/>
      <c r="B212" s="14"/>
      <c r="C212" s="14"/>
      <c r="D212" s="15"/>
      <c r="E212" s="16"/>
      <c r="F212" s="16"/>
      <c r="G212" s="16"/>
      <c r="H212" s="16"/>
      <c r="I212" s="16"/>
      <c r="J212" s="16"/>
      <c r="K212" s="16"/>
      <c r="L212" s="16"/>
      <c r="M212" s="16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3.5" customHeight="1">
      <c r="A213" s="14"/>
      <c r="B213" s="14"/>
      <c r="C213" s="14"/>
      <c r="D213" s="15"/>
      <c r="E213" s="16"/>
      <c r="F213" s="16"/>
      <c r="G213" s="16"/>
      <c r="H213" s="16"/>
      <c r="I213" s="16"/>
      <c r="J213" s="16"/>
      <c r="K213" s="16"/>
      <c r="L213" s="16"/>
      <c r="M213" s="16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3.5" customHeight="1">
      <c r="A214" s="14"/>
      <c r="B214" s="14"/>
      <c r="C214" s="14"/>
      <c r="D214" s="15"/>
      <c r="E214" s="16"/>
      <c r="F214" s="16"/>
      <c r="G214" s="16"/>
      <c r="H214" s="16"/>
      <c r="I214" s="16"/>
      <c r="J214" s="16"/>
      <c r="K214" s="16"/>
      <c r="L214" s="16"/>
      <c r="M214" s="16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3.5" customHeight="1">
      <c r="A215" s="14"/>
      <c r="B215" s="14"/>
      <c r="C215" s="14"/>
      <c r="D215" s="15"/>
      <c r="E215" s="16"/>
      <c r="F215" s="16"/>
      <c r="G215" s="16"/>
      <c r="H215" s="16"/>
      <c r="I215" s="16"/>
      <c r="J215" s="16"/>
      <c r="K215" s="16"/>
      <c r="L215" s="16"/>
      <c r="M215" s="16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3.5" customHeight="1">
      <c r="A216" s="14"/>
      <c r="B216" s="14"/>
      <c r="C216" s="14"/>
      <c r="D216" s="15"/>
      <c r="E216" s="16"/>
      <c r="F216" s="16"/>
      <c r="G216" s="16"/>
      <c r="H216" s="16"/>
      <c r="I216" s="16"/>
      <c r="J216" s="16"/>
      <c r="K216" s="16"/>
      <c r="L216" s="16"/>
      <c r="M216" s="16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3.5" customHeight="1">
      <c r="A217" s="14"/>
      <c r="B217" s="14"/>
      <c r="C217" s="14"/>
      <c r="D217" s="15"/>
      <c r="E217" s="16"/>
      <c r="F217" s="16"/>
      <c r="G217" s="16"/>
      <c r="H217" s="16"/>
      <c r="I217" s="16"/>
      <c r="J217" s="16"/>
      <c r="K217" s="16"/>
      <c r="L217" s="16"/>
      <c r="M217" s="16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3.5" customHeight="1">
      <c r="A218" s="14"/>
      <c r="B218" s="14"/>
      <c r="C218" s="14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3.5" customHeight="1">
      <c r="A219" s="14"/>
      <c r="B219" s="14"/>
      <c r="C219" s="14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3.5" customHeight="1">
      <c r="A220" s="14"/>
      <c r="B220" s="14"/>
      <c r="C220" s="14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3.5" customHeight="1">
      <c r="A221" s="14"/>
      <c r="B221" s="14"/>
      <c r="C221" s="14"/>
      <c r="D221" s="15"/>
      <c r="E221" s="16"/>
      <c r="F221" s="16"/>
      <c r="G221" s="16"/>
      <c r="H221" s="16"/>
      <c r="I221" s="16"/>
      <c r="J221" s="16"/>
      <c r="K221" s="16"/>
      <c r="L221" s="16"/>
      <c r="M221" s="16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3.5" customHeight="1">
      <c r="A222" s="14"/>
      <c r="B222" s="14"/>
      <c r="C222" s="14"/>
      <c r="D222" s="15"/>
      <c r="E222" s="16"/>
      <c r="F222" s="16"/>
      <c r="G222" s="16"/>
      <c r="H222" s="16"/>
      <c r="I222" s="16"/>
      <c r="J222" s="16"/>
      <c r="K222" s="16"/>
      <c r="L222" s="16"/>
      <c r="M222" s="16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3.5" customHeight="1">
      <c r="A223" s="14"/>
      <c r="B223" s="14"/>
      <c r="C223" s="14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3.5" customHeight="1">
      <c r="A224" s="14"/>
      <c r="B224" s="14"/>
      <c r="C224" s="14"/>
      <c r="D224" s="15"/>
      <c r="E224" s="16"/>
      <c r="F224" s="16"/>
      <c r="G224" s="16"/>
      <c r="H224" s="16"/>
      <c r="I224" s="16"/>
      <c r="J224" s="16"/>
      <c r="K224" s="16"/>
      <c r="L224" s="16"/>
      <c r="M224" s="16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3.5" customHeight="1">
      <c r="A225" s="14"/>
      <c r="B225" s="14"/>
      <c r="C225" s="14"/>
      <c r="D225" s="15"/>
      <c r="E225" s="16"/>
      <c r="F225" s="16"/>
      <c r="G225" s="16"/>
      <c r="H225" s="16"/>
      <c r="I225" s="16"/>
      <c r="J225" s="16"/>
      <c r="K225" s="16"/>
      <c r="L225" s="16"/>
      <c r="M225" s="16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3.5" customHeight="1">
      <c r="A226" s="14"/>
      <c r="B226" s="14"/>
      <c r="C226" s="14"/>
      <c r="D226" s="15"/>
      <c r="E226" s="16"/>
      <c r="F226" s="16"/>
      <c r="G226" s="16"/>
      <c r="H226" s="16"/>
      <c r="I226" s="16"/>
      <c r="J226" s="16"/>
      <c r="K226" s="16"/>
      <c r="L226" s="16"/>
      <c r="M226" s="16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3.5" customHeight="1">
      <c r="A227" s="14"/>
      <c r="B227" s="14"/>
      <c r="C227" s="14"/>
      <c r="D227" s="15"/>
      <c r="E227" s="16"/>
      <c r="F227" s="16"/>
      <c r="G227" s="16"/>
      <c r="H227" s="16"/>
      <c r="I227" s="16"/>
      <c r="J227" s="16"/>
      <c r="K227" s="16"/>
      <c r="L227" s="16"/>
      <c r="M227" s="16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3.5" customHeight="1">
      <c r="A228" s="14"/>
      <c r="B228" s="14"/>
      <c r="C228" s="14"/>
      <c r="D228" s="15"/>
      <c r="E228" s="16"/>
      <c r="F228" s="16"/>
      <c r="G228" s="16"/>
      <c r="H228" s="16"/>
      <c r="I228" s="16"/>
      <c r="J228" s="16"/>
      <c r="K228" s="16"/>
      <c r="L228" s="16"/>
      <c r="M228" s="16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3.5" customHeight="1">
      <c r="A229" s="14"/>
      <c r="B229" s="14"/>
      <c r="C229" s="14"/>
      <c r="D229" s="15"/>
      <c r="E229" s="16"/>
      <c r="F229" s="16"/>
      <c r="G229" s="16"/>
      <c r="H229" s="16"/>
      <c r="I229" s="16"/>
      <c r="J229" s="16"/>
      <c r="K229" s="16"/>
      <c r="L229" s="16"/>
      <c r="M229" s="16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3.5" customHeight="1">
      <c r="A230" s="14"/>
      <c r="B230" s="14"/>
      <c r="C230" s="14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3.5" customHeight="1">
      <c r="A231" s="14"/>
      <c r="B231" s="14"/>
      <c r="C231" s="14"/>
      <c r="D231" s="15"/>
      <c r="E231" s="16"/>
      <c r="F231" s="16"/>
      <c r="G231" s="16"/>
      <c r="H231" s="16"/>
      <c r="I231" s="16"/>
      <c r="J231" s="16"/>
      <c r="K231" s="16"/>
      <c r="L231" s="16"/>
      <c r="M231" s="16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3.5" customHeight="1">
      <c r="A232" s="14"/>
      <c r="B232" s="14"/>
      <c r="C232" s="14"/>
      <c r="D232" s="15"/>
      <c r="E232" s="16"/>
      <c r="F232" s="16"/>
      <c r="G232" s="16"/>
      <c r="H232" s="16"/>
      <c r="I232" s="16"/>
      <c r="J232" s="16"/>
      <c r="K232" s="16"/>
      <c r="L232" s="16"/>
      <c r="M232" s="16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3.5" customHeight="1">
      <c r="A233" s="14"/>
      <c r="B233" s="14"/>
      <c r="C233" s="14"/>
      <c r="D233" s="15"/>
      <c r="E233" s="16"/>
      <c r="F233" s="16"/>
      <c r="G233" s="16"/>
      <c r="H233" s="16"/>
      <c r="I233" s="16"/>
      <c r="J233" s="16"/>
      <c r="K233" s="16"/>
      <c r="L233" s="16"/>
      <c r="M233" s="16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3.5" customHeight="1">
      <c r="A234" s="14"/>
      <c r="B234" s="14"/>
      <c r="C234" s="14"/>
      <c r="D234" s="15"/>
      <c r="E234" s="16"/>
      <c r="F234" s="16"/>
      <c r="G234" s="16"/>
      <c r="H234" s="16"/>
      <c r="I234" s="16"/>
      <c r="J234" s="16"/>
      <c r="K234" s="16"/>
      <c r="L234" s="16"/>
      <c r="M234" s="16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3.5" customHeight="1">
      <c r="A235" s="14"/>
      <c r="B235" s="14"/>
      <c r="C235" s="14"/>
      <c r="D235" s="15"/>
      <c r="E235" s="16"/>
      <c r="F235" s="16"/>
      <c r="G235" s="16"/>
      <c r="H235" s="16"/>
      <c r="I235" s="16"/>
      <c r="J235" s="16"/>
      <c r="K235" s="16"/>
      <c r="L235" s="16"/>
      <c r="M235" s="16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3.5" customHeight="1">
      <c r="A236" s="14"/>
      <c r="B236" s="14"/>
      <c r="C236" s="14"/>
      <c r="D236" s="15"/>
      <c r="E236" s="16"/>
      <c r="F236" s="16"/>
      <c r="G236" s="16"/>
      <c r="H236" s="16"/>
      <c r="I236" s="16"/>
      <c r="J236" s="16"/>
      <c r="K236" s="16"/>
      <c r="L236" s="16"/>
      <c r="M236" s="16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3.5" customHeight="1">
      <c r="A237" s="14"/>
      <c r="B237" s="14"/>
      <c r="C237" s="14"/>
      <c r="D237" s="15"/>
      <c r="E237" s="16"/>
      <c r="F237" s="16"/>
      <c r="G237" s="16"/>
      <c r="H237" s="16"/>
      <c r="I237" s="16"/>
      <c r="J237" s="16"/>
      <c r="K237" s="16"/>
      <c r="L237" s="16"/>
      <c r="M237" s="16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3.5" customHeight="1">
      <c r="A238" s="14"/>
      <c r="B238" s="14"/>
      <c r="C238" s="14"/>
      <c r="D238" s="15"/>
      <c r="E238" s="16"/>
      <c r="F238" s="16"/>
      <c r="G238" s="16"/>
      <c r="H238" s="16"/>
      <c r="I238" s="16"/>
      <c r="J238" s="16"/>
      <c r="K238" s="16"/>
      <c r="L238" s="16"/>
      <c r="M238" s="16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3.5" customHeight="1">
      <c r="A239" s="14"/>
      <c r="B239" s="14"/>
      <c r="C239" s="14"/>
      <c r="D239" s="15"/>
      <c r="E239" s="16"/>
      <c r="F239" s="16"/>
      <c r="G239" s="16"/>
      <c r="H239" s="16"/>
      <c r="I239" s="16"/>
      <c r="J239" s="16"/>
      <c r="K239" s="16"/>
      <c r="L239" s="16"/>
      <c r="M239" s="16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3.5" customHeight="1">
      <c r="A240" s="14"/>
      <c r="B240" s="14"/>
      <c r="C240" s="14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3.5" customHeight="1">
      <c r="A241" s="14"/>
      <c r="B241" s="14"/>
      <c r="C241" s="14"/>
      <c r="D241" s="15"/>
      <c r="E241" s="16"/>
      <c r="F241" s="16"/>
      <c r="G241" s="16"/>
      <c r="H241" s="16"/>
      <c r="I241" s="16"/>
      <c r="J241" s="16"/>
      <c r="K241" s="16"/>
      <c r="L241" s="16"/>
      <c r="M241" s="16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3.5" customHeight="1">
      <c r="A242" s="14"/>
      <c r="B242" s="14"/>
      <c r="C242" s="14"/>
      <c r="D242" s="15"/>
      <c r="E242" s="16"/>
      <c r="F242" s="16"/>
      <c r="G242" s="16"/>
      <c r="H242" s="16"/>
      <c r="I242" s="16"/>
      <c r="J242" s="16"/>
      <c r="K242" s="16"/>
      <c r="L242" s="16"/>
      <c r="M242" s="16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3.5" customHeight="1">
      <c r="A243" s="14"/>
      <c r="B243" s="14"/>
      <c r="C243" s="14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3.5" customHeight="1">
      <c r="A244" s="14"/>
      <c r="B244" s="14"/>
      <c r="C244" s="14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3.5" customHeight="1">
      <c r="A245" s="14"/>
      <c r="B245" s="14"/>
      <c r="C245" s="14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3.5" customHeight="1">
      <c r="A246" s="14"/>
      <c r="B246" s="14"/>
      <c r="C246" s="14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3.5" customHeight="1">
      <c r="A247" s="14"/>
      <c r="B247" s="14"/>
      <c r="C247" s="14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3.5" customHeight="1">
      <c r="A248" s="14"/>
      <c r="B248" s="14"/>
      <c r="C248" s="14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3.5" customHeight="1">
      <c r="A249" s="14"/>
      <c r="B249" s="14"/>
      <c r="C249" s="14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3.5" customHeight="1">
      <c r="A250" s="14"/>
      <c r="B250" s="14"/>
      <c r="C250" s="14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3.5" customHeight="1">
      <c r="A251" s="14"/>
      <c r="B251" s="14"/>
      <c r="C251" s="14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3.5" customHeight="1">
      <c r="A252" s="14"/>
      <c r="B252" s="14"/>
      <c r="C252" s="14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3.5" customHeight="1">
      <c r="A253" s="14"/>
      <c r="B253" s="14"/>
      <c r="C253" s="14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3.5" customHeight="1">
      <c r="A254" s="14"/>
      <c r="B254" s="14"/>
      <c r="C254" s="14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3.5" customHeight="1">
      <c r="A255" s="14"/>
      <c r="B255" s="14"/>
      <c r="C255" s="14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3.5" customHeight="1">
      <c r="A256" s="14"/>
      <c r="B256" s="14"/>
      <c r="C256" s="14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3.5" customHeight="1">
      <c r="A257" s="14"/>
      <c r="B257" s="14"/>
      <c r="C257" s="14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3.5" customHeight="1">
      <c r="A258" s="14"/>
      <c r="B258" s="14"/>
      <c r="C258" s="14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3.5" customHeight="1">
      <c r="A259" s="14"/>
      <c r="B259" s="14"/>
      <c r="C259" s="14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3.5" customHeight="1">
      <c r="A260" s="14"/>
      <c r="B260" s="14"/>
      <c r="C260" s="14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3.5" customHeight="1">
      <c r="A261" s="14"/>
      <c r="B261" s="14"/>
      <c r="C261" s="14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3.5" customHeight="1">
      <c r="A262" s="14"/>
      <c r="B262" s="14"/>
      <c r="C262" s="14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3.5" customHeight="1">
      <c r="A263" s="14"/>
      <c r="B263" s="14"/>
      <c r="C263" s="14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3.5" customHeight="1">
      <c r="A264" s="14"/>
      <c r="B264" s="14"/>
      <c r="C264" s="14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3.5" customHeight="1">
      <c r="A265" s="14"/>
      <c r="B265" s="14"/>
      <c r="C265" s="14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3.5" customHeight="1">
      <c r="A266" s="14"/>
      <c r="B266" s="14"/>
      <c r="C266" s="14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3.5" customHeight="1">
      <c r="A267" s="14"/>
      <c r="B267" s="14"/>
      <c r="C267" s="14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3.5" customHeight="1">
      <c r="A268" s="14"/>
      <c r="B268" s="14"/>
      <c r="C268" s="14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3.5" customHeight="1">
      <c r="A269" s="14"/>
      <c r="B269" s="14"/>
      <c r="C269" s="14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3.5" customHeight="1">
      <c r="A270" s="14"/>
      <c r="B270" s="14"/>
      <c r="C270" s="14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3.5" customHeight="1">
      <c r="A271" s="14"/>
      <c r="B271" s="14"/>
      <c r="C271" s="14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3.5" customHeight="1">
      <c r="A272" s="14"/>
      <c r="B272" s="14"/>
      <c r="C272" s="14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3.5" customHeight="1">
      <c r="A273" s="14"/>
      <c r="B273" s="14"/>
      <c r="C273" s="14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3.5" customHeight="1">
      <c r="A274" s="14"/>
      <c r="B274" s="14"/>
      <c r="C274" s="14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3.5" customHeight="1">
      <c r="A275" s="14"/>
      <c r="B275" s="14"/>
      <c r="C275" s="14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3.5" customHeight="1">
      <c r="A276" s="14"/>
      <c r="B276" s="14"/>
      <c r="C276" s="14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3.5" customHeight="1">
      <c r="A277" s="14"/>
      <c r="B277" s="14"/>
      <c r="C277" s="14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3.5" customHeight="1">
      <c r="A278" s="14"/>
      <c r="B278" s="14"/>
      <c r="C278" s="14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3.5" customHeight="1">
      <c r="A279" s="14"/>
      <c r="B279" s="14"/>
      <c r="C279" s="14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3.5" customHeight="1">
      <c r="A280" s="14"/>
      <c r="B280" s="14"/>
      <c r="C280" s="14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3.5" customHeight="1">
      <c r="A281" s="14"/>
      <c r="B281" s="14"/>
      <c r="C281" s="14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3.5" customHeight="1">
      <c r="A282" s="14"/>
      <c r="B282" s="14"/>
      <c r="C282" s="14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3.5" customHeight="1">
      <c r="A283" s="14"/>
      <c r="B283" s="14"/>
      <c r="C283" s="14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3.5" customHeight="1">
      <c r="A284" s="14"/>
      <c r="B284" s="14"/>
      <c r="C284" s="14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3.5" customHeight="1">
      <c r="A285" s="14"/>
      <c r="B285" s="14"/>
      <c r="C285" s="14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3.5" customHeight="1">
      <c r="A286" s="14"/>
      <c r="B286" s="14"/>
      <c r="C286" s="14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3.5" customHeight="1">
      <c r="A287" s="14"/>
      <c r="B287" s="14"/>
      <c r="C287" s="14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3.5" customHeight="1">
      <c r="A288" s="14"/>
      <c r="B288" s="14"/>
      <c r="C288" s="14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3.5" customHeight="1">
      <c r="A289" s="14"/>
      <c r="B289" s="14"/>
      <c r="C289" s="14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3.5" customHeight="1">
      <c r="A290" s="14"/>
      <c r="B290" s="14"/>
      <c r="C290" s="14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3.5" customHeight="1">
      <c r="A291" s="14"/>
      <c r="B291" s="14"/>
      <c r="C291" s="14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3.5" customHeight="1">
      <c r="A292" s="14"/>
      <c r="B292" s="14"/>
      <c r="C292" s="14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3.5" customHeight="1">
      <c r="A293" s="14"/>
      <c r="B293" s="14"/>
      <c r="C293" s="14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3.5" customHeight="1">
      <c r="A294" s="14"/>
      <c r="B294" s="14"/>
      <c r="C294" s="14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3.5" customHeight="1">
      <c r="A295" s="14"/>
      <c r="B295" s="14"/>
      <c r="C295" s="14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3.5" customHeight="1">
      <c r="A296" s="14"/>
      <c r="B296" s="14"/>
      <c r="C296" s="14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3.5" customHeight="1">
      <c r="A297" s="14"/>
      <c r="B297" s="14"/>
      <c r="C297" s="14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3.5" customHeight="1">
      <c r="A298" s="14"/>
      <c r="B298" s="14"/>
      <c r="C298" s="14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3.5" customHeight="1">
      <c r="A299" s="14"/>
      <c r="B299" s="14"/>
      <c r="C299" s="14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3.5" customHeight="1">
      <c r="A300" s="14"/>
      <c r="B300" s="14"/>
      <c r="C300" s="14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3.5" customHeight="1">
      <c r="A301" s="14"/>
      <c r="B301" s="14"/>
      <c r="C301" s="14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3.5" customHeight="1">
      <c r="A302" s="14"/>
      <c r="B302" s="14"/>
      <c r="C302" s="14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3.5" customHeight="1">
      <c r="A303" s="14"/>
      <c r="B303" s="14"/>
      <c r="C303" s="14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3.5" customHeight="1">
      <c r="A304" s="14"/>
      <c r="B304" s="14"/>
      <c r="C304" s="14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3.5" customHeight="1">
      <c r="A305" s="14"/>
      <c r="B305" s="14"/>
      <c r="C305" s="14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3.5" customHeight="1">
      <c r="A306" s="14"/>
      <c r="B306" s="14"/>
      <c r="C306" s="14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3.5" customHeight="1">
      <c r="A307" s="14"/>
      <c r="B307" s="14"/>
      <c r="C307" s="14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3.5" customHeight="1">
      <c r="A308" s="14"/>
      <c r="B308" s="14"/>
      <c r="C308" s="14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3.5" customHeight="1">
      <c r="A309" s="14"/>
      <c r="B309" s="14"/>
      <c r="C309" s="14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3.5" customHeight="1">
      <c r="A310" s="14"/>
      <c r="B310" s="14"/>
      <c r="C310" s="14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3.5" customHeight="1">
      <c r="A311" s="14"/>
      <c r="B311" s="14"/>
      <c r="C311" s="14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3.5" customHeight="1">
      <c r="A312" s="14"/>
      <c r="B312" s="14"/>
      <c r="C312" s="14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3.5" customHeight="1">
      <c r="A313" s="14"/>
      <c r="B313" s="14"/>
      <c r="C313" s="14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3.5" customHeight="1">
      <c r="A314" s="14"/>
      <c r="B314" s="14"/>
      <c r="C314" s="14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3.5" customHeight="1">
      <c r="A315" s="14"/>
      <c r="B315" s="14"/>
      <c r="C315" s="14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3.5" customHeight="1">
      <c r="A316" s="14"/>
      <c r="B316" s="14"/>
      <c r="C316" s="14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3.5" customHeight="1">
      <c r="A317" s="14"/>
      <c r="B317" s="14"/>
      <c r="C317" s="14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3.5" customHeight="1">
      <c r="A318" s="14"/>
      <c r="B318" s="14"/>
      <c r="C318" s="14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3.5" customHeight="1">
      <c r="A319" s="14"/>
      <c r="B319" s="14"/>
      <c r="C319" s="14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3.5" customHeight="1">
      <c r="A320" s="14"/>
      <c r="B320" s="14"/>
      <c r="C320" s="14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3.5" customHeight="1">
      <c r="A321" s="14"/>
      <c r="B321" s="14"/>
      <c r="C321" s="14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3.5" customHeight="1">
      <c r="A322" s="14"/>
      <c r="B322" s="14"/>
      <c r="C322" s="14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3.5" customHeight="1">
      <c r="A323" s="14"/>
      <c r="B323" s="14"/>
      <c r="C323" s="14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3.5" customHeight="1">
      <c r="A324" s="14"/>
      <c r="B324" s="14"/>
      <c r="C324" s="14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3.5" customHeight="1">
      <c r="A325" s="14"/>
      <c r="B325" s="14"/>
      <c r="C325" s="14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3.5" customHeight="1">
      <c r="A326" s="14"/>
      <c r="B326" s="14"/>
      <c r="C326" s="14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3.5" customHeight="1">
      <c r="A327" s="14"/>
      <c r="B327" s="14"/>
      <c r="C327" s="14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3.5" customHeight="1">
      <c r="A328" s="14"/>
      <c r="B328" s="14"/>
      <c r="C328" s="14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3.5" customHeight="1">
      <c r="A329" s="14"/>
      <c r="B329" s="14"/>
      <c r="C329" s="14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3.5" customHeight="1">
      <c r="A330" s="14"/>
      <c r="B330" s="14"/>
      <c r="C330" s="14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3.5" customHeight="1">
      <c r="A331" s="14"/>
      <c r="B331" s="14"/>
      <c r="C331" s="14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3.5" customHeight="1">
      <c r="A332" s="14"/>
      <c r="B332" s="14"/>
      <c r="C332" s="14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3.5" customHeight="1">
      <c r="A333" s="14"/>
      <c r="B333" s="14"/>
      <c r="C333" s="14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3.5" customHeight="1">
      <c r="A334" s="14"/>
      <c r="B334" s="14"/>
      <c r="C334" s="14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3.5" customHeight="1">
      <c r="A335" s="14"/>
      <c r="B335" s="14"/>
      <c r="C335" s="14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3.5" customHeight="1">
      <c r="A336" s="14"/>
      <c r="B336" s="14"/>
      <c r="C336" s="14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3.5" customHeight="1">
      <c r="A337" s="14"/>
      <c r="B337" s="14"/>
      <c r="C337" s="14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3.5" customHeight="1">
      <c r="A338" s="14"/>
      <c r="B338" s="14"/>
      <c r="C338" s="14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3.5" customHeight="1">
      <c r="A339" s="14"/>
      <c r="B339" s="14"/>
      <c r="C339" s="14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3.5" customHeight="1">
      <c r="A340" s="14"/>
      <c r="B340" s="14"/>
      <c r="C340" s="14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3.5" customHeight="1">
      <c r="A341" s="14"/>
      <c r="B341" s="14"/>
      <c r="C341" s="14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3.5" customHeight="1">
      <c r="A342" s="14"/>
      <c r="B342" s="14"/>
      <c r="C342" s="14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3.5" customHeight="1">
      <c r="A343" s="14"/>
      <c r="B343" s="14"/>
      <c r="C343" s="14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3.5" customHeight="1">
      <c r="A344" s="14"/>
      <c r="B344" s="14"/>
      <c r="C344" s="14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3.5" customHeight="1">
      <c r="A345" s="14"/>
      <c r="B345" s="14"/>
      <c r="C345" s="14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3.5" customHeight="1">
      <c r="A346" s="14"/>
      <c r="B346" s="14"/>
      <c r="C346" s="14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3.5" customHeight="1">
      <c r="A347" s="14"/>
      <c r="B347" s="14"/>
      <c r="C347" s="14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3.5" customHeight="1">
      <c r="A348" s="14"/>
      <c r="B348" s="14"/>
      <c r="C348" s="14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3.5" customHeight="1">
      <c r="A349" s="14"/>
      <c r="B349" s="14"/>
      <c r="C349" s="14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3.5" customHeight="1">
      <c r="A350" s="14"/>
      <c r="B350" s="14"/>
      <c r="C350" s="14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3.5" customHeight="1">
      <c r="A351" s="14"/>
      <c r="B351" s="14"/>
      <c r="C351" s="14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3.5" customHeight="1">
      <c r="A352" s="14"/>
      <c r="B352" s="14"/>
      <c r="C352" s="14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3.5" customHeight="1">
      <c r="A353" s="14"/>
      <c r="B353" s="14"/>
      <c r="C353" s="14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3.5" customHeight="1">
      <c r="A354" s="14"/>
      <c r="B354" s="14"/>
      <c r="C354" s="14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3.5" customHeight="1">
      <c r="A355" s="14"/>
      <c r="B355" s="14"/>
      <c r="C355" s="14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3.5" customHeight="1">
      <c r="A356" s="14"/>
      <c r="B356" s="14"/>
      <c r="C356" s="14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3.5" customHeight="1">
      <c r="A357" s="14"/>
      <c r="B357" s="14"/>
      <c r="C357" s="14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3.5" customHeight="1">
      <c r="A358" s="14"/>
      <c r="B358" s="14"/>
      <c r="C358" s="14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3.5" customHeight="1">
      <c r="A359" s="14"/>
      <c r="B359" s="14"/>
      <c r="C359" s="14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3.5" customHeight="1">
      <c r="A360" s="14"/>
      <c r="B360" s="14"/>
      <c r="C360" s="14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3.5" customHeight="1">
      <c r="A361" s="14"/>
      <c r="B361" s="14"/>
      <c r="C361" s="14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3.5" customHeight="1">
      <c r="A362" s="14"/>
      <c r="B362" s="14"/>
      <c r="C362" s="14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3.5" customHeight="1">
      <c r="A363" s="14"/>
      <c r="B363" s="14"/>
      <c r="C363" s="14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3.5" customHeight="1">
      <c r="A364" s="14"/>
      <c r="B364" s="14"/>
      <c r="C364" s="14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3.5" customHeight="1">
      <c r="A365" s="14"/>
      <c r="B365" s="14"/>
      <c r="C365" s="14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3.5" customHeight="1">
      <c r="A366" s="14"/>
      <c r="B366" s="14"/>
      <c r="C366" s="14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3.5" customHeight="1">
      <c r="A367" s="14"/>
      <c r="B367" s="14"/>
      <c r="C367" s="14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3.5" customHeight="1">
      <c r="A368" s="14"/>
      <c r="B368" s="14"/>
      <c r="C368" s="14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3.5" customHeight="1">
      <c r="A369" s="14"/>
      <c r="B369" s="14"/>
      <c r="C369" s="14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3.5" customHeight="1">
      <c r="A370" s="14"/>
      <c r="B370" s="14"/>
      <c r="C370" s="14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3.5" customHeight="1">
      <c r="A371" s="14"/>
      <c r="B371" s="14"/>
      <c r="C371" s="14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3.5" customHeight="1">
      <c r="A372" s="14"/>
      <c r="B372" s="14"/>
      <c r="C372" s="14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3.5" customHeight="1">
      <c r="A373" s="14"/>
      <c r="B373" s="14"/>
      <c r="C373" s="14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3.5" customHeight="1">
      <c r="A374" s="14"/>
      <c r="B374" s="14"/>
      <c r="C374" s="14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3.5" customHeight="1">
      <c r="A375" s="14"/>
      <c r="B375" s="14"/>
      <c r="C375" s="14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3.5" customHeight="1">
      <c r="A376" s="14"/>
      <c r="B376" s="14"/>
      <c r="C376" s="14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3.5" customHeight="1">
      <c r="A377" s="14"/>
      <c r="B377" s="14"/>
      <c r="C377" s="14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3.5" customHeight="1">
      <c r="A378" s="14"/>
      <c r="B378" s="14"/>
      <c r="C378" s="14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3.5" customHeight="1">
      <c r="A379" s="14"/>
      <c r="B379" s="14"/>
      <c r="C379" s="14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3.5" customHeight="1">
      <c r="A380" s="14"/>
      <c r="B380" s="14"/>
      <c r="C380" s="14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3.5" customHeight="1">
      <c r="A381" s="14"/>
      <c r="B381" s="14"/>
      <c r="C381" s="14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3.5" customHeight="1">
      <c r="A382" s="14"/>
      <c r="B382" s="14"/>
      <c r="C382" s="14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3.5" customHeight="1">
      <c r="A383" s="14"/>
      <c r="B383" s="14"/>
      <c r="C383" s="14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3.5" customHeight="1">
      <c r="A384" s="14"/>
      <c r="B384" s="14"/>
      <c r="C384" s="14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3.5" customHeight="1">
      <c r="A385" s="14"/>
      <c r="B385" s="14"/>
      <c r="C385" s="14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3.5" customHeight="1">
      <c r="A386" s="14"/>
      <c r="B386" s="14"/>
      <c r="C386" s="14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3.5" customHeight="1">
      <c r="A387" s="14"/>
      <c r="B387" s="14"/>
      <c r="C387" s="14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3.5" customHeight="1">
      <c r="A388" s="14"/>
      <c r="B388" s="14"/>
      <c r="C388" s="14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3.5" customHeight="1">
      <c r="A389" s="14"/>
      <c r="B389" s="14"/>
      <c r="C389" s="14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3.5" customHeight="1">
      <c r="A390" s="14"/>
      <c r="B390" s="14"/>
      <c r="C390" s="14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3.5" customHeight="1">
      <c r="A391" s="14"/>
      <c r="B391" s="14"/>
      <c r="C391" s="14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3.5" customHeight="1">
      <c r="A392" s="14"/>
      <c r="B392" s="14"/>
      <c r="C392" s="14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3.5" customHeight="1">
      <c r="A393" s="14"/>
      <c r="B393" s="14"/>
      <c r="C393" s="14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3.5" customHeight="1">
      <c r="A394" s="14"/>
      <c r="B394" s="14"/>
      <c r="C394" s="14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3.5" customHeight="1">
      <c r="A395" s="14"/>
      <c r="B395" s="14"/>
      <c r="C395" s="14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3.5" customHeight="1">
      <c r="A396" s="14"/>
      <c r="B396" s="14"/>
      <c r="C396" s="14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3.5" customHeight="1">
      <c r="A397" s="14"/>
      <c r="B397" s="14"/>
      <c r="C397" s="14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3.5" customHeight="1">
      <c r="A398" s="14"/>
      <c r="B398" s="14"/>
      <c r="C398" s="14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3.5" customHeight="1">
      <c r="A399" s="14"/>
      <c r="B399" s="14"/>
      <c r="C399" s="14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3.5" customHeight="1">
      <c r="A400" s="14"/>
      <c r="B400" s="14"/>
      <c r="C400" s="14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3.5" customHeight="1">
      <c r="A401" s="14"/>
      <c r="B401" s="14"/>
      <c r="C401" s="14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3.5" customHeight="1">
      <c r="A402" s="14"/>
      <c r="B402" s="14"/>
      <c r="C402" s="14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3.5" customHeight="1">
      <c r="A403" s="14"/>
      <c r="B403" s="14"/>
      <c r="C403" s="14"/>
      <c r="D403" s="15"/>
      <c r="E403" s="16"/>
      <c r="F403" s="16"/>
      <c r="G403" s="16"/>
      <c r="H403" s="16"/>
      <c r="I403" s="16"/>
      <c r="J403" s="16"/>
      <c r="K403" s="16"/>
      <c r="L403" s="16"/>
      <c r="M403" s="16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3.5" customHeight="1">
      <c r="A404" s="14"/>
      <c r="B404" s="14"/>
      <c r="C404" s="14"/>
      <c r="D404" s="15"/>
      <c r="E404" s="16"/>
      <c r="F404" s="16"/>
      <c r="G404" s="16"/>
      <c r="H404" s="16"/>
      <c r="I404" s="16"/>
      <c r="J404" s="16"/>
      <c r="K404" s="16"/>
      <c r="L404" s="16"/>
      <c r="M404" s="16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3.5" customHeight="1">
      <c r="A405" s="14"/>
      <c r="B405" s="14"/>
      <c r="C405" s="14"/>
      <c r="D405" s="15"/>
      <c r="E405" s="16"/>
      <c r="F405" s="16"/>
      <c r="G405" s="16"/>
      <c r="H405" s="16"/>
      <c r="I405" s="16"/>
      <c r="J405" s="16"/>
      <c r="K405" s="16"/>
      <c r="L405" s="16"/>
      <c r="M405" s="16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3.5" customHeight="1">
      <c r="A406" s="14"/>
      <c r="B406" s="14"/>
      <c r="C406" s="14"/>
      <c r="D406" s="15"/>
      <c r="E406" s="16"/>
      <c r="F406" s="16"/>
      <c r="G406" s="16"/>
      <c r="H406" s="16"/>
      <c r="I406" s="16"/>
      <c r="J406" s="16"/>
      <c r="K406" s="16"/>
      <c r="L406" s="16"/>
      <c r="M406" s="16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3.5" customHeight="1">
      <c r="A407" s="14"/>
      <c r="B407" s="14"/>
      <c r="C407" s="14"/>
      <c r="D407" s="15"/>
      <c r="E407" s="16"/>
      <c r="F407" s="16"/>
      <c r="G407" s="16"/>
      <c r="H407" s="16"/>
      <c r="I407" s="16"/>
      <c r="J407" s="16"/>
      <c r="K407" s="16"/>
      <c r="L407" s="16"/>
      <c r="M407" s="16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3.5" customHeight="1">
      <c r="A408" s="14"/>
      <c r="B408" s="14"/>
      <c r="C408" s="14"/>
      <c r="D408" s="15"/>
      <c r="E408" s="16"/>
      <c r="F408" s="16"/>
      <c r="G408" s="16"/>
      <c r="H408" s="16"/>
      <c r="I408" s="16"/>
      <c r="J408" s="16"/>
      <c r="K408" s="16"/>
      <c r="L408" s="16"/>
      <c r="M408" s="16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3.5" customHeight="1">
      <c r="A409" s="14"/>
      <c r="B409" s="14"/>
      <c r="C409" s="14"/>
      <c r="D409" s="15"/>
      <c r="E409" s="16"/>
      <c r="F409" s="16"/>
      <c r="G409" s="16"/>
      <c r="H409" s="16"/>
      <c r="I409" s="16"/>
      <c r="J409" s="16"/>
      <c r="K409" s="16"/>
      <c r="L409" s="16"/>
      <c r="M409" s="16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3.5" customHeight="1">
      <c r="A410" s="14"/>
      <c r="B410" s="14"/>
      <c r="C410" s="14"/>
      <c r="D410" s="15"/>
      <c r="E410" s="16"/>
      <c r="F410" s="16"/>
      <c r="G410" s="16"/>
      <c r="H410" s="16"/>
      <c r="I410" s="16"/>
      <c r="J410" s="16"/>
      <c r="K410" s="16"/>
      <c r="L410" s="16"/>
      <c r="M410" s="16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3.5" customHeight="1">
      <c r="A411" s="14"/>
      <c r="B411" s="14"/>
      <c r="C411" s="14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3.5" customHeight="1">
      <c r="A412" s="14"/>
      <c r="B412" s="14"/>
      <c r="C412" s="14"/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3.5" customHeight="1">
      <c r="A413" s="14"/>
      <c r="B413" s="14"/>
      <c r="C413" s="14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3.5" customHeight="1">
      <c r="A414" s="14"/>
      <c r="B414" s="14"/>
      <c r="C414" s="14"/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3.5" customHeight="1">
      <c r="A415" s="14"/>
      <c r="B415" s="14"/>
      <c r="C415" s="14"/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3.5" customHeight="1">
      <c r="A416" s="14"/>
      <c r="B416" s="14"/>
      <c r="C416" s="14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3.5" customHeight="1">
      <c r="A417" s="14"/>
      <c r="B417" s="14"/>
      <c r="C417" s="14"/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3.5" customHeight="1">
      <c r="A418" s="14"/>
      <c r="B418" s="14"/>
      <c r="C418" s="14"/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3.5" customHeight="1">
      <c r="A419" s="14"/>
      <c r="B419" s="14"/>
      <c r="C419" s="14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3.5" customHeight="1">
      <c r="A420" s="14"/>
      <c r="B420" s="14"/>
      <c r="C420" s="14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3.5" customHeight="1">
      <c r="A421" s="14"/>
      <c r="B421" s="14"/>
      <c r="C421" s="14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3.5" customHeight="1">
      <c r="A422" s="14"/>
      <c r="B422" s="14"/>
      <c r="C422" s="14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3.5" customHeight="1">
      <c r="A423" s="14"/>
      <c r="B423" s="14"/>
      <c r="C423" s="14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3.5" customHeight="1">
      <c r="A424" s="14"/>
      <c r="B424" s="14"/>
      <c r="C424" s="14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3.5" customHeight="1">
      <c r="A425" s="14"/>
      <c r="B425" s="14"/>
      <c r="C425" s="14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3.5" customHeight="1">
      <c r="A426" s="14"/>
      <c r="B426" s="14"/>
      <c r="C426" s="14"/>
      <c r="D426" s="15"/>
      <c r="E426" s="16"/>
      <c r="F426" s="16"/>
      <c r="G426" s="16"/>
      <c r="H426" s="16"/>
      <c r="I426" s="16"/>
      <c r="J426" s="16"/>
      <c r="K426" s="16"/>
      <c r="L426" s="16"/>
      <c r="M426" s="16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3.5" customHeight="1">
      <c r="A427" s="14"/>
      <c r="B427" s="14"/>
      <c r="C427" s="14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3.5" customHeight="1">
      <c r="A428" s="14"/>
      <c r="B428" s="14"/>
      <c r="C428" s="14"/>
      <c r="D428" s="15"/>
      <c r="E428" s="16"/>
      <c r="F428" s="16"/>
      <c r="G428" s="16"/>
      <c r="H428" s="16"/>
      <c r="I428" s="16"/>
      <c r="J428" s="16"/>
      <c r="K428" s="16"/>
      <c r="L428" s="16"/>
      <c r="M428" s="16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3.5" customHeight="1">
      <c r="A429" s="14"/>
      <c r="B429" s="14"/>
      <c r="C429" s="14"/>
      <c r="D429" s="15"/>
      <c r="E429" s="16"/>
      <c r="F429" s="16"/>
      <c r="G429" s="16"/>
      <c r="H429" s="16"/>
      <c r="I429" s="16"/>
      <c r="J429" s="16"/>
      <c r="K429" s="16"/>
      <c r="L429" s="16"/>
      <c r="M429" s="16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3.5" customHeight="1">
      <c r="A430" s="14"/>
      <c r="B430" s="14"/>
      <c r="C430" s="14"/>
      <c r="D430" s="15"/>
      <c r="E430" s="16"/>
      <c r="F430" s="16"/>
      <c r="G430" s="16"/>
      <c r="H430" s="16"/>
      <c r="I430" s="16"/>
      <c r="J430" s="16"/>
      <c r="K430" s="16"/>
      <c r="L430" s="16"/>
      <c r="M430" s="16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3.5" customHeight="1">
      <c r="A431" s="14"/>
      <c r="B431" s="14"/>
      <c r="C431" s="14"/>
      <c r="D431" s="15"/>
      <c r="E431" s="16"/>
      <c r="F431" s="16"/>
      <c r="G431" s="16"/>
      <c r="H431" s="16"/>
      <c r="I431" s="16"/>
      <c r="J431" s="16"/>
      <c r="K431" s="16"/>
      <c r="L431" s="16"/>
      <c r="M431" s="16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3.5" customHeight="1">
      <c r="A432" s="14"/>
      <c r="B432" s="14"/>
      <c r="C432" s="14"/>
      <c r="D432" s="15"/>
      <c r="E432" s="16"/>
      <c r="F432" s="16"/>
      <c r="G432" s="16"/>
      <c r="H432" s="16"/>
      <c r="I432" s="16"/>
      <c r="J432" s="16"/>
      <c r="K432" s="16"/>
      <c r="L432" s="16"/>
      <c r="M432" s="16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3.5" customHeight="1">
      <c r="A433" s="14"/>
      <c r="B433" s="14"/>
      <c r="C433" s="14"/>
      <c r="D433" s="15"/>
      <c r="E433" s="16"/>
      <c r="F433" s="16"/>
      <c r="G433" s="16"/>
      <c r="H433" s="16"/>
      <c r="I433" s="16"/>
      <c r="J433" s="16"/>
      <c r="K433" s="16"/>
      <c r="L433" s="16"/>
      <c r="M433" s="16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3.5" customHeight="1">
      <c r="A434" s="14"/>
      <c r="B434" s="14"/>
      <c r="C434" s="14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3.5" customHeight="1">
      <c r="A435" s="14"/>
      <c r="B435" s="14"/>
      <c r="C435" s="14"/>
      <c r="D435" s="15"/>
      <c r="E435" s="16"/>
      <c r="F435" s="16"/>
      <c r="G435" s="16"/>
      <c r="H435" s="16"/>
      <c r="I435" s="16"/>
      <c r="J435" s="16"/>
      <c r="K435" s="16"/>
      <c r="L435" s="16"/>
      <c r="M435" s="16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3.5" customHeight="1">
      <c r="A436" s="14"/>
      <c r="B436" s="14"/>
      <c r="C436" s="14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3.5" customHeight="1">
      <c r="A437" s="14"/>
      <c r="B437" s="14"/>
      <c r="C437" s="14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3.5" customHeight="1">
      <c r="A438" s="14"/>
      <c r="B438" s="14"/>
      <c r="C438" s="14"/>
      <c r="D438" s="15"/>
      <c r="E438" s="16"/>
      <c r="F438" s="16"/>
      <c r="G438" s="16"/>
      <c r="H438" s="16"/>
      <c r="I438" s="16"/>
      <c r="J438" s="16"/>
      <c r="K438" s="16"/>
      <c r="L438" s="16"/>
      <c r="M438" s="16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3.5" customHeight="1">
      <c r="A439" s="14"/>
      <c r="B439" s="14"/>
      <c r="C439" s="14"/>
      <c r="D439" s="15"/>
      <c r="E439" s="16"/>
      <c r="F439" s="16"/>
      <c r="G439" s="16"/>
      <c r="H439" s="16"/>
      <c r="I439" s="16"/>
      <c r="J439" s="16"/>
      <c r="K439" s="16"/>
      <c r="L439" s="16"/>
      <c r="M439" s="16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3.5" customHeight="1">
      <c r="A440" s="14"/>
      <c r="B440" s="14"/>
      <c r="C440" s="14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3.5" customHeight="1">
      <c r="A441" s="14"/>
      <c r="B441" s="14"/>
      <c r="C441" s="14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3.5" customHeight="1">
      <c r="A442" s="14"/>
      <c r="B442" s="14"/>
      <c r="C442" s="14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3.5" customHeight="1">
      <c r="A443" s="14"/>
      <c r="B443" s="14"/>
      <c r="C443" s="14"/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3.5" customHeight="1">
      <c r="A444" s="14"/>
      <c r="B444" s="14"/>
      <c r="C444" s="14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3.5" customHeight="1">
      <c r="A445" s="14"/>
      <c r="B445" s="14"/>
      <c r="C445" s="14"/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3.5" customHeight="1">
      <c r="A446" s="14"/>
      <c r="B446" s="14"/>
      <c r="C446" s="14"/>
      <c r="D446" s="15"/>
      <c r="E446" s="16"/>
      <c r="F446" s="16"/>
      <c r="G446" s="16"/>
      <c r="H446" s="16"/>
      <c r="I446" s="16"/>
      <c r="J446" s="16"/>
      <c r="K446" s="16"/>
      <c r="L446" s="16"/>
      <c r="M446" s="16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3.5" customHeight="1">
      <c r="A447" s="14"/>
      <c r="B447" s="14"/>
      <c r="C447" s="14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3.5" customHeight="1">
      <c r="A448" s="14"/>
      <c r="B448" s="14"/>
      <c r="C448" s="14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3.5" customHeight="1">
      <c r="A449" s="14"/>
      <c r="B449" s="14"/>
      <c r="C449" s="14"/>
      <c r="D449" s="15"/>
      <c r="E449" s="16"/>
      <c r="F449" s="16"/>
      <c r="G449" s="16"/>
      <c r="H449" s="16"/>
      <c r="I449" s="16"/>
      <c r="J449" s="16"/>
      <c r="K449" s="16"/>
      <c r="L449" s="16"/>
      <c r="M449" s="16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3.5" customHeight="1">
      <c r="A450" s="14"/>
      <c r="B450" s="14"/>
      <c r="C450" s="14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3.5" customHeight="1">
      <c r="A451" s="14"/>
      <c r="B451" s="14"/>
      <c r="C451" s="14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3.5" customHeight="1">
      <c r="A452" s="14"/>
      <c r="B452" s="14"/>
      <c r="C452" s="14"/>
      <c r="D452" s="15"/>
      <c r="E452" s="16"/>
      <c r="F452" s="16"/>
      <c r="G452" s="16"/>
      <c r="H452" s="16"/>
      <c r="I452" s="16"/>
      <c r="J452" s="16"/>
      <c r="K452" s="16"/>
      <c r="L452" s="16"/>
      <c r="M452" s="16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3.5" customHeight="1">
      <c r="A453" s="14"/>
      <c r="B453" s="14"/>
      <c r="C453" s="14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3.5" customHeight="1">
      <c r="A454" s="14"/>
      <c r="B454" s="14"/>
      <c r="C454" s="14"/>
      <c r="D454" s="15"/>
      <c r="E454" s="16"/>
      <c r="F454" s="16"/>
      <c r="G454" s="16"/>
      <c r="H454" s="16"/>
      <c r="I454" s="16"/>
      <c r="J454" s="16"/>
      <c r="K454" s="16"/>
      <c r="L454" s="16"/>
      <c r="M454" s="16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3.5" customHeight="1">
      <c r="A455" s="14"/>
      <c r="B455" s="14"/>
      <c r="C455" s="14"/>
      <c r="D455" s="15"/>
      <c r="E455" s="16"/>
      <c r="F455" s="16"/>
      <c r="G455" s="16"/>
      <c r="H455" s="16"/>
      <c r="I455" s="16"/>
      <c r="J455" s="16"/>
      <c r="K455" s="16"/>
      <c r="L455" s="16"/>
      <c r="M455" s="16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3.5" customHeight="1">
      <c r="A456" s="14"/>
      <c r="B456" s="14"/>
      <c r="C456" s="14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3.5" customHeight="1">
      <c r="A457" s="14"/>
      <c r="B457" s="14"/>
      <c r="C457" s="14"/>
      <c r="D457" s="15"/>
      <c r="E457" s="16"/>
      <c r="F457" s="16"/>
      <c r="G457" s="16"/>
      <c r="H457" s="16"/>
      <c r="I457" s="16"/>
      <c r="J457" s="16"/>
      <c r="K457" s="16"/>
      <c r="L457" s="16"/>
      <c r="M457" s="16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3.5" customHeight="1">
      <c r="A458" s="14"/>
      <c r="B458" s="14"/>
      <c r="C458" s="14"/>
      <c r="D458" s="15"/>
      <c r="E458" s="16"/>
      <c r="F458" s="16"/>
      <c r="G458" s="16"/>
      <c r="H458" s="16"/>
      <c r="I458" s="16"/>
      <c r="J458" s="16"/>
      <c r="K458" s="16"/>
      <c r="L458" s="16"/>
      <c r="M458" s="16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3.5" customHeight="1">
      <c r="A459" s="14"/>
      <c r="B459" s="14"/>
      <c r="C459" s="14"/>
      <c r="D459" s="15"/>
      <c r="E459" s="16"/>
      <c r="F459" s="16"/>
      <c r="G459" s="16"/>
      <c r="H459" s="16"/>
      <c r="I459" s="16"/>
      <c r="J459" s="16"/>
      <c r="K459" s="16"/>
      <c r="L459" s="16"/>
      <c r="M459" s="16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3.5" customHeight="1">
      <c r="A460" s="14"/>
      <c r="B460" s="14"/>
      <c r="C460" s="14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3.5" customHeight="1">
      <c r="A461" s="14"/>
      <c r="B461" s="14"/>
      <c r="C461" s="14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3.5" customHeight="1">
      <c r="A462" s="14"/>
      <c r="B462" s="14"/>
      <c r="C462" s="14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3.5" customHeight="1">
      <c r="A463" s="14"/>
      <c r="B463" s="14"/>
      <c r="C463" s="14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3.5" customHeight="1">
      <c r="A464" s="14"/>
      <c r="B464" s="14"/>
      <c r="C464" s="14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3.5" customHeight="1">
      <c r="A465" s="14"/>
      <c r="B465" s="14"/>
      <c r="C465" s="14"/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3.5" customHeight="1">
      <c r="A466" s="14"/>
      <c r="B466" s="14"/>
      <c r="C466" s="14"/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3.5" customHeight="1">
      <c r="A467" s="14"/>
      <c r="B467" s="14"/>
      <c r="C467" s="14"/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3.5" customHeight="1">
      <c r="A468" s="14"/>
      <c r="B468" s="14"/>
      <c r="C468" s="14"/>
      <c r="D468" s="15"/>
      <c r="E468" s="16"/>
      <c r="F468" s="16"/>
      <c r="G468" s="16"/>
      <c r="H468" s="16"/>
      <c r="I468" s="16"/>
      <c r="J468" s="16"/>
      <c r="K468" s="16"/>
      <c r="L468" s="16"/>
      <c r="M468" s="16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3.5" customHeight="1">
      <c r="A469" s="14"/>
      <c r="B469" s="14"/>
      <c r="C469" s="14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3.5" customHeight="1">
      <c r="A470" s="14"/>
      <c r="B470" s="14"/>
      <c r="C470" s="14"/>
      <c r="D470" s="15"/>
      <c r="E470" s="16"/>
      <c r="F470" s="16"/>
      <c r="G470" s="16"/>
      <c r="H470" s="16"/>
      <c r="I470" s="16"/>
      <c r="J470" s="16"/>
      <c r="K470" s="16"/>
      <c r="L470" s="16"/>
      <c r="M470" s="16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3.5" customHeight="1">
      <c r="A471" s="14"/>
      <c r="B471" s="14"/>
      <c r="C471" s="14"/>
      <c r="D471" s="15"/>
      <c r="E471" s="16"/>
      <c r="F471" s="16"/>
      <c r="G471" s="16"/>
      <c r="H471" s="16"/>
      <c r="I471" s="16"/>
      <c r="J471" s="16"/>
      <c r="K471" s="16"/>
      <c r="L471" s="16"/>
      <c r="M471" s="16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3.5" customHeight="1">
      <c r="A472" s="14"/>
      <c r="B472" s="14"/>
      <c r="C472" s="14"/>
      <c r="D472" s="15"/>
      <c r="E472" s="16"/>
      <c r="F472" s="16"/>
      <c r="G472" s="16"/>
      <c r="H472" s="16"/>
      <c r="I472" s="16"/>
      <c r="J472" s="16"/>
      <c r="K472" s="16"/>
      <c r="L472" s="16"/>
      <c r="M472" s="16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3.5" customHeight="1">
      <c r="A473" s="14"/>
      <c r="B473" s="14"/>
      <c r="C473" s="14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3.5" customHeight="1">
      <c r="A474" s="14"/>
      <c r="B474" s="14"/>
      <c r="C474" s="14"/>
      <c r="D474" s="15"/>
      <c r="E474" s="16"/>
      <c r="F474" s="16"/>
      <c r="G474" s="16"/>
      <c r="H474" s="16"/>
      <c r="I474" s="16"/>
      <c r="J474" s="16"/>
      <c r="K474" s="16"/>
      <c r="L474" s="16"/>
      <c r="M474" s="16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3.5" customHeight="1">
      <c r="A475" s="14"/>
      <c r="B475" s="14"/>
      <c r="C475" s="14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3.5" customHeight="1">
      <c r="A476" s="14"/>
      <c r="B476" s="14"/>
      <c r="C476" s="14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3.5" customHeight="1">
      <c r="A477" s="14"/>
      <c r="B477" s="14"/>
      <c r="C477" s="14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3.5" customHeight="1">
      <c r="A478" s="14"/>
      <c r="B478" s="14"/>
      <c r="C478" s="14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3.5" customHeight="1">
      <c r="A479" s="14"/>
      <c r="B479" s="14"/>
      <c r="C479" s="14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3.5" customHeight="1">
      <c r="A480" s="14"/>
      <c r="B480" s="14"/>
      <c r="C480" s="14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3.5" customHeight="1">
      <c r="A481" s="14"/>
      <c r="B481" s="14"/>
      <c r="C481" s="14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3.5" customHeight="1">
      <c r="A482" s="14"/>
      <c r="B482" s="14"/>
      <c r="C482" s="14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3.5" customHeight="1">
      <c r="A483" s="14"/>
      <c r="B483" s="14"/>
      <c r="C483" s="14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3.5" customHeight="1">
      <c r="A484" s="14"/>
      <c r="B484" s="14"/>
      <c r="C484" s="14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3.5" customHeight="1">
      <c r="A485" s="14"/>
      <c r="B485" s="14"/>
      <c r="C485" s="14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3.5" customHeight="1">
      <c r="A486" s="14"/>
      <c r="B486" s="14"/>
      <c r="C486" s="14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3.5" customHeight="1">
      <c r="A487" s="14"/>
      <c r="B487" s="14"/>
      <c r="C487" s="14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3.5" customHeight="1">
      <c r="A488" s="14"/>
      <c r="B488" s="14"/>
      <c r="C488" s="14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3.5" customHeight="1">
      <c r="A489" s="14"/>
      <c r="B489" s="14"/>
      <c r="C489" s="14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3.5" customHeight="1">
      <c r="A490" s="14"/>
      <c r="B490" s="14"/>
      <c r="C490" s="14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3.5" customHeight="1">
      <c r="A491" s="14"/>
      <c r="B491" s="14"/>
      <c r="C491" s="14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3.5" customHeight="1">
      <c r="A492" s="14"/>
      <c r="B492" s="14"/>
      <c r="C492" s="14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3.5" customHeight="1">
      <c r="A493" s="14"/>
      <c r="B493" s="14"/>
      <c r="C493" s="14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3.5" customHeight="1">
      <c r="A494" s="14"/>
      <c r="B494" s="14"/>
      <c r="C494" s="14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3.5" customHeight="1">
      <c r="A495" s="14"/>
      <c r="B495" s="14"/>
      <c r="C495" s="14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3.5" customHeight="1">
      <c r="A496" s="14"/>
      <c r="B496" s="14"/>
      <c r="C496" s="14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3.5" customHeight="1">
      <c r="A497" s="14"/>
      <c r="B497" s="14"/>
      <c r="C497" s="14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3.5" customHeight="1">
      <c r="A498" s="14"/>
      <c r="B498" s="14"/>
      <c r="C498" s="14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3.5" customHeight="1">
      <c r="A499" s="14"/>
      <c r="B499" s="14"/>
      <c r="C499" s="14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3.5" customHeight="1">
      <c r="A500" s="14"/>
      <c r="B500" s="14"/>
      <c r="C500" s="14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3.5" customHeight="1">
      <c r="A501" s="14"/>
      <c r="B501" s="14"/>
      <c r="C501" s="14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3.5" customHeight="1">
      <c r="A502" s="14"/>
      <c r="B502" s="14"/>
      <c r="C502" s="14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3.5" customHeight="1">
      <c r="A503" s="14"/>
      <c r="B503" s="14"/>
      <c r="C503" s="14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3.5" customHeight="1">
      <c r="A504" s="14"/>
      <c r="B504" s="14"/>
      <c r="C504" s="14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3.5" customHeight="1">
      <c r="A505" s="14"/>
      <c r="B505" s="14"/>
      <c r="C505" s="14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3.5" customHeight="1">
      <c r="A506" s="14"/>
      <c r="B506" s="14"/>
      <c r="C506" s="14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3.5" customHeight="1">
      <c r="A507" s="14"/>
      <c r="B507" s="14"/>
      <c r="C507" s="14"/>
      <c r="D507" s="15"/>
      <c r="E507" s="16"/>
      <c r="F507" s="16"/>
      <c r="G507" s="16"/>
      <c r="H507" s="16"/>
      <c r="I507" s="16"/>
      <c r="J507" s="16"/>
      <c r="K507" s="16"/>
      <c r="L507" s="16"/>
      <c r="M507" s="16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3.5" customHeight="1">
      <c r="A508" s="14"/>
      <c r="B508" s="14"/>
      <c r="C508" s="14"/>
      <c r="D508" s="15"/>
      <c r="E508" s="16"/>
      <c r="F508" s="16"/>
      <c r="G508" s="16"/>
      <c r="H508" s="16"/>
      <c r="I508" s="16"/>
      <c r="J508" s="16"/>
      <c r="K508" s="16"/>
      <c r="L508" s="16"/>
      <c r="M508" s="16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3.5" customHeight="1">
      <c r="A509" s="14"/>
      <c r="B509" s="14"/>
      <c r="C509" s="14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3.5" customHeight="1">
      <c r="A510" s="14"/>
      <c r="B510" s="14"/>
      <c r="C510" s="14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3.5" customHeight="1">
      <c r="A511" s="14"/>
      <c r="B511" s="14"/>
      <c r="C511" s="14"/>
      <c r="D511" s="15"/>
      <c r="E511" s="16"/>
      <c r="F511" s="16"/>
      <c r="G511" s="16"/>
      <c r="H511" s="16"/>
      <c r="I511" s="16"/>
      <c r="J511" s="16"/>
      <c r="K511" s="16"/>
      <c r="L511" s="16"/>
      <c r="M511" s="16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3.5" customHeight="1">
      <c r="A512" s="14"/>
      <c r="B512" s="14"/>
      <c r="C512" s="14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3.5" customHeight="1">
      <c r="A513" s="14"/>
      <c r="B513" s="14"/>
      <c r="C513" s="14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3.5" customHeight="1">
      <c r="A514" s="14"/>
      <c r="B514" s="14"/>
      <c r="C514" s="14"/>
      <c r="D514" s="15"/>
      <c r="E514" s="16"/>
      <c r="F514" s="16"/>
      <c r="G514" s="16"/>
      <c r="H514" s="16"/>
      <c r="I514" s="16"/>
      <c r="J514" s="16"/>
      <c r="K514" s="16"/>
      <c r="L514" s="16"/>
      <c r="M514" s="16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3.5" customHeight="1">
      <c r="A515" s="14"/>
      <c r="B515" s="14"/>
      <c r="C515" s="14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3.5" customHeight="1">
      <c r="A516" s="14"/>
      <c r="B516" s="14"/>
      <c r="C516" s="14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3.5" customHeight="1">
      <c r="A517" s="14"/>
      <c r="B517" s="14"/>
      <c r="C517" s="14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3.5" customHeight="1">
      <c r="A518" s="14"/>
      <c r="B518" s="14"/>
      <c r="C518" s="14"/>
      <c r="D518" s="15"/>
      <c r="E518" s="16"/>
      <c r="F518" s="16"/>
      <c r="G518" s="16"/>
      <c r="H518" s="16"/>
      <c r="I518" s="16"/>
      <c r="J518" s="16"/>
      <c r="K518" s="16"/>
      <c r="L518" s="16"/>
      <c r="M518" s="16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3.5" customHeight="1">
      <c r="A519" s="14"/>
      <c r="B519" s="14"/>
      <c r="C519" s="14"/>
      <c r="D519" s="15"/>
      <c r="E519" s="16"/>
      <c r="F519" s="16"/>
      <c r="G519" s="16"/>
      <c r="H519" s="16"/>
      <c r="I519" s="16"/>
      <c r="J519" s="16"/>
      <c r="K519" s="16"/>
      <c r="L519" s="16"/>
      <c r="M519" s="16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3.5" customHeight="1">
      <c r="A520" s="14"/>
      <c r="B520" s="14"/>
      <c r="C520" s="14"/>
      <c r="D520" s="15"/>
      <c r="E520" s="16"/>
      <c r="F520" s="16"/>
      <c r="G520" s="16"/>
      <c r="H520" s="16"/>
      <c r="I520" s="16"/>
      <c r="J520" s="16"/>
      <c r="K520" s="16"/>
      <c r="L520" s="16"/>
      <c r="M520" s="16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3.5" customHeight="1">
      <c r="A521" s="14"/>
      <c r="B521" s="14"/>
      <c r="C521" s="14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3.5" customHeight="1">
      <c r="A522" s="14"/>
      <c r="B522" s="14"/>
      <c r="C522" s="14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3.5" customHeight="1">
      <c r="A523" s="14"/>
      <c r="B523" s="14"/>
      <c r="C523" s="14"/>
      <c r="D523" s="15"/>
      <c r="E523" s="16"/>
      <c r="F523" s="16"/>
      <c r="G523" s="16"/>
      <c r="H523" s="16"/>
      <c r="I523" s="16"/>
      <c r="J523" s="16"/>
      <c r="K523" s="16"/>
      <c r="L523" s="16"/>
      <c r="M523" s="16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3.5" customHeight="1">
      <c r="A524" s="14"/>
      <c r="B524" s="14"/>
      <c r="C524" s="14"/>
      <c r="D524" s="15"/>
      <c r="E524" s="16"/>
      <c r="F524" s="16"/>
      <c r="G524" s="16"/>
      <c r="H524" s="16"/>
      <c r="I524" s="16"/>
      <c r="J524" s="16"/>
      <c r="K524" s="16"/>
      <c r="L524" s="16"/>
      <c r="M524" s="16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3.5" customHeight="1">
      <c r="A525" s="14"/>
      <c r="B525" s="14"/>
      <c r="C525" s="14"/>
      <c r="D525" s="15"/>
      <c r="E525" s="16"/>
      <c r="F525" s="16"/>
      <c r="G525" s="16"/>
      <c r="H525" s="16"/>
      <c r="I525" s="16"/>
      <c r="J525" s="16"/>
      <c r="K525" s="16"/>
      <c r="L525" s="16"/>
      <c r="M525" s="16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3.5" customHeight="1">
      <c r="A526" s="14"/>
      <c r="B526" s="14"/>
      <c r="C526" s="14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3.5" customHeight="1">
      <c r="A527" s="14"/>
      <c r="B527" s="14"/>
      <c r="C527" s="14"/>
      <c r="D527" s="15"/>
      <c r="E527" s="16"/>
      <c r="F527" s="16"/>
      <c r="G527" s="16"/>
      <c r="H527" s="16"/>
      <c r="I527" s="16"/>
      <c r="J527" s="16"/>
      <c r="K527" s="16"/>
      <c r="L527" s="16"/>
      <c r="M527" s="16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3.5" customHeight="1">
      <c r="A528" s="14"/>
      <c r="B528" s="14"/>
      <c r="C528" s="14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3.5" customHeight="1">
      <c r="A529" s="14"/>
      <c r="B529" s="14"/>
      <c r="C529" s="14"/>
      <c r="D529" s="15"/>
      <c r="E529" s="16"/>
      <c r="F529" s="16"/>
      <c r="G529" s="16"/>
      <c r="H529" s="16"/>
      <c r="I529" s="16"/>
      <c r="J529" s="16"/>
      <c r="K529" s="16"/>
      <c r="L529" s="16"/>
      <c r="M529" s="16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3.5" customHeight="1">
      <c r="A530" s="14"/>
      <c r="B530" s="14"/>
      <c r="C530" s="14"/>
      <c r="D530" s="15"/>
      <c r="E530" s="16"/>
      <c r="F530" s="16"/>
      <c r="G530" s="16"/>
      <c r="H530" s="16"/>
      <c r="I530" s="16"/>
      <c r="J530" s="16"/>
      <c r="K530" s="16"/>
      <c r="L530" s="16"/>
      <c r="M530" s="16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3.5" customHeight="1">
      <c r="A531" s="14"/>
      <c r="B531" s="14"/>
      <c r="C531" s="14"/>
      <c r="D531" s="15"/>
      <c r="E531" s="16"/>
      <c r="F531" s="16"/>
      <c r="G531" s="16"/>
      <c r="H531" s="16"/>
      <c r="I531" s="16"/>
      <c r="J531" s="16"/>
      <c r="K531" s="16"/>
      <c r="L531" s="16"/>
      <c r="M531" s="16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3.5" customHeight="1">
      <c r="A532" s="14"/>
      <c r="B532" s="14"/>
      <c r="C532" s="14"/>
      <c r="D532" s="15"/>
      <c r="E532" s="16"/>
      <c r="F532" s="16"/>
      <c r="G532" s="16"/>
      <c r="H532" s="16"/>
      <c r="I532" s="16"/>
      <c r="J532" s="16"/>
      <c r="K532" s="16"/>
      <c r="L532" s="16"/>
      <c r="M532" s="16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3.5" customHeight="1">
      <c r="A533" s="14"/>
      <c r="B533" s="14"/>
      <c r="C533" s="14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3.5" customHeight="1">
      <c r="A534" s="14"/>
      <c r="B534" s="14"/>
      <c r="C534" s="14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3.5" customHeight="1">
      <c r="A535" s="14"/>
      <c r="B535" s="14"/>
      <c r="C535" s="14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3.5" customHeight="1">
      <c r="A536" s="14"/>
      <c r="B536" s="14"/>
      <c r="C536" s="14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3.5" customHeight="1">
      <c r="A537" s="14"/>
      <c r="B537" s="14"/>
      <c r="C537" s="14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3.5" customHeight="1">
      <c r="A538" s="14"/>
      <c r="B538" s="14"/>
      <c r="C538" s="14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3.5" customHeight="1">
      <c r="A539" s="14"/>
      <c r="B539" s="14"/>
      <c r="C539" s="14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3.5" customHeight="1">
      <c r="A540" s="14"/>
      <c r="B540" s="14"/>
      <c r="C540" s="14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3.5" customHeight="1">
      <c r="A541" s="14"/>
      <c r="B541" s="14"/>
      <c r="C541" s="14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3.5" customHeight="1">
      <c r="A542" s="14"/>
      <c r="B542" s="14"/>
      <c r="C542" s="14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3.5" customHeight="1">
      <c r="A543" s="14"/>
      <c r="B543" s="14"/>
      <c r="C543" s="14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3.5" customHeight="1">
      <c r="A544" s="14"/>
      <c r="B544" s="14"/>
      <c r="C544" s="14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3.5" customHeight="1">
      <c r="A545" s="14"/>
      <c r="B545" s="14"/>
      <c r="C545" s="14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3.5" customHeight="1">
      <c r="A546" s="14"/>
      <c r="B546" s="14"/>
      <c r="C546" s="14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3.5" customHeight="1">
      <c r="A547" s="14"/>
      <c r="B547" s="14"/>
      <c r="C547" s="14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3.5" customHeight="1">
      <c r="A548" s="14"/>
      <c r="B548" s="14"/>
      <c r="C548" s="14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3.5" customHeight="1">
      <c r="A549" s="14"/>
      <c r="B549" s="14"/>
      <c r="C549" s="14"/>
      <c r="D549" s="15"/>
      <c r="E549" s="16"/>
      <c r="F549" s="16"/>
      <c r="G549" s="16"/>
      <c r="H549" s="16"/>
      <c r="I549" s="16"/>
      <c r="J549" s="16"/>
      <c r="K549" s="16"/>
      <c r="L549" s="16"/>
      <c r="M549" s="16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3.5" customHeight="1">
      <c r="A550" s="14"/>
      <c r="B550" s="14"/>
      <c r="C550" s="14"/>
      <c r="D550" s="15"/>
      <c r="E550" s="16"/>
      <c r="F550" s="16"/>
      <c r="G550" s="16"/>
      <c r="H550" s="16"/>
      <c r="I550" s="16"/>
      <c r="J550" s="16"/>
      <c r="K550" s="16"/>
      <c r="L550" s="16"/>
      <c r="M550" s="16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3.5" customHeight="1">
      <c r="A551" s="14"/>
      <c r="B551" s="14"/>
      <c r="C551" s="14"/>
      <c r="D551" s="15"/>
      <c r="E551" s="16"/>
      <c r="F551" s="16"/>
      <c r="G551" s="16"/>
      <c r="H551" s="16"/>
      <c r="I551" s="16"/>
      <c r="J551" s="16"/>
      <c r="K551" s="16"/>
      <c r="L551" s="16"/>
      <c r="M551" s="16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3.5" customHeight="1">
      <c r="A552" s="14"/>
      <c r="B552" s="14"/>
      <c r="C552" s="14"/>
      <c r="D552" s="15"/>
      <c r="E552" s="16"/>
      <c r="F552" s="16"/>
      <c r="G552" s="16"/>
      <c r="H552" s="16"/>
      <c r="I552" s="16"/>
      <c r="J552" s="16"/>
      <c r="K552" s="16"/>
      <c r="L552" s="16"/>
      <c r="M552" s="16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3.5" customHeight="1">
      <c r="A553" s="14"/>
      <c r="B553" s="14"/>
      <c r="C553" s="14"/>
      <c r="D553" s="15"/>
      <c r="E553" s="16"/>
      <c r="F553" s="16"/>
      <c r="G553" s="16"/>
      <c r="H553" s="16"/>
      <c r="I553" s="16"/>
      <c r="J553" s="16"/>
      <c r="K553" s="16"/>
      <c r="L553" s="16"/>
      <c r="M553" s="16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3.5" customHeight="1">
      <c r="A554" s="14"/>
      <c r="B554" s="14"/>
      <c r="C554" s="14"/>
      <c r="D554" s="15"/>
      <c r="E554" s="16"/>
      <c r="F554" s="16"/>
      <c r="G554" s="16"/>
      <c r="H554" s="16"/>
      <c r="I554" s="16"/>
      <c r="J554" s="16"/>
      <c r="K554" s="16"/>
      <c r="L554" s="16"/>
      <c r="M554" s="16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3.5" customHeight="1">
      <c r="A555" s="14"/>
      <c r="B555" s="14"/>
      <c r="C555" s="14"/>
      <c r="D555" s="15"/>
      <c r="E555" s="16"/>
      <c r="F555" s="16"/>
      <c r="G555" s="16"/>
      <c r="H555" s="16"/>
      <c r="I555" s="16"/>
      <c r="J555" s="16"/>
      <c r="K555" s="16"/>
      <c r="L555" s="16"/>
      <c r="M555" s="16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3.5" customHeight="1">
      <c r="A556" s="14"/>
      <c r="B556" s="14"/>
      <c r="C556" s="14"/>
      <c r="D556" s="15"/>
      <c r="E556" s="16"/>
      <c r="F556" s="16"/>
      <c r="G556" s="16"/>
      <c r="H556" s="16"/>
      <c r="I556" s="16"/>
      <c r="J556" s="16"/>
      <c r="K556" s="16"/>
      <c r="L556" s="16"/>
      <c r="M556" s="16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3.5" customHeight="1">
      <c r="A557" s="14"/>
      <c r="B557" s="14"/>
      <c r="C557" s="14"/>
      <c r="D557" s="15"/>
      <c r="E557" s="16"/>
      <c r="F557" s="16"/>
      <c r="G557" s="16"/>
      <c r="H557" s="16"/>
      <c r="I557" s="16"/>
      <c r="J557" s="16"/>
      <c r="K557" s="16"/>
      <c r="L557" s="16"/>
      <c r="M557" s="16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3.5" customHeight="1">
      <c r="A558" s="14"/>
      <c r="B558" s="14"/>
      <c r="C558" s="14"/>
      <c r="D558" s="15"/>
      <c r="E558" s="16"/>
      <c r="F558" s="16"/>
      <c r="G558" s="16"/>
      <c r="H558" s="16"/>
      <c r="I558" s="16"/>
      <c r="J558" s="16"/>
      <c r="K558" s="16"/>
      <c r="L558" s="16"/>
      <c r="M558" s="16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3.5" customHeight="1">
      <c r="A559" s="14"/>
      <c r="B559" s="14"/>
      <c r="C559" s="14"/>
      <c r="D559" s="15"/>
      <c r="E559" s="16"/>
      <c r="F559" s="16"/>
      <c r="G559" s="16"/>
      <c r="H559" s="16"/>
      <c r="I559" s="16"/>
      <c r="J559" s="16"/>
      <c r="K559" s="16"/>
      <c r="L559" s="16"/>
      <c r="M559" s="16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3.5" customHeight="1">
      <c r="A560" s="14"/>
      <c r="B560" s="14"/>
      <c r="C560" s="14"/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3.5" customHeight="1">
      <c r="A561" s="14"/>
      <c r="B561" s="14"/>
      <c r="C561" s="14"/>
      <c r="D561" s="15"/>
      <c r="E561" s="16"/>
      <c r="F561" s="16"/>
      <c r="G561" s="16"/>
      <c r="H561" s="16"/>
      <c r="I561" s="16"/>
      <c r="J561" s="16"/>
      <c r="K561" s="16"/>
      <c r="L561" s="16"/>
      <c r="M561" s="16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3.5" customHeight="1">
      <c r="A562" s="14"/>
      <c r="B562" s="14"/>
      <c r="C562" s="14"/>
      <c r="D562" s="15"/>
      <c r="E562" s="16"/>
      <c r="F562" s="16"/>
      <c r="G562" s="16"/>
      <c r="H562" s="16"/>
      <c r="I562" s="16"/>
      <c r="J562" s="16"/>
      <c r="K562" s="16"/>
      <c r="L562" s="16"/>
      <c r="M562" s="16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3.5" customHeight="1">
      <c r="A563" s="14"/>
      <c r="B563" s="14"/>
      <c r="C563" s="14"/>
      <c r="D563" s="15"/>
      <c r="E563" s="16"/>
      <c r="F563" s="16"/>
      <c r="G563" s="16"/>
      <c r="H563" s="16"/>
      <c r="I563" s="16"/>
      <c r="J563" s="16"/>
      <c r="K563" s="16"/>
      <c r="L563" s="16"/>
      <c r="M563" s="16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3.5" customHeight="1">
      <c r="A564" s="14"/>
      <c r="B564" s="14"/>
      <c r="C564" s="14"/>
      <c r="D564" s="15"/>
      <c r="E564" s="16"/>
      <c r="F564" s="16"/>
      <c r="G564" s="16"/>
      <c r="H564" s="16"/>
      <c r="I564" s="16"/>
      <c r="J564" s="16"/>
      <c r="K564" s="16"/>
      <c r="L564" s="16"/>
      <c r="M564" s="16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3.5" customHeight="1">
      <c r="A565" s="14"/>
      <c r="B565" s="14"/>
      <c r="C565" s="14"/>
      <c r="D565" s="15"/>
      <c r="E565" s="16"/>
      <c r="F565" s="16"/>
      <c r="G565" s="16"/>
      <c r="H565" s="16"/>
      <c r="I565" s="16"/>
      <c r="J565" s="16"/>
      <c r="K565" s="16"/>
      <c r="L565" s="16"/>
      <c r="M565" s="16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3.5" customHeight="1">
      <c r="A566" s="14"/>
      <c r="B566" s="14"/>
      <c r="C566" s="14"/>
      <c r="D566" s="15"/>
      <c r="E566" s="16"/>
      <c r="F566" s="16"/>
      <c r="G566" s="16"/>
      <c r="H566" s="16"/>
      <c r="I566" s="16"/>
      <c r="J566" s="16"/>
      <c r="K566" s="16"/>
      <c r="L566" s="16"/>
      <c r="M566" s="16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3.5" customHeight="1">
      <c r="A567" s="14"/>
      <c r="B567" s="14"/>
      <c r="C567" s="14"/>
      <c r="D567" s="15"/>
      <c r="E567" s="16"/>
      <c r="F567" s="16"/>
      <c r="G567" s="16"/>
      <c r="H567" s="16"/>
      <c r="I567" s="16"/>
      <c r="J567" s="16"/>
      <c r="K567" s="16"/>
      <c r="L567" s="16"/>
      <c r="M567" s="16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3.5" customHeight="1">
      <c r="A568" s="14"/>
      <c r="B568" s="14"/>
      <c r="C568" s="14"/>
      <c r="D568" s="15"/>
      <c r="E568" s="16"/>
      <c r="F568" s="16"/>
      <c r="G568" s="16"/>
      <c r="H568" s="16"/>
      <c r="I568" s="16"/>
      <c r="J568" s="16"/>
      <c r="K568" s="16"/>
      <c r="L568" s="16"/>
      <c r="M568" s="16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3.5" customHeight="1">
      <c r="A569" s="14"/>
      <c r="B569" s="14"/>
      <c r="C569" s="14"/>
      <c r="D569" s="15"/>
      <c r="E569" s="16"/>
      <c r="F569" s="16"/>
      <c r="G569" s="16"/>
      <c r="H569" s="16"/>
      <c r="I569" s="16"/>
      <c r="J569" s="16"/>
      <c r="K569" s="16"/>
      <c r="L569" s="16"/>
      <c r="M569" s="16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3.5" customHeight="1">
      <c r="A570" s="14"/>
      <c r="B570" s="14"/>
      <c r="C570" s="14"/>
      <c r="D570" s="15"/>
      <c r="E570" s="16"/>
      <c r="F570" s="16"/>
      <c r="G570" s="16"/>
      <c r="H570" s="16"/>
      <c r="I570" s="16"/>
      <c r="J570" s="16"/>
      <c r="K570" s="16"/>
      <c r="L570" s="16"/>
      <c r="M570" s="16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3.5" customHeight="1">
      <c r="A571" s="14"/>
      <c r="B571" s="14"/>
      <c r="C571" s="14"/>
      <c r="D571" s="15"/>
      <c r="E571" s="16"/>
      <c r="F571" s="16"/>
      <c r="G571" s="16"/>
      <c r="H571" s="16"/>
      <c r="I571" s="16"/>
      <c r="J571" s="16"/>
      <c r="K571" s="16"/>
      <c r="L571" s="16"/>
      <c r="M571" s="16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3.5" customHeight="1">
      <c r="A572" s="14"/>
      <c r="B572" s="14"/>
      <c r="C572" s="14"/>
      <c r="D572" s="15"/>
      <c r="E572" s="16"/>
      <c r="F572" s="16"/>
      <c r="G572" s="16"/>
      <c r="H572" s="16"/>
      <c r="I572" s="16"/>
      <c r="J572" s="16"/>
      <c r="K572" s="16"/>
      <c r="L572" s="16"/>
      <c r="M572" s="16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3.5" customHeight="1">
      <c r="A573" s="14"/>
      <c r="B573" s="14"/>
      <c r="C573" s="14"/>
      <c r="D573" s="15"/>
      <c r="E573" s="16"/>
      <c r="F573" s="16"/>
      <c r="G573" s="16"/>
      <c r="H573" s="16"/>
      <c r="I573" s="16"/>
      <c r="J573" s="16"/>
      <c r="K573" s="16"/>
      <c r="L573" s="16"/>
      <c r="M573" s="16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3.5" customHeight="1">
      <c r="A574" s="14"/>
      <c r="B574" s="14"/>
      <c r="C574" s="14"/>
      <c r="D574" s="15"/>
      <c r="E574" s="16"/>
      <c r="F574" s="16"/>
      <c r="G574" s="16"/>
      <c r="H574" s="16"/>
      <c r="I574" s="16"/>
      <c r="J574" s="16"/>
      <c r="K574" s="16"/>
      <c r="L574" s="16"/>
      <c r="M574" s="16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3.5" customHeight="1">
      <c r="A575" s="14"/>
      <c r="B575" s="14"/>
      <c r="C575" s="14"/>
      <c r="D575" s="15"/>
      <c r="E575" s="16"/>
      <c r="F575" s="16"/>
      <c r="G575" s="16"/>
      <c r="H575" s="16"/>
      <c r="I575" s="16"/>
      <c r="J575" s="16"/>
      <c r="K575" s="16"/>
      <c r="L575" s="16"/>
      <c r="M575" s="16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3.5" customHeight="1">
      <c r="A576" s="14"/>
      <c r="B576" s="14"/>
      <c r="C576" s="14"/>
      <c r="D576" s="15"/>
      <c r="E576" s="16"/>
      <c r="F576" s="16"/>
      <c r="G576" s="16"/>
      <c r="H576" s="16"/>
      <c r="I576" s="16"/>
      <c r="J576" s="16"/>
      <c r="K576" s="16"/>
      <c r="L576" s="16"/>
      <c r="M576" s="16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3.5" customHeight="1">
      <c r="A577" s="14"/>
      <c r="B577" s="14"/>
      <c r="C577" s="14"/>
      <c r="D577" s="15"/>
      <c r="E577" s="16"/>
      <c r="F577" s="16"/>
      <c r="G577" s="16"/>
      <c r="H577" s="16"/>
      <c r="I577" s="16"/>
      <c r="J577" s="16"/>
      <c r="K577" s="16"/>
      <c r="L577" s="16"/>
      <c r="M577" s="16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3.5" customHeight="1">
      <c r="A578" s="14"/>
      <c r="B578" s="14"/>
      <c r="C578" s="14"/>
      <c r="D578" s="15"/>
      <c r="E578" s="16"/>
      <c r="F578" s="16"/>
      <c r="G578" s="16"/>
      <c r="H578" s="16"/>
      <c r="I578" s="16"/>
      <c r="J578" s="16"/>
      <c r="K578" s="16"/>
      <c r="L578" s="16"/>
      <c r="M578" s="16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3.5" customHeight="1">
      <c r="A579" s="14"/>
      <c r="B579" s="14"/>
      <c r="C579" s="14"/>
      <c r="D579" s="15"/>
      <c r="E579" s="16"/>
      <c r="F579" s="16"/>
      <c r="G579" s="16"/>
      <c r="H579" s="16"/>
      <c r="I579" s="16"/>
      <c r="J579" s="16"/>
      <c r="K579" s="16"/>
      <c r="L579" s="16"/>
      <c r="M579" s="16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3.5" customHeight="1">
      <c r="A580" s="14"/>
      <c r="B580" s="14"/>
      <c r="C580" s="14"/>
      <c r="D580" s="15"/>
      <c r="E580" s="16"/>
      <c r="F580" s="16"/>
      <c r="G580" s="16"/>
      <c r="H580" s="16"/>
      <c r="I580" s="16"/>
      <c r="J580" s="16"/>
      <c r="K580" s="16"/>
      <c r="L580" s="16"/>
      <c r="M580" s="16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3.5" customHeight="1">
      <c r="A581" s="14"/>
      <c r="B581" s="14"/>
      <c r="C581" s="14"/>
      <c r="D581" s="15"/>
      <c r="E581" s="16"/>
      <c r="F581" s="16"/>
      <c r="G581" s="16"/>
      <c r="H581" s="16"/>
      <c r="I581" s="16"/>
      <c r="J581" s="16"/>
      <c r="K581" s="16"/>
      <c r="L581" s="16"/>
      <c r="M581" s="16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3.5" customHeight="1">
      <c r="A582" s="14"/>
      <c r="B582" s="14"/>
      <c r="C582" s="14"/>
      <c r="D582" s="15"/>
      <c r="E582" s="16"/>
      <c r="F582" s="16"/>
      <c r="G582" s="16"/>
      <c r="H582" s="16"/>
      <c r="I582" s="16"/>
      <c r="J582" s="16"/>
      <c r="K582" s="16"/>
      <c r="L582" s="16"/>
      <c r="M582" s="16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3.5" customHeight="1">
      <c r="A583" s="14"/>
      <c r="B583" s="14"/>
      <c r="C583" s="14"/>
      <c r="D583" s="15"/>
      <c r="E583" s="16"/>
      <c r="F583" s="16"/>
      <c r="G583" s="16"/>
      <c r="H583" s="16"/>
      <c r="I583" s="16"/>
      <c r="J583" s="16"/>
      <c r="K583" s="16"/>
      <c r="L583" s="16"/>
      <c r="M583" s="16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3.5" customHeight="1">
      <c r="A584" s="14"/>
      <c r="B584" s="14"/>
      <c r="C584" s="14"/>
      <c r="D584" s="15"/>
      <c r="E584" s="16"/>
      <c r="F584" s="16"/>
      <c r="G584" s="16"/>
      <c r="H584" s="16"/>
      <c r="I584" s="16"/>
      <c r="J584" s="16"/>
      <c r="K584" s="16"/>
      <c r="L584" s="16"/>
      <c r="M584" s="16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3.5" customHeight="1">
      <c r="A585" s="14"/>
      <c r="B585" s="14"/>
      <c r="C585" s="14"/>
      <c r="D585" s="15"/>
      <c r="E585" s="16"/>
      <c r="F585" s="16"/>
      <c r="G585" s="16"/>
      <c r="H585" s="16"/>
      <c r="I585" s="16"/>
      <c r="J585" s="16"/>
      <c r="K585" s="16"/>
      <c r="L585" s="16"/>
      <c r="M585" s="16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3.5" customHeight="1">
      <c r="A586" s="14"/>
      <c r="B586" s="14"/>
      <c r="C586" s="14"/>
      <c r="D586" s="15"/>
      <c r="E586" s="16"/>
      <c r="F586" s="16"/>
      <c r="G586" s="16"/>
      <c r="H586" s="16"/>
      <c r="I586" s="16"/>
      <c r="J586" s="16"/>
      <c r="K586" s="16"/>
      <c r="L586" s="16"/>
      <c r="M586" s="16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3.5" customHeight="1">
      <c r="A587" s="14"/>
      <c r="B587" s="14"/>
      <c r="C587" s="14"/>
      <c r="D587" s="15"/>
      <c r="E587" s="16"/>
      <c r="F587" s="16"/>
      <c r="G587" s="16"/>
      <c r="H587" s="16"/>
      <c r="I587" s="16"/>
      <c r="J587" s="16"/>
      <c r="K587" s="16"/>
      <c r="L587" s="16"/>
      <c r="M587" s="16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3.5" customHeight="1">
      <c r="A588" s="14"/>
      <c r="B588" s="14"/>
      <c r="C588" s="14"/>
      <c r="D588" s="15"/>
      <c r="E588" s="16"/>
      <c r="F588" s="16"/>
      <c r="G588" s="16"/>
      <c r="H588" s="16"/>
      <c r="I588" s="16"/>
      <c r="J588" s="16"/>
      <c r="K588" s="16"/>
      <c r="L588" s="16"/>
      <c r="M588" s="16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3.5" customHeight="1">
      <c r="A589" s="14"/>
      <c r="B589" s="14"/>
      <c r="C589" s="14"/>
      <c r="D589" s="15"/>
      <c r="E589" s="16"/>
      <c r="F589" s="16"/>
      <c r="G589" s="16"/>
      <c r="H589" s="16"/>
      <c r="I589" s="16"/>
      <c r="J589" s="16"/>
      <c r="K589" s="16"/>
      <c r="L589" s="16"/>
      <c r="M589" s="16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3.5" customHeight="1">
      <c r="A590" s="14"/>
      <c r="B590" s="14"/>
      <c r="C590" s="14"/>
      <c r="D590" s="15"/>
      <c r="E590" s="16"/>
      <c r="F590" s="16"/>
      <c r="G590" s="16"/>
      <c r="H590" s="16"/>
      <c r="I590" s="16"/>
      <c r="J590" s="16"/>
      <c r="K590" s="16"/>
      <c r="L590" s="16"/>
      <c r="M590" s="16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3.5" customHeight="1">
      <c r="A591" s="14"/>
      <c r="B591" s="14"/>
      <c r="C591" s="14"/>
      <c r="D591" s="15"/>
      <c r="E591" s="16"/>
      <c r="F591" s="16"/>
      <c r="G591" s="16"/>
      <c r="H591" s="16"/>
      <c r="I591" s="16"/>
      <c r="J591" s="16"/>
      <c r="K591" s="16"/>
      <c r="L591" s="16"/>
      <c r="M591" s="16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3.5" customHeight="1">
      <c r="A592" s="14"/>
      <c r="B592" s="14"/>
      <c r="C592" s="14"/>
      <c r="D592" s="15"/>
      <c r="E592" s="16"/>
      <c r="F592" s="16"/>
      <c r="G592" s="16"/>
      <c r="H592" s="16"/>
      <c r="I592" s="16"/>
      <c r="J592" s="16"/>
      <c r="K592" s="16"/>
      <c r="L592" s="16"/>
      <c r="M592" s="16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3.5" customHeight="1">
      <c r="A593" s="14"/>
      <c r="B593" s="14"/>
      <c r="C593" s="14"/>
      <c r="D593" s="15"/>
      <c r="E593" s="16"/>
      <c r="F593" s="16"/>
      <c r="G593" s="16"/>
      <c r="H593" s="16"/>
      <c r="I593" s="16"/>
      <c r="J593" s="16"/>
      <c r="K593" s="16"/>
      <c r="L593" s="16"/>
      <c r="M593" s="16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3.5" customHeight="1">
      <c r="A594" s="14"/>
      <c r="B594" s="14"/>
      <c r="C594" s="14"/>
      <c r="D594" s="15"/>
      <c r="E594" s="16"/>
      <c r="F594" s="16"/>
      <c r="G594" s="16"/>
      <c r="H594" s="16"/>
      <c r="I594" s="16"/>
      <c r="J594" s="16"/>
      <c r="K594" s="16"/>
      <c r="L594" s="16"/>
      <c r="M594" s="16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3.5" customHeight="1">
      <c r="A595" s="14"/>
      <c r="B595" s="14"/>
      <c r="C595" s="14"/>
      <c r="D595" s="15"/>
      <c r="E595" s="16"/>
      <c r="F595" s="16"/>
      <c r="G595" s="16"/>
      <c r="H595" s="16"/>
      <c r="I595" s="16"/>
      <c r="J595" s="16"/>
      <c r="K595" s="16"/>
      <c r="L595" s="16"/>
      <c r="M595" s="16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3.5" customHeight="1">
      <c r="A596" s="14"/>
      <c r="B596" s="14"/>
      <c r="C596" s="14"/>
      <c r="D596" s="15"/>
      <c r="E596" s="16"/>
      <c r="F596" s="16"/>
      <c r="G596" s="16"/>
      <c r="H596" s="16"/>
      <c r="I596" s="16"/>
      <c r="J596" s="16"/>
      <c r="K596" s="16"/>
      <c r="L596" s="16"/>
      <c r="M596" s="16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3.5" customHeight="1">
      <c r="A597" s="14"/>
      <c r="B597" s="14"/>
      <c r="C597" s="14"/>
      <c r="D597" s="15"/>
      <c r="E597" s="16"/>
      <c r="F597" s="16"/>
      <c r="G597" s="16"/>
      <c r="H597" s="16"/>
      <c r="I597" s="16"/>
      <c r="J597" s="16"/>
      <c r="K597" s="16"/>
      <c r="L597" s="16"/>
      <c r="M597" s="16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3.5" customHeight="1">
      <c r="A598" s="14"/>
      <c r="B598" s="14"/>
      <c r="C598" s="14"/>
      <c r="D598" s="15"/>
      <c r="E598" s="16"/>
      <c r="F598" s="16"/>
      <c r="G598" s="16"/>
      <c r="H598" s="16"/>
      <c r="I598" s="16"/>
      <c r="J598" s="16"/>
      <c r="K598" s="16"/>
      <c r="L598" s="16"/>
      <c r="M598" s="16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3.5" customHeight="1">
      <c r="A599" s="14"/>
      <c r="B599" s="14"/>
      <c r="C599" s="14"/>
      <c r="D599" s="15"/>
      <c r="E599" s="16"/>
      <c r="F599" s="16"/>
      <c r="G599" s="16"/>
      <c r="H599" s="16"/>
      <c r="I599" s="16"/>
      <c r="J599" s="16"/>
      <c r="K599" s="16"/>
      <c r="L599" s="16"/>
      <c r="M599" s="16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3.5" customHeight="1">
      <c r="A600" s="14"/>
      <c r="B600" s="14"/>
      <c r="C600" s="14"/>
      <c r="D600" s="15"/>
      <c r="E600" s="16"/>
      <c r="F600" s="16"/>
      <c r="G600" s="16"/>
      <c r="H600" s="16"/>
      <c r="I600" s="16"/>
      <c r="J600" s="16"/>
      <c r="K600" s="16"/>
      <c r="L600" s="16"/>
      <c r="M600" s="16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3.5" customHeight="1">
      <c r="A601" s="14"/>
      <c r="B601" s="14"/>
      <c r="C601" s="14"/>
      <c r="D601" s="15"/>
      <c r="E601" s="16"/>
      <c r="F601" s="16"/>
      <c r="G601" s="16"/>
      <c r="H601" s="16"/>
      <c r="I601" s="16"/>
      <c r="J601" s="16"/>
      <c r="K601" s="16"/>
      <c r="L601" s="16"/>
      <c r="M601" s="16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3.5" customHeight="1">
      <c r="A602" s="14"/>
      <c r="B602" s="14"/>
      <c r="C602" s="14"/>
      <c r="D602" s="15"/>
      <c r="E602" s="16"/>
      <c r="F602" s="16"/>
      <c r="G602" s="16"/>
      <c r="H602" s="16"/>
      <c r="I602" s="16"/>
      <c r="J602" s="16"/>
      <c r="K602" s="16"/>
      <c r="L602" s="16"/>
      <c r="M602" s="16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3.5" customHeight="1">
      <c r="A603" s="14"/>
      <c r="B603" s="14"/>
      <c r="C603" s="14"/>
      <c r="D603" s="15"/>
      <c r="E603" s="16"/>
      <c r="F603" s="16"/>
      <c r="G603" s="16"/>
      <c r="H603" s="16"/>
      <c r="I603" s="16"/>
      <c r="J603" s="16"/>
      <c r="K603" s="16"/>
      <c r="L603" s="16"/>
      <c r="M603" s="16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3.5" customHeight="1">
      <c r="A604" s="14"/>
      <c r="B604" s="14"/>
      <c r="C604" s="14"/>
      <c r="D604" s="15"/>
      <c r="E604" s="16"/>
      <c r="F604" s="16"/>
      <c r="G604" s="16"/>
      <c r="H604" s="16"/>
      <c r="I604" s="16"/>
      <c r="J604" s="16"/>
      <c r="K604" s="16"/>
      <c r="L604" s="16"/>
      <c r="M604" s="16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3.5" customHeight="1">
      <c r="A605" s="14"/>
      <c r="B605" s="14"/>
      <c r="C605" s="14"/>
      <c r="D605" s="15"/>
      <c r="E605" s="16"/>
      <c r="F605" s="16"/>
      <c r="G605" s="16"/>
      <c r="H605" s="16"/>
      <c r="I605" s="16"/>
      <c r="J605" s="16"/>
      <c r="K605" s="16"/>
      <c r="L605" s="16"/>
      <c r="M605" s="16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3.5" customHeight="1">
      <c r="A606" s="14"/>
      <c r="B606" s="14"/>
      <c r="C606" s="14"/>
      <c r="D606" s="15"/>
      <c r="E606" s="16"/>
      <c r="F606" s="16"/>
      <c r="G606" s="16"/>
      <c r="H606" s="16"/>
      <c r="I606" s="16"/>
      <c r="J606" s="16"/>
      <c r="K606" s="16"/>
      <c r="L606" s="16"/>
      <c r="M606" s="16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3.5" customHeight="1">
      <c r="A607" s="14"/>
      <c r="B607" s="14"/>
      <c r="C607" s="14"/>
      <c r="D607" s="15"/>
      <c r="E607" s="16"/>
      <c r="F607" s="16"/>
      <c r="G607" s="16"/>
      <c r="H607" s="16"/>
      <c r="I607" s="16"/>
      <c r="J607" s="16"/>
      <c r="K607" s="16"/>
      <c r="L607" s="16"/>
      <c r="M607" s="16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3.5" customHeight="1">
      <c r="A608" s="14"/>
      <c r="B608" s="14"/>
      <c r="C608" s="14"/>
      <c r="D608" s="15"/>
      <c r="E608" s="16"/>
      <c r="F608" s="16"/>
      <c r="G608" s="16"/>
      <c r="H608" s="16"/>
      <c r="I608" s="16"/>
      <c r="J608" s="16"/>
      <c r="K608" s="16"/>
      <c r="L608" s="16"/>
      <c r="M608" s="16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3.5" customHeight="1">
      <c r="A609" s="14"/>
      <c r="B609" s="14"/>
      <c r="C609" s="14"/>
      <c r="D609" s="15"/>
      <c r="E609" s="16"/>
      <c r="F609" s="16"/>
      <c r="G609" s="16"/>
      <c r="H609" s="16"/>
      <c r="I609" s="16"/>
      <c r="J609" s="16"/>
      <c r="K609" s="16"/>
      <c r="L609" s="16"/>
      <c r="M609" s="16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3.5" customHeight="1">
      <c r="A610" s="14"/>
      <c r="B610" s="14"/>
      <c r="C610" s="14"/>
      <c r="D610" s="15"/>
      <c r="E610" s="16"/>
      <c r="F610" s="16"/>
      <c r="G610" s="16"/>
      <c r="H610" s="16"/>
      <c r="I610" s="16"/>
      <c r="J610" s="16"/>
      <c r="K610" s="16"/>
      <c r="L610" s="16"/>
      <c r="M610" s="16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3.5" customHeight="1">
      <c r="A611" s="14"/>
      <c r="B611" s="14"/>
      <c r="C611" s="14"/>
      <c r="D611" s="15"/>
      <c r="E611" s="16"/>
      <c r="F611" s="16"/>
      <c r="G611" s="16"/>
      <c r="H611" s="16"/>
      <c r="I611" s="16"/>
      <c r="J611" s="16"/>
      <c r="K611" s="16"/>
      <c r="L611" s="16"/>
      <c r="M611" s="16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3.5" customHeight="1">
      <c r="A612" s="14"/>
      <c r="B612" s="14"/>
      <c r="C612" s="14"/>
      <c r="D612" s="15"/>
      <c r="E612" s="16"/>
      <c r="F612" s="16"/>
      <c r="G612" s="16"/>
      <c r="H612" s="16"/>
      <c r="I612" s="16"/>
      <c r="J612" s="16"/>
      <c r="K612" s="16"/>
      <c r="L612" s="16"/>
      <c r="M612" s="16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3.5" customHeight="1">
      <c r="A613" s="14"/>
      <c r="B613" s="14"/>
      <c r="C613" s="14"/>
      <c r="D613" s="15"/>
      <c r="E613" s="16"/>
      <c r="F613" s="16"/>
      <c r="G613" s="16"/>
      <c r="H613" s="16"/>
      <c r="I613" s="16"/>
      <c r="J613" s="16"/>
      <c r="K613" s="16"/>
      <c r="L613" s="16"/>
      <c r="M613" s="16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3.5" customHeight="1">
      <c r="A614" s="14"/>
      <c r="B614" s="14"/>
      <c r="C614" s="14"/>
      <c r="D614" s="15"/>
      <c r="E614" s="16"/>
      <c r="F614" s="16"/>
      <c r="G614" s="16"/>
      <c r="H614" s="16"/>
      <c r="I614" s="16"/>
      <c r="J614" s="16"/>
      <c r="K614" s="16"/>
      <c r="L614" s="16"/>
      <c r="M614" s="16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3.5" customHeight="1">
      <c r="A615" s="14"/>
      <c r="B615" s="14"/>
      <c r="C615" s="14"/>
      <c r="D615" s="15"/>
      <c r="E615" s="16"/>
      <c r="F615" s="16"/>
      <c r="G615" s="16"/>
      <c r="H615" s="16"/>
      <c r="I615" s="16"/>
      <c r="J615" s="16"/>
      <c r="K615" s="16"/>
      <c r="L615" s="16"/>
      <c r="M615" s="16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3.5" customHeight="1">
      <c r="A616" s="14"/>
      <c r="B616" s="14"/>
      <c r="C616" s="14"/>
      <c r="D616" s="15"/>
      <c r="E616" s="16"/>
      <c r="F616" s="16"/>
      <c r="G616" s="16"/>
      <c r="H616" s="16"/>
      <c r="I616" s="16"/>
      <c r="J616" s="16"/>
      <c r="K616" s="16"/>
      <c r="L616" s="16"/>
      <c r="M616" s="16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3.5" customHeight="1">
      <c r="A617" s="14"/>
      <c r="B617" s="14"/>
      <c r="C617" s="14"/>
      <c r="D617" s="15"/>
      <c r="E617" s="16"/>
      <c r="F617" s="16"/>
      <c r="G617" s="16"/>
      <c r="H617" s="16"/>
      <c r="I617" s="16"/>
      <c r="J617" s="16"/>
      <c r="K617" s="16"/>
      <c r="L617" s="16"/>
      <c r="M617" s="16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3.5" customHeight="1">
      <c r="A618" s="14"/>
      <c r="B618" s="14"/>
      <c r="C618" s="14"/>
      <c r="D618" s="15"/>
      <c r="E618" s="16"/>
      <c r="F618" s="16"/>
      <c r="G618" s="16"/>
      <c r="H618" s="16"/>
      <c r="I618" s="16"/>
      <c r="J618" s="16"/>
      <c r="K618" s="16"/>
      <c r="L618" s="16"/>
      <c r="M618" s="16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3.5" customHeight="1">
      <c r="A619" s="14"/>
      <c r="B619" s="14"/>
      <c r="C619" s="14"/>
      <c r="D619" s="15"/>
      <c r="E619" s="16"/>
      <c r="F619" s="16"/>
      <c r="G619" s="16"/>
      <c r="H619" s="16"/>
      <c r="I619" s="16"/>
      <c r="J619" s="16"/>
      <c r="K619" s="16"/>
      <c r="L619" s="16"/>
      <c r="M619" s="16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3.5" customHeight="1">
      <c r="A620" s="14"/>
      <c r="B620" s="14"/>
      <c r="C620" s="14"/>
      <c r="D620" s="15"/>
      <c r="E620" s="16"/>
      <c r="F620" s="16"/>
      <c r="G620" s="16"/>
      <c r="H620" s="16"/>
      <c r="I620" s="16"/>
      <c r="J620" s="16"/>
      <c r="K620" s="16"/>
      <c r="L620" s="16"/>
      <c r="M620" s="16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3.5" customHeight="1">
      <c r="A621" s="14"/>
      <c r="B621" s="14"/>
      <c r="C621" s="14"/>
      <c r="D621" s="15"/>
      <c r="E621" s="16"/>
      <c r="F621" s="16"/>
      <c r="G621" s="16"/>
      <c r="H621" s="16"/>
      <c r="I621" s="16"/>
      <c r="J621" s="16"/>
      <c r="K621" s="16"/>
      <c r="L621" s="16"/>
      <c r="M621" s="16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3.5" customHeight="1">
      <c r="A622" s="14"/>
      <c r="B622" s="14"/>
      <c r="C622" s="14"/>
      <c r="D622" s="15"/>
      <c r="E622" s="16"/>
      <c r="F622" s="16"/>
      <c r="G622" s="16"/>
      <c r="H622" s="16"/>
      <c r="I622" s="16"/>
      <c r="J622" s="16"/>
      <c r="K622" s="16"/>
      <c r="L622" s="16"/>
      <c r="M622" s="16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3.5" customHeight="1">
      <c r="A623" s="14"/>
      <c r="B623" s="14"/>
      <c r="C623" s="14"/>
      <c r="D623" s="15"/>
      <c r="E623" s="16"/>
      <c r="F623" s="16"/>
      <c r="G623" s="16"/>
      <c r="H623" s="16"/>
      <c r="I623" s="16"/>
      <c r="J623" s="16"/>
      <c r="K623" s="16"/>
      <c r="L623" s="16"/>
      <c r="M623" s="16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3.5" customHeight="1">
      <c r="A624" s="14"/>
      <c r="B624" s="14"/>
      <c r="C624" s="14"/>
      <c r="D624" s="15"/>
      <c r="E624" s="16"/>
      <c r="F624" s="16"/>
      <c r="G624" s="16"/>
      <c r="H624" s="16"/>
      <c r="I624" s="16"/>
      <c r="J624" s="16"/>
      <c r="K624" s="16"/>
      <c r="L624" s="16"/>
      <c r="M624" s="16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3.5" customHeight="1">
      <c r="A625" s="14"/>
      <c r="B625" s="14"/>
      <c r="C625" s="14"/>
      <c r="D625" s="15"/>
      <c r="E625" s="16"/>
      <c r="F625" s="16"/>
      <c r="G625" s="16"/>
      <c r="H625" s="16"/>
      <c r="I625" s="16"/>
      <c r="J625" s="16"/>
      <c r="K625" s="16"/>
      <c r="L625" s="16"/>
      <c r="M625" s="16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3.5" customHeight="1">
      <c r="A626" s="14"/>
      <c r="B626" s="14"/>
      <c r="C626" s="14"/>
      <c r="D626" s="15"/>
      <c r="E626" s="16"/>
      <c r="F626" s="16"/>
      <c r="G626" s="16"/>
      <c r="H626" s="16"/>
      <c r="I626" s="16"/>
      <c r="J626" s="16"/>
      <c r="K626" s="16"/>
      <c r="L626" s="16"/>
      <c r="M626" s="16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3.5" customHeight="1">
      <c r="A627" s="14"/>
      <c r="B627" s="14"/>
      <c r="C627" s="14"/>
      <c r="D627" s="15"/>
      <c r="E627" s="16"/>
      <c r="F627" s="16"/>
      <c r="G627" s="16"/>
      <c r="H627" s="16"/>
      <c r="I627" s="16"/>
      <c r="J627" s="16"/>
      <c r="K627" s="16"/>
      <c r="L627" s="16"/>
      <c r="M627" s="16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3.5" customHeight="1">
      <c r="A628" s="14"/>
      <c r="B628" s="14"/>
      <c r="C628" s="14"/>
      <c r="D628" s="15"/>
      <c r="E628" s="16"/>
      <c r="F628" s="16"/>
      <c r="G628" s="16"/>
      <c r="H628" s="16"/>
      <c r="I628" s="16"/>
      <c r="J628" s="16"/>
      <c r="K628" s="16"/>
      <c r="L628" s="16"/>
      <c r="M628" s="16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3.5" customHeight="1">
      <c r="A629" s="14"/>
      <c r="B629" s="14"/>
      <c r="C629" s="14"/>
      <c r="D629" s="15"/>
      <c r="E629" s="16"/>
      <c r="F629" s="16"/>
      <c r="G629" s="16"/>
      <c r="H629" s="16"/>
      <c r="I629" s="16"/>
      <c r="J629" s="16"/>
      <c r="K629" s="16"/>
      <c r="L629" s="16"/>
      <c r="M629" s="16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3.5" customHeight="1">
      <c r="A630" s="14"/>
      <c r="B630" s="14"/>
      <c r="C630" s="14"/>
      <c r="D630" s="15"/>
      <c r="E630" s="16"/>
      <c r="F630" s="16"/>
      <c r="G630" s="16"/>
      <c r="H630" s="16"/>
      <c r="I630" s="16"/>
      <c r="J630" s="16"/>
      <c r="K630" s="16"/>
      <c r="L630" s="16"/>
      <c r="M630" s="16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3.5" customHeight="1">
      <c r="A631" s="14"/>
      <c r="B631" s="14"/>
      <c r="C631" s="14"/>
      <c r="D631" s="15"/>
      <c r="E631" s="16"/>
      <c r="F631" s="16"/>
      <c r="G631" s="16"/>
      <c r="H631" s="16"/>
      <c r="I631" s="16"/>
      <c r="J631" s="16"/>
      <c r="K631" s="16"/>
      <c r="L631" s="16"/>
      <c r="M631" s="16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3.5" customHeight="1">
      <c r="A632" s="14"/>
      <c r="B632" s="14"/>
      <c r="C632" s="14"/>
      <c r="D632" s="15"/>
      <c r="E632" s="16"/>
      <c r="F632" s="16"/>
      <c r="G632" s="16"/>
      <c r="H632" s="16"/>
      <c r="I632" s="16"/>
      <c r="J632" s="16"/>
      <c r="K632" s="16"/>
      <c r="L632" s="16"/>
      <c r="M632" s="16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3.5" customHeight="1">
      <c r="A633" s="14"/>
      <c r="B633" s="14"/>
      <c r="C633" s="14"/>
      <c r="D633" s="15"/>
      <c r="E633" s="16"/>
      <c r="F633" s="16"/>
      <c r="G633" s="16"/>
      <c r="H633" s="16"/>
      <c r="I633" s="16"/>
      <c r="J633" s="16"/>
      <c r="K633" s="16"/>
      <c r="L633" s="16"/>
      <c r="M633" s="16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3.5" customHeight="1">
      <c r="A634" s="14"/>
      <c r="B634" s="14"/>
      <c r="C634" s="14"/>
      <c r="D634" s="15"/>
      <c r="E634" s="16"/>
      <c r="F634" s="16"/>
      <c r="G634" s="16"/>
      <c r="H634" s="16"/>
      <c r="I634" s="16"/>
      <c r="J634" s="16"/>
      <c r="K634" s="16"/>
      <c r="L634" s="16"/>
      <c r="M634" s="16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3.5" customHeight="1">
      <c r="A635" s="14"/>
      <c r="B635" s="14"/>
      <c r="C635" s="14"/>
      <c r="D635" s="15"/>
      <c r="E635" s="16"/>
      <c r="F635" s="16"/>
      <c r="G635" s="16"/>
      <c r="H635" s="16"/>
      <c r="I635" s="16"/>
      <c r="J635" s="16"/>
      <c r="K635" s="16"/>
      <c r="L635" s="16"/>
      <c r="M635" s="16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3.5" customHeight="1">
      <c r="A636" s="14"/>
      <c r="B636" s="14"/>
      <c r="C636" s="14"/>
      <c r="D636" s="15"/>
      <c r="E636" s="16"/>
      <c r="F636" s="16"/>
      <c r="G636" s="16"/>
      <c r="H636" s="16"/>
      <c r="I636" s="16"/>
      <c r="J636" s="16"/>
      <c r="K636" s="16"/>
      <c r="L636" s="16"/>
      <c r="M636" s="16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3.5" customHeight="1">
      <c r="A637" s="14"/>
      <c r="B637" s="14"/>
      <c r="C637" s="14"/>
      <c r="D637" s="15"/>
      <c r="E637" s="16"/>
      <c r="F637" s="16"/>
      <c r="G637" s="16"/>
      <c r="H637" s="16"/>
      <c r="I637" s="16"/>
      <c r="J637" s="16"/>
      <c r="K637" s="16"/>
      <c r="L637" s="16"/>
      <c r="M637" s="16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3.5" customHeight="1">
      <c r="A638" s="14"/>
      <c r="B638" s="14"/>
      <c r="C638" s="14"/>
      <c r="D638" s="15"/>
      <c r="E638" s="16"/>
      <c r="F638" s="16"/>
      <c r="G638" s="16"/>
      <c r="H638" s="16"/>
      <c r="I638" s="16"/>
      <c r="J638" s="16"/>
      <c r="K638" s="16"/>
      <c r="L638" s="16"/>
      <c r="M638" s="16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3.5" customHeight="1">
      <c r="A639" s="14"/>
      <c r="B639" s="14"/>
      <c r="C639" s="14"/>
      <c r="D639" s="15"/>
      <c r="E639" s="16"/>
      <c r="F639" s="16"/>
      <c r="G639" s="16"/>
      <c r="H639" s="16"/>
      <c r="I639" s="16"/>
      <c r="J639" s="16"/>
      <c r="K639" s="16"/>
      <c r="L639" s="16"/>
      <c r="M639" s="16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3.5" customHeight="1">
      <c r="A640" s="14"/>
      <c r="B640" s="14"/>
      <c r="C640" s="14"/>
      <c r="D640" s="15"/>
      <c r="E640" s="16"/>
      <c r="F640" s="16"/>
      <c r="G640" s="16"/>
      <c r="H640" s="16"/>
      <c r="I640" s="16"/>
      <c r="J640" s="16"/>
      <c r="K640" s="16"/>
      <c r="L640" s="16"/>
      <c r="M640" s="16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3.5" customHeight="1">
      <c r="A641" s="14"/>
      <c r="B641" s="14"/>
      <c r="C641" s="14"/>
      <c r="D641" s="15"/>
      <c r="E641" s="16"/>
      <c r="F641" s="16"/>
      <c r="G641" s="16"/>
      <c r="H641" s="16"/>
      <c r="I641" s="16"/>
      <c r="J641" s="16"/>
      <c r="K641" s="16"/>
      <c r="L641" s="16"/>
      <c r="M641" s="16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3.5" customHeight="1">
      <c r="A642" s="14"/>
      <c r="B642" s="14"/>
      <c r="C642" s="14"/>
      <c r="D642" s="15"/>
      <c r="E642" s="16"/>
      <c r="F642" s="16"/>
      <c r="G642" s="16"/>
      <c r="H642" s="16"/>
      <c r="I642" s="16"/>
      <c r="J642" s="16"/>
      <c r="K642" s="16"/>
      <c r="L642" s="16"/>
      <c r="M642" s="16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3.5" customHeight="1">
      <c r="A643" s="14"/>
      <c r="B643" s="14"/>
      <c r="C643" s="14"/>
      <c r="D643" s="15"/>
      <c r="E643" s="16"/>
      <c r="F643" s="16"/>
      <c r="G643" s="16"/>
      <c r="H643" s="16"/>
      <c r="I643" s="16"/>
      <c r="J643" s="16"/>
      <c r="K643" s="16"/>
      <c r="L643" s="16"/>
      <c r="M643" s="16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3.5" customHeight="1">
      <c r="A644" s="14"/>
      <c r="B644" s="14"/>
      <c r="C644" s="14"/>
      <c r="D644" s="15"/>
      <c r="E644" s="16"/>
      <c r="F644" s="16"/>
      <c r="G644" s="16"/>
      <c r="H644" s="16"/>
      <c r="I644" s="16"/>
      <c r="J644" s="16"/>
      <c r="K644" s="16"/>
      <c r="L644" s="16"/>
      <c r="M644" s="16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3.5" customHeight="1">
      <c r="A645" s="14"/>
      <c r="B645" s="14"/>
      <c r="C645" s="14"/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3.5" customHeight="1">
      <c r="A646" s="14"/>
      <c r="B646" s="14"/>
      <c r="C646" s="14"/>
      <c r="D646" s="15"/>
      <c r="E646" s="16"/>
      <c r="F646" s="16"/>
      <c r="G646" s="16"/>
      <c r="H646" s="16"/>
      <c r="I646" s="16"/>
      <c r="J646" s="16"/>
      <c r="K646" s="16"/>
      <c r="L646" s="16"/>
      <c r="M646" s="16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3.5" customHeight="1">
      <c r="A647" s="14"/>
      <c r="B647" s="14"/>
      <c r="C647" s="14"/>
      <c r="D647" s="15"/>
      <c r="E647" s="16"/>
      <c r="F647" s="16"/>
      <c r="G647" s="16"/>
      <c r="H647" s="16"/>
      <c r="I647" s="16"/>
      <c r="J647" s="16"/>
      <c r="K647" s="16"/>
      <c r="L647" s="16"/>
      <c r="M647" s="16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3.5" customHeight="1">
      <c r="A648" s="14"/>
      <c r="B648" s="14"/>
      <c r="C648" s="14"/>
      <c r="D648" s="15"/>
      <c r="E648" s="16"/>
      <c r="F648" s="16"/>
      <c r="G648" s="16"/>
      <c r="H648" s="16"/>
      <c r="I648" s="16"/>
      <c r="J648" s="16"/>
      <c r="K648" s="16"/>
      <c r="L648" s="16"/>
      <c r="M648" s="16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3.5" customHeight="1">
      <c r="A649" s="14"/>
      <c r="B649" s="14"/>
      <c r="C649" s="14"/>
      <c r="D649" s="15"/>
      <c r="E649" s="16"/>
      <c r="F649" s="16"/>
      <c r="G649" s="16"/>
      <c r="H649" s="16"/>
      <c r="I649" s="16"/>
      <c r="J649" s="16"/>
      <c r="K649" s="16"/>
      <c r="L649" s="16"/>
      <c r="M649" s="16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3.5" customHeight="1">
      <c r="A650" s="14"/>
      <c r="B650" s="14"/>
      <c r="C650" s="14"/>
      <c r="D650" s="15"/>
      <c r="E650" s="16"/>
      <c r="F650" s="16"/>
      <c r="G650" s="16"/>
      <c r="H650" s="16"/>
      <c r="I650" s="16"/>
      <c r="J650" s="16"/>
      <c r="K650" s="16"/>
      <c r="L650" s="16"/>
      <c r="M650" s="16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3.5" customHeight="1">
      <c r="A651" s="14"/>
      <c r="B651" s="14"/>
      <c r="C651" s="14"/>
      <c r="D651" s="15"/>
      <c r="E651" s="16"/>
      <c r="F651" s="16"/>
      <c r="G651" s="16"/>
      <c r="H651" s="16"/>
      <c r="I651" s="16"/>
      <c r="J651" s="16"/>
      <c r="K651" s="16"/>
      <c r="L651" s="16"/>
      <c r="M651" s="16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3.5" customHeight="1">
      <c r="A652" s="14"/>
      <c r="B652" s="14"/>
      <c r="C652" s="14"/>
      <c r="D652" s="15"/>
      <c r="E652" s="16"/>
      <c r="F652" s="16"/>
      <c r="G652" s="16"/>
      <c r="H652" s="16"/>
      <c r="I652" s="16"/>
      <c r="J652" s="16"/>
      <c r="K652" s="16"/>
      <c r="L652" s="16"/>
      <c r="M652" s="16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3.5" customHeight="1">
      <c r="A653" s="14"/>
      <c r="B653" s="14"/>
      <c r="C653" s="14"/>
      <c r="D653" s="15"/>
      <c r="E653" s="16"/>
      <c r="F653" s="16"/>
      <c r="G653" s="16"/>
      <c r="H653" s="16"/>
      <c r="I653" s="16"/>
      <c r="J653" s="16"/>
      <c r="K653" s="16"/>
      <c r="L653" s="16"/>
      <c r="M653" s="16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3.5" customHeight="1">
      <c r="A654" s="14"/>
      <c r="B654" s="14"/>
      <c r="C654" s="14"/>
      <c r="D654" s="15"/>
      <c r="E654" s="16"/>
      <c r="F654" s="16"/>
      <c r="G654" s="16"/>
      <c r="H654" s="16"/>
      <c r="I654" s="16"/>
      <c r="J654" s="16"/>
      <c r="K654" s="16"/>
      <c r="L654" s="16"/>
      <c r="M654" s="16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3.5" customHeight="1">
      <c r="A655" s="14"/>
      <c r="B655" s="14"/>
      <c r="C655" s="14"/>
      <c r="D655" s="15"/>
      <c r="E655" s="16"/>
      <c r="F655" s="16"/>
      <c r="G655" s="16"/>
      <c r="H655" s="16"/>
      <c r="I655" s="16"/>
      <c r="J655" s="16"/>
      <c r="K655" s="16"/>
      <c r="L655" s="16"/>
      <c r="M655" s="16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3.5" customHeight="1">
      <c r="A656" s="14"/>
      <c r="B656" s="14"/>
      <c r="C656" s="14"/>
      <c r="D656" s="15"/>
      <c r="E656" s="16"/>
      <c r="F656" s="16"/>
      <c r="G656" s="16"/>
      <c r="H656" s="16"/>
      <c r="I656" s="16"/>
      <c r="J656" s="16"/>
      <c r="K656" s="16"/>
      <c r="L656" s="16"/>
      <c r="M656" s="16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3.5" customHeight="1">
      <c r="A657" s="14"/>
      <c r="B657" s="14"/>
      <c r="C657" s="14"/>
      <c r="D657" s="15"/>
      <c r="E657" s="16"/>
      <c r="F657" s="16"/>
      <c r="G657" s="16"/>
      <c r="H657" s="16"/>
      <c r="I657" s="16"/>
      <c r="J657" s="16"/>
      <c r="K657" s="16"/>
      <c r="L657" s="16"/>
      <c r="M657" s="16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3.5" customHeight="1">
      <c r="A658" s="14"/>
      <c r="B658" s="14"/>
      <c r="C658" s="14"/>
      <c r="D658" s="15"/>
      <c r="E658" s="16"/>
      <c r="F658" s="16"/>
      <c r="G658" s="16"/>
      <c r="H658" s="16"/>
      <c r="I658" s="16"/>
      <c r="J658" s="16"/>
      <c r="K658" s="16"/>
      <c r="L658" s="16"/>
      <c r="M658" s="16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3.5" customHeight="1">
      <c r="A659" s="14"/>
      <c r="B659" s="14"/>
      <c r="C659" s="14"/>
      <c r="D659" s="15"/>
      <c r="E659" s="16"/>
      <c r="F659" s="16"/>
      <c r="G659" s="16"/>
      <c r="H659" s="16"/>
      <c r="I659" s="16"/>
      <c r="J659" s="16"/>
      <c r="K659" s="16"/>
      <c r="L659" s="16"/>
      <c r="M659" s="16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3.5" customHeight="1">
      <c r="A660" s="14"/>
      <c r="B660" s="14"/>
      <c r="C660" s="14"/>
      <c r="D660" s="15"/>
      <c r="E660" s="16"/>
      <c r="F660" s="16"/>
      <c r="G660" s="16"/>
      <c r="H660" s="16"/>
      <c r="I660" s="16"/>
      <c r="J660" s="16"/>
      <c r="K660" s="16"/>
      <c r="L660" s="16"/>
      <c r="M660" s="16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3.5" customHeight="1">
      <c r="A661" s="14"/>
      <c r="B661" s="14"/>
      <c r="C661" s="14"/>
      <c r="D661" s="15"/>
      <c r="E661" s="16"/>
      <c r="F661" s="16"/>
      <c r="G661" s="16"/>
      <c r="H661" s="16"/>
      <c r="I661" s="16"/>
      <c r="J661" s="16"/>
      <c r="K661" s="16"/>
      <c r="L661" s="16"/>
      <c r="M661" s="16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3.5" customHeight="1">
      <c r="A662" s="14"/>
      <c r="B662" s="14"/>
      <c r="C662" s="14"/>
      <c r="D662" s="15"/>
      <c r="E662" s="16"/>
      <c r="F662" s="16"/>
      <c r="G662" s="16"/>
      <c r="H662" s="16"/>
      <c r="I662" s="16"/>
      <c r="J662" s="16"/>
      <c r="K662" s="16"/>
      <c r="L662" s="16"/>
      <c r="M662" s="16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3.5" customHeight="1">
      <c r="A663" s="14"/>
      <c r="B663" s="14"/>
      <c r="C663" s="14"/>
      <c r="D663" s="15"/>
      <c r="E663" s="16"/>
      <c r="F663" s="16"/>
      <c r="G663" s="16"/>
      <c r="H663" s="16"/>
      <c r="I663" s="16"/>
      <c r="J663" s="16"/>
      <c r="K663" s="16"/>
      <c r="L663" s="16"/>
      <c r="M663" s="16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3.5" customHeight="1">
      <c r="A664" s="14"/>
      <c r="B664" s="14"/>
      <c r="C664" s="14"/>
      <c r="D664" s="15"/>
      <c r="E664" s="16"/>
      <c r="F664" s="16"/>
      <c r="G664" s="16"/>
      <c r="H664" s="16"/>
      <c r="I664" s="16"/>
      <c r="J664" s="16"/>
      <c r="K664" s="16"/>
      <c r="L664" s="16"/>
      <c r="M664" s="16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3.5" customHeight="1">
      <c r="A665" s="14"/>
      <c r="B665" s="14"/>
      <c r="C665" s="14"/>
      <c r="D665" s="15"/>
      <c r="E665" s="16"/>
      <c r="F665" s="16"/>
      <c r="G665" s="16"/>
      <c r="H665" s="16"/>
      <c r="I665" s="16"/>
      <c r="J665" s="16"/>
      <c r="K665" s="16"/>
      <c r="L665" s="16"/>
      <c r="M665" s="16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3.5" customHeight="1">
      <c r="A666" s="14"/>
      <c r="B666" s="14"/>
      <c r="C666" s="14"/>
      <c r="D666" s="15"/>
      <c r="E666" s="16"/>
      <c r="F666" s="16"/>
      <c r="G666" s="16"/>
      <c r="H666" s="16"/>
      <c r="I666" s="16"/>
      <c r="J666" s="16"/>
      <c r="K666" s="16"/>
      <c r="L666" s="16"/>
      <c r="M666" s="16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3.5" customHeight="1">
      <c r="A667" s="14"/>
      <c r="B667" s="14"/>
      <c r="C667" s="14"/>
      <c r="D667" s="15"/>
      <c r="E667" s="16"/>
      <c r="F667" s="16"/>
      <c r="G667" s="16"/>
      <c r="H667" s="16"/>
      <c r="I667" s="16"/>
      <c r="J667" s="16"/>
      <c r="K667" s="16"/>
      <c r="L667" s="16"/>
      <c r="M667" s="16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3.5" customHeight="1">
      <c r="A668" s="14"/>
      <c r="B668" s="14"/>
      <c r="C668" s="14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3.5" customHeight="1">
      <c r="A669" s="14"/>
      <c r="B669" s="14"/>
      <c r="C669" s="14"/>
      <c r="D669" s="15"/>
      <c r="E669" s="16"/>
      <c r="F669" s="16"/>
      <c r="G669" s="16"/>
      <c r="H669" s="16"/>
      <c r="I669" s="16"/>
      <c r="J669" s="16"/>
      <c r="K669" s="16"/>
      <c r="L669" s="16"/>
      <c r="M669" s="16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3.5" customHeight="1">
      <c r="A670" s="14"/>
      <c r="B670" s="14"/>
      <c r="C670" s="14"/>
      <c r="D670" s="15"/>
      <c r="E670" s="16"/>
      <c r="F670" s="16"/>
      <c r="G670" s="16"/>
      <c r="H670" s="16"/>
      <c r="I670" s="16"/>
      <c r="J670" s="16"/>
      <c r="K670" s="16"/>
      <c r="L670" s="16"/>
      <c r="M670" s="16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3.5" customHeight="1">
      <c r="A671" s="14"/>
      <c r="B671" s="14"/>
      <c r="C671" s="14"/>
      <c r="D671" s="15"/>
      <c r="E671" s="16"/>
      <c r="F671" s="16"/>
      <c r="G671" s="16"/>
      <c r="H671" s="16"/>
      <c r="I671" s="16"/>
      <c r="J671" s="16"/>
      <c r="K671" s="16"/>
      <c r="L671" s="16"/>
      <c r="M671" s="16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3.5" customHeight="1">
      <c r="A672" s="14"/>
      <c r="B672" s="14"/>
      <c r="C672" s="14"/>
      <c r="D672" s="15"/>
      <c r="E672" s="16"/>
      <c r="F672" s="16"/>
      <c r="G672" s="16"/>
      <c r="H672" s="16"/>
      <c r="I672" s="16"/>
      <c r="J672" s="16"/>
      <c r="K672" s="16"/>
      <c r="L672" s="16"/>
      <c r="M672" s="16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3.5" customHeight="1">
      <c r="A673" s="14"/>
      <c r="B673" s="14"/>
      <c r="C673" s="14"/>
      <c r="D673" s="15"/>
      <c r="E673" s="16"/>
      <c r="F673" s="16"/>
      <c r="G673" s="16"/>
      <c r="H673" s="16"/>
      <c r="I673" s="16"/>
      <c r="J673" s="16"/>
      <c r="K673" s="16"/>
      <c r="L673" s="16"/>
      <c r="M673" s="16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3.5" customHeight="1">
      <c r="A674" s="14"/>
      <c r="B674" s="14"/>
      <c r="C674" s="14"/>
      <c r="D674" s="15"/>
      <c r="E674" s="16"/>
      <c r="F674" s="16"/>
      <c r="G674" s="16"/>
      <c r="H674" s="16"/>
      <c r="I674" s="16"/>
      <c r="J674" s="16"/>
      <c r="K674" s="16"/>
      <c r="L674" s="16"/>
      <c r="M674" s="16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3.5" customHeight="1">
      <c r="A675" s="14"/>
      <c r="B675" s="14"/>
      <c r="C675" s="14"/>
      <c r="D675" s="15"/>
      <c r="E675" s="16"/>
      <c r="F675" s="16"/>
      <c r="G675" s="16"/>
      <c r="H675" s="16"/>
      <c r="I675" s="16"/>
      <c r="J675" s="16"/>
      <c r="K675" s="16"/>
      <c r="L675" s="16"/>
      <c r="M675" s="16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3.5" customHeight="1">
      <c r="A676" s="14"/>
      <c r="B676" s="14"/>
      <c r="C676" s="14"/>
      <c r="D676" s="15"/>
      <c r="E676" s="16"/>
      <c r="F676" s="16"/>
      <c r="G676" s="16"/>
      <c r="H676" s="16"/>
      <c r="I676" s="16"/>
      <c r="J676" s="16"/>
      <c r="K676" s="16"/>
      <c r="L676" s="16"/>
      <c r="M676" s="16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3.5" customHeight="1">
      <c r="A677" s="14"/>
      <c r="B677" s="14"/>
      <c r="C677" s="14"/>
      <c r="D677" s="15"/>
      <c r="E677" s="16"/>
      <c r="F677" s="16"/>
      <c r="G677" s="16"/>
      <c r="H677" s="16"/>
      <c r="I677" s="16"/>
      <c r="J677" s="16"/>
      <c r="K677" s="16"/>
      <c r="L677" s="16"/>
      <c r="M677" s="16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3.5" customHeight="1">
      <c r="A678" s="14"/>
      <c r="B678" s="14"/>
      <c r="C678" s="14"/>
      <c r="D678" s="15"/>
      <c r="E678" s="16"/>
      <c r="F678" s="16"/>
      <c r="G678" s="16"/>
      <c r="H678" s="16"/>
      <c r="I678" s="16"/>
      <c r="J678" s="16"/>
      <c r="K678" s="16"/>
      <c r="L678" s="16"/>
      <c r="M678" s="16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3.5" customHeight="1">
      <c r="A679" s="14"/>
      <c r="B679" s="14"/>
      <c r="C679" s="14"/>
      <c r="D679" s="15"/>
      <c r="E679" s="16"/>
      <c r="F679" s="16"/>
      <c r="G679" s="16"/>
      <c r="H679" s="16"/>
      <c r="I679" s="16"/>
      <c r="J679" s="16"/>
      <c r="K679" s="16"/>
      <c r="L679" s="16"/>
      <c r="M679" s="16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3.5" customHeight="1">
      <c r="A680" s="14"/>
      <c r="B680" s="14"/>
      <c r="C680" s="14"/>
      <c r="D680" s="15"/>
      <c r="E680" s="16"/>
      <c r="F680" s="16"/>
      <c r="G680" s="16"/>
      <c r="H680" s="16"/>
      <c r="I680" s="16"/>
      <c r="J680" s="16"/>
      <c r="K680" s="16"/>
      <c r="L680" s="16"/>
      <c r="M680" s="16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3.5" customHeight="1">
      <c r="A681" s="14"/>
      <c r="B681" s="14"/>
      <c r="C681" s="14"/>
      <c r="D681" s="15"/>
      <c r="E681" s="16"/>
      <c r="F681" s="16"/>
      <c r="G681" s="16"/>
      <c r="H681" s="16"/>
      <c r="I681" s="16"/>
      <c r="J681" s="16"/>
      <c r="K681" s="16"/>
      <c r="L681" s="16"/>
      <c r="M681" s="16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3.5" customHeight="1">
      <c r="A682" s="14"/>
      <c r="B682" s="14"/>
      <c r="C682" s="14"/>
      <c r="D682" s="15"/>
      <c r="E682" s="16"/>
      <c r="F682" s="16"/>
      <c r="G682" s="16"/>
      <c r="H682" s="16"/>
      <c r="I682" s="16"/>
      <c r="J682" s="16"/>
      <c r="K682" s="16"/>
      <c r="L682" s="16"/>
      <c r="M682" s="16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3.5" customHeight="1">
      <c r="A683" s="14"/>
      <c r="B683" s="14"/>
      <c r="C683" s="14"/>
      <c r="D683" s="15"/>
      <c r="E683" s="16"/>
      <c r="F683" s="16"/>
      <c r="G683" s="16"/>
      <c r="H683" s="16"/>
      <c r="I683" s="16"/>
      <c r="J683" s="16"/>
      <c r="K683" s="16"/>
      <c r="L683" s="16"/>
      <c r="M683" s="16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3.5" customHeight="1">
      <c r="A684" s="14"/>
      <c r="B684" s="14"/>
      <c r="C684" s="14"/>
      <c r="D684" s="15"/>
      <c r="E684" s="16"/>
      <c r="F684" s="16"/>
      <c r="G684" s="16"/>
      <c r="H684" s="16"/>
      <c r="I684" s="16"/>
      <c r="J684" s="16"/>
      <c r="K684" s="16"/>
      <c r="L684" s="16"/>
      <c r="M684" s="16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3.5" customHeight="1">
      <c r="A685" s="14"/>
      <c r="B685" s="14"/>
      <c r="C685" s="14"/>
      <c r="D685" s="15"/>
      <c r="E685" s="16"/>
      <c r="F685" s="16"/>
      <c r="G685" s="16"/>
      <c r="H685" s="16"/>
      <c r="I685" s="16"/>
      <c r="J685" s="16"/>
      <c r="K685" s="16"/>
      <c r="L685" s="16"/>
      <c r="M685" s="16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3.5" customHeight="1">
      <c r="A686" s="14"/>
      <c r="B686" s="14"/>
      <c r="C686" s="14"/>
      <c r="D686" s="15"/>
      <c r="E686" s="16"/>
      <c r="F686" s="16"/>
      <c r="G686" s="16"/>
      <c r="H686" s="16"/>
      <c r="I686" s="16"/>
      <c r="J686" s="16"/>
      <c r="K686" s="16"/>
      <c r="L686" s="16"/>
      <c r="M686" s="16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3.5" customHeight="1">
      <c r="A687" s="14"/>
      <c r="B687" s="14"/>
      <c r="C687" s="14"/>
      <c r="D687" s="15"/>
      <c r="E687" s="16"/>
      <c r="F687" s="16"/>
      <c r="G687" s="16"/>
      <c r="H687" s="16"/>
      <c r="I687" s="16"/>
      <c r="J687" s="16"/>
      <c r="K687" s="16"/>
      <c r="L687" s="16"/>
      <c r="M687" s="16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3.5" customHeight="1">
      <c r="A688" s="14"/>
      <c r="B688" s="14"/>
      <c r="C688" s="14"/>
      <c r="D688" s="15"/>
      <c r="E688" s="16"/>
      <c r="F688" s="16"/>
      <c r="G688" s="16"/>
      <c r="H688" s="16"/>
      <c r="I688" s="16"/>
      <c r="J688" s="16"/>
      <c r="K688" s="16"/>
      <c r="L688" s="16"/>
      <c r="M688" s="16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3.5" customHeight="1">
      <c r="A689" s="14"/>
      <c r="B689" s="14"/>
      <c r="C689" s="14"/>
      <c r="D689" s="15"/>
      <c r="E689" s="16"/>
      <c r="F689" s="16"/>
      <c r="G689" s="16"/>
      <c r="H689" s="16"/>
      <c r="I689" s="16"/>
      <c r="J689" s="16"/>
      <c r="K689" s="16"/>
      <c r="L689" s="16"/>
      <c r="M689" s="16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3.5" customHeight="1">
      <c r="A690" s="14"/>
      <c r="B690" s="14"/>
      <c r="C690" s="14"/>
      <c r="D690" s="15"/>
      <c r="E690" s="16"/>
      <c r="F690" s="16"/>
      <c r="G690" s="16"/>
      <c r="H690" s="16"/>
      <c r="I690" s="16"/>
      <c r="J690" s="16"/>
      <c r="K690" s="16"/>
      <c r="L690" s="16"/>
      <c r="M690" s="16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3.5" customHeight="1">
      <c r="A691" s="14"/>
      <c r="B691" s="14"/>
      <c r="C691" s="14"/>
      <c r="D691" s="15"/>
      <c r="E691" s="16"/>
      <c r="F691" s="16"/>
      <c r="G691" s="16"/>
      <c r="H691" s="16"/>
      <c r="I691" s="16"/>
      <c r="J691" s="16"/>
      <c r="K691" s="16"/>
      <c r="L691" s="16"/>
      <c r="M691" s="16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3.5" customHeight="1">
      <c r="A692" s="14"/>
      <c r="B692" s="14"/>
      <c r="C692" s="14"/>
      <c r="D692" s="15"/>
      <c r="E692" s="16"/>
      <c r="F692" s="16"/>
      <c r="G692" s="16"/>
      <c r="H692" s="16"/>
      <c r="I692" s="16"/>
      <c r="J692" s="16"/>
      <c r="K692" s="16"/>
      <c r="L692" s="16"/>
      <c r="M692" s="16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3.5" customHeight="1">
      <c r="A693" s="14"/>
      <c r="B693" s="14"/>
      <c r="C693" s="14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3.5" customHeight="1">
      <c r="A694" s="14"/>
      <c r="B694" s="14"/>
      <c r="C694" s="14"/>
      <c r="D694" s="15"/>
      <c r="E694" s="16"/>
      <c r="F694" s="16"/>
      <c r="G694" s="16"/>
      <c r="H694" s="16"/>
      <c r="I694" s="16"/>
      <c r="J694" s="16"/>
      <c r="K694" s="16"/>
      <c r="L694" s="16"/>
      <c r="M694" s="16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3.5" customHeight="1">
      <c r="A695" s="14"/>
      <c r="B695" s="14"/>
      <c r="C695" s="14"/>
      <c r="D695" s="15"/>
      <c r="E695" s="16"/>
      <c r="F695" s="16"/>
      <c r="G695" s="16"/>
      <c r="H695" s="16"/>
      <c r="I695" s="16"/>
      <c r="J695" s="16"/>
      <c r="K695" s="16"/>
      <c r="L695" s="16"/>
      <c r="M695" s="16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3.5" customHeight="1">
      <c r="A696" s="14"/>
      <c r="B696" s="14"/>
      <c r="C696" s="14"/>
      <c r="D696" s="15"/>
      <c r="E696" s="16"/>
      <c r="F696" s="16"/>
      <c r="G696" s="16"/>
      <c r="H696" s="16"/>
      <c r="I696" s="16"/>
      <c r="J696" s="16"/>
      <c r="K696" s="16"/>
      <c r="L696" s="16"/>
      <c r="M696" s="16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3.5" customHeight="1">
      <c r="A697" s="14"/>
      <c r="B697" s="14"/>
      <c r="C697" s="14"/>
      <c r="D697" s="15"/>
      <c r="E697" s="16"/>
      <c r="F697" s="16"/>
      <c r="G697" s="16"/>
      <c r="H697" s="16"/>
      <c r="I697" s="16"/>
      <c r="J697" s="16"/>
      <c r="K697" s="16"/>
      <c r="L697" s="16"/>
      <c r="M697" s="16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3.5" customHeight="1">
      <c r="A698" s="14"/>
      <c r="B698" s="14"/>
      <c r="C698" s="14"/>
      <c r="D698" s="15"/>
      <c r="E698" s="16"/>
      <c r="F698" s="16"/>
      <c r="G698" s="16"/>
      <c r="H698" s="16"/>
      <c r="I698" s="16"/>
      <c r="J698" s="16"/>
      <c r="K698" s="16"/>
      <c r="L698" s="16"/>
      <c r="M698" s="16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3.5" customHeight="1">
      <c r="A699" s="14"/>
      <c r="B699" s="14"/>
      <c r="C699" s="14"/>
      <c r="D699" s="15"/>
      <c r="E699" s="16"/>
      <c r="F699" s="16"/>
      <c r="G699" s="16"/>
      <c r="H699" s="16"/>
      <c r="I699" s="16"/>
      <c r="J699" s="16"/>
      <c r="K699" s="16"/>
      <c r="L699" s="16"/>
      <c r="M699" s="16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3.5" customHeight="1">
      <c r="A700" s="14"/>
      <c r="B700" s="14"/>
      <c r="C700" s="14"/>
      <c r="D700" s="15"/>
      <c r="E700" s="16"/>
      <c r="F700" s="16"/>
      <c r="G700" s="16"/>
      <c r="H700" s="16"/>
      <c r="I700" s="16"/>
      <c r="J700" s="16"/>
      <c r="K700" s="16"/>
      <c r="L700" s="16"/>
      <c r="M700" s="16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3.5" customHeight="1">
      <c r="A701" s="14"/>
      <c r="B701" s="14"/>
      <c r="C701" s="14"/>
      <c r="D701" s="15"/>
      <c r="E701" s="16"/>
      <c r="F701" s="16"/>
      <c r="G701" s="16"/>
      <c r="H701" s="16"/>
      <c r="I701" s="16"/>
      <c r="J701" s="16"/>
      <c r="K701" s="16"/>
      <c r="L701" s="16"/>
      <c r="M701" s="16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3.5" customHeight="1">
      <c r="A702" s="14"/>
      <c r="B702" s="14"/>
      <c r="C702" s="14"/>
      <c r="D702" s="15"/>
      <c r="E702" s="16"/>
      <c r="F702" s="16"/>
      <c r="G702" s="16"/>
      <c r="H702" s="16"/>
      <c r="I702" s="16"/>
      <c r="J702" s="16"/>
      <c r="K702" s="16"/>
      <c r="L702" s="16"/>
      <c r="M702" s="16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3.5" customHeight="1">
      <c r="A703" s="14"/>
      <c r="B703" s="14"/>
      <c r="C703" s="14"/>
      <c r="D703" s="15"/>
      <c r="E703" s="16"/>
      <c r="F703" s="16"/>
      <c r="G703" s="16"/>
      <c r="H703" s="16"/>
      <c r="I703" s="16"/>
      <c r="J703" s="16"/>
      <c r="K703" s="16"/>
      <c r="L703" s="16"/>
      <c r="M703" s="16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3.5" customHeight="1">
      <c r="A704" s="14"/>
      <c r="B704" s="14"/>
      <c r="C704" s="14"/>
      <c r="D704" s="15"/>
      <c r="E704" s="16"/>
      <c r="F704" s="16"/>
      <c r="G704" s="16"/>
      <c r="H704" s="16"/>
      <c r="I704" s="16"/>
      <c r="J704" s="16"/>
      <c r="K704" s="16"/>
      <c r="L704" s="16"/>
      <c r="M704" s="16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3.5" customHeight="1">
      <c r="A705" s="14"/>
      <c r="B705" s="14"/>
      <c r="C705" s="14"/>
      <c r="D705" s="15"/>
      <c r="E705" s="16"/>
      <c r="F705" s="16"/>
      <c r="G705" s="16"/>
      <c r="H705" s="16"/>
      <c r="I705" s="16"/>
      <c r="J705" s="16"/>
      <c r="K705" s="16"/>
      <c r="L705" s="16"/>
      <c r="M705" s="16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3.5" customHeight="1">
      <c r="A706" s="14"/>
      <c r="B706" s="14"/>
      <c r="C706" s="14"/>
      <c r="D706" s="15"/>
      <c r="E706" s="16"/>
      <c r="F706" s="16"/>
      <c r="G706" s="16"/>
      <c r="H706" s="16"/>
      <c r="I706" s="16"/>
      <c r="J706" s="16"/>
      <c r="K706" s="16"/>
      <c r="L706" s="16"/>
      <c r="M706" s="16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3.5" customHeight="1">
      <c r="A707" s="14"/>
      <c r="B707" s="14"/>
      <c r="C707" s="14"/>
      <c r="D707" s="15"/>
      <c r="E707" s="16"/>
      <c r="F707" s="16"/>
      <c r="G707" s="16"/>
      <c r="H707" s="16"/>
      <c r="I707" s="16"/>
      <c r="J707" s="16"/>
      <c r="K707" s="16"/>
      <c r="L707" s="16"/>
      <c r="M707" s="16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3.5" customHeight="1">
      <c r="A708" s="14"/>
      <c r="B708" s="14"/>
      <c r="C708" s="14"/>
      <c r="D708" s="15"/>
      <c r="E708" s="16"/>
      <c r="F708" s="16"/>
      <c r="G708" s="16"/>
      <c r="H708" s="16"/>
      <c r="I708" s="16"/>
      <c r="J708" s="16"/>
      <c r="K708" s="16"/>
      <c r="L708" s="16"/>
      <c r="M708" s="16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3.5" customHeight="1">
      <c r="A709" s="14"/>
      <c r="B709" s="14"/>
      <c r="C709" s="14"/>
      <c r="D709" s="15"/>
      <c r="E709" s="16"/>
      <c r="F709" s="16"/>
      <c r="G709" s="16"/>
      <c r="H709" s="16"/>
      <c r="I709" s="16"/>
      <c r="J709" s="16"/>
      <c r="K709" s="16"/>
      <c r="L709" s="16"/>
      <c r="M709" s="16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3.5" customHeight="1">
      <c r="A710" s="14"/>
      <c r="B710" s="14"/>
      <c r="C710" s="14"/>
      <c r="D710" s="15"/>
      <c r="E710" s="16"/>
      <c r="F710" s="16"/>
      <c r="G710" s="16"/>
      <c r="H710" s="16"/>
      <c r="I710" s="16"/>
      <c r="J710" s="16"/>
      <c r="K710" s="16"/>
      <c r="L710" s="16"/>
      <c r="M710" s="16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3.5" customHeight="1">
      <c r="A711" s="14"/>
      <c r="B711" s="14"/>
      <c r="C711" s="14"/>
      <c r="D711" s="15"/>
      <c r="E711" s="16"/>
      <c r="F711" s="16"/>
      <c r="G711" s="16"/>
      <c r="H711" s="16"/>
      <c r="I711" s="16"/>
      <c r="J711" s="16"/>
      <c r="K711" s="16"/>
      <c r="L711" s="16"/>
      <c r="M711" s="16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3.5" customHeight="1">
      <c r="A712" s="14"/>
      <c r="B712" s="14"/>
      <c r="C712" s="14"/>
      <c r="D712" s="15"/>
      <c r="E712" s="16"/>
      <c r="F712" s="16"/>
      <c r="G712" s="16"/>
      <c r="H712" s="16"/>
      <c r="I712" s="16"/>
      <c r="J712" s="16"/>
      <c r="K712" s="16"/>
      <c r="L712" s="16"/>
      <c r="M712" s="16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3.5" customHeight="1">
      <c r="A713" s="14"/>
      <c r="B713" s="14"/>
      <c r="C713" s="14"/>
      <c r="D713" s="15"/>
      <c r="E713" s="16"/>
      <c r="F713" s="16"/>
      <c r="G713" s="16"/>
      <c r="H713" s="16"/>
      <c r="I713" s="16"/>
      <c r="J713" s="16"/>
      <c r="K713" s="16"/>
      <c r="L713" s="16"/>
      <c r="M713" s="16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3.5" customHeight="1">
      <c r="A714" s="14"/>
      <c r="B714" s="14"/>
      <c r="C714" s="14"/>
      <c r="D714" s="15"/>
      <c r="E714" s="16"/>
      <c r="F714" s="16"/>
      <c r="G714" s="16"/>
      <c r="H714" s="16"/>
      <c r="I714" s="16"/>
      <c r="J714" s="16"/>
      <c r="K714" s="16"/>
      <c r="L714" s="16"/>
      <c r="M714" s="16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3.5" customHeight="1">
      <c r="A715" s="14"/>
      <c r="B715" s="14"/>
      <c r="C715" s="14"/>
      <c r="D715" s="15"/>
      <c r="E715" s="16"/>
      <c r="F715" s="16"/>
      <c r="G715" s="16"/>
      <c r="H715" s="16"/>
      <c r="I715" s="16"/>
      <c r="J715" s="16"/>
      <c r="K715" s="16"/>
      <c r="L715" s="16"/>
      <c r="M715" s="16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3.5" customHeight="1">
      <c r="A716" s="14"/>
      <c r="B716" s="14"/>
      <c r="C716" s="14"/>
      <c r="D716" s="15"/>
      <c r="E716" s="16"/>
      <c r="F716" s="16"/>
      <c r="G716" s="16"/>
      <c r="H716" s="16"/>
      <c r="I716" s="16"/>
      <c r="J716" s="16"/>
      <c r="K716" s="16"/>
      <c r="L716" s="16"/>
      <c r="M716" s="16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3.5" customHeight="1">
      <c r="A717" s="14"/>
      <c r="B717" s="14"/>
      <c r="C717" s="14"/>
      <c r="D717" s="15"/>
      <c r="E717" s="16"/>
      <c r="F717" s="16"/>
      <c r="G717" s="16"/>
      <c r="H717" s="16"/>
      <c r="I717" s="16"/>
      <c r="J717" s="16"/>
      <c r="K717" s="16"/>
      <c r="L717" s="16"/>
      <c r="M717" s="16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3.5" customHeight="1">
      <c r="A718" s="14"/>
      <c r="B718" s="14"/>
      <c r="C718" s="14"/>
      <c r="D718" s="15"/>
      <c r="E718" s="16"/>
      <c r="F718" s="16"/>
      <c r="G718" s="16"/>
      <c r="H718" s="16"/>
      <c r="I718" s="16"/>
      <c r="J718" s="16"/>
      <c r="K718" s="16"/>
      <c r="L718" s="16"/>
      <c r="M718" s="16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3.5" customHeight="1">
      <c r="A719" s="14"/>
      <c r="B719" s="14"/>
      <c r="C719" s="14"/>
      <c r="D719" s="15"/>
      <c r="E719" s="16"/>
      <c r="F719" s="16"/>
      <c r="G719" s="16"/>
      <c r="H719" s="16"/>
      <c r="I719" s="16"/>
      <c r="J719" s="16"/>
      <c r="K719" s="16"/>
      <c r="L719" s="16"/>
      <c r="M719" s="16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3.5" customHeight="1">
      <c r="A720" s="14"/>
      <c r="B720" s="14"/>
      <c r="C720" s="14"/>
      <c r="D720" s="15"/>
      <c r="E720" s="16"/>
      <c r="F720" s="16"/>
      <c r="G720" s="16"/>
      <c r="H720" s="16"/>
      <c r="I720" s="16"/>
      <c r="J720" s="16"/>
      <c r="K720" s="16"/>
      <c r="L720" s="16"/>
      <c r="M720" s="16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3.5" customHeight="1">
      <c r="A721" s="14"/>
      <c r="B721" s="14"/>
      <c r="C721" s="14"/>
      <c r="D721" s="15"/>
      <c r="E721" s="16"/>
      <c r="F721" s="16"/>
      <c r="G721" s="16"/>
      <c r="H721" s="16"/>
      <c r="I721" s="16"/>
      <c r="J721" s="16"/>
      <c r="K721" s="16"/>
      <c r="L721" s="16"/>
      <c r="M721" s="16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3.5" customHeight="1">
      <c r="A722" s="14"/>
      <c r="B722" s="14"/>
      <c r="C722" s="14"/>
      <c r="D722" s="15"/>
      <c r="E722" s="16"/>
      <c r="F722" s="16"/>
      <c r="G722" s="16"/>
      <c r="H722" s="16"/>
      <c r="I722" s="16"/>
      <c r="J722" s="16"/>
      <c r="K722" s="16"/>
      <c r="L722" s="16"/>
      <c r="M722" s="16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3.5" customHeight="1">
      <c r="A723" s="14"/>
      <c r="B723" s="14"/>
      <c r="C723" s="14"/>
      <c r="D723" s="15"/>
      <c r="E723" s="16"/>
      <c r="F723" s="16"/>
      <c r="G723" s="16"/>
      <c r="H723" s="16"/>
      <c r="I723" s="16"/>
      <c r="J723" s="16"/>
      <c r="K723" s="16"/>
      <c r="L723" s="16"/>
      <c r="M723" s="16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3.5" customHeight="1">
      <c r="A724" s="14"/>
      <c r="B724" s="14"/>
      <c r="C724" s="14"/>
      <c r="D724" s="15"/>
      <c r="E724" s="16"/>
      <c r="F724" s="16"/>
      <c r="G724" s="16"/>
      <c r="H724" s="16"/>
      <c r="I724" s="16"/>
      <c r="J724" s="16"/>
      <c r="K724" s="16"/>
      <c r="L724" s="16"/>
      <c r="M724" s="16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3.5" customHeight="1">
      <c r="A725" s="14"/>
      <c r="B725" s="14"/>
      <c r="C725" s="14"/>
      <c r="D725" s="15"/>
      <c r="E725" s="16"/>
      <c r="F725" s="16"/>
      <c r="G725" s="16"/>
      <c r="H725" s="16"/>
      <c r="I725" s="16"/>
      <c r="J725" s="16"/>
      <c r="K725" s="16"/>
      <c r="L725" s="16"/>
      <c r="M725" s="16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3.5" customHeight="1">
      <c r="A726" s="14"/>
      <c r="B726" s="14"/>
      <c r="C726" s="14"/>
      <c r="D726" s="15"/>
      <c r="E726" s="16"/>
      <c r="F726" s="16"/>
      <c r="G726" s="16"/>
      <c r="H726" s="16"/>
      <c r="I726" s="16"/>
      <c r="J726" s="16"/>
      <c r="K726" s="16"/>
      <c r="L726" s="16"/>
      <c r="M726" s="16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3.5" customHeight="1">
      <c r="A727" s="14"/>
      <c r="B727" s="14"/>
      <c r="C727" s="14"/>
      <c r="D727" s="15"/>
      <c r="E727" s="16"/>
      <c r="F727" s="16"/>
      <c r="G727" s="16"/>
      <c r="H727" s="16"/>
      <c r="I727" s="16"/>
      <c r="J727" s="16"/>
      <c r="K727" s="16"/>
      <c r="L727" s="16"/>
      <c r="M727" s="16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3.5" customHeight="1">
      <c r="A728" s="14"/>
      <c r="B728" s="14"/>
      <c r="C728" s="14"/>
      <c r="D728" s="15"/>
      <c r="E728" s="16"/>
      <c r="F728" s="16"/>
      <c r="G728" s="16"/>
      <c r="H728" s="16"/>
      <c r="I728" s="16"/>
      <c r="J728" s="16"/>
      <c r="K728" s="16"/>
      <c r="L728" s="16"/>
      <c r="M728" s="16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3.5" customHeight="1">
      <c r="A729" s="14"/>
      <c r="B729" s="14"/>
      <c r="C729" s="14"/>
      <c r="D729" s="15"/>
      <c r="E729" s="16"/>
      <c r="F729" s="16"/>
      <c r="G729" s="16"/>
      <c r="H729" s="16"/>
      <c r="I729" s="16"/>
      <c r="J729" s="16"/>
      <c r="K729" s="16"/>
      <c r="L729" s="16"/>
      <c r="M729" s="16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3.5" customHeight="1">
      <c r="A730" s="14"/>
      <c r="B730" s="14"/>
      <c r="C730" s="14"/>
      <c r="D730" s="15"/>
      <c r="E730" s="16"/>
      <c r="F730" s="16"/>
      <c r="G730" s="16"/>
      <c r="H730" s="16"/>
      <c r="I730" s="16"/>
      <c r="J730" s="16"/>
      <c r="K730" s="16"/>
      <c r="L730" s="16"/>
      <c r="M730" s="16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3.5" customHeight="1">
      <c r="A731" s="14"/>
      <c r="B731" s="14"/>
      <c r="C731" s="14"/>
      <c r="D731" s="15"/>
      <c r="E731" s="16"/>
      <c r="F731" s="16"/>
      <c r="G731" s="16"/>
      <c r="H731" s="16"/>
      <c r="I731" s="16"/>
      <c r="J731" s="16"/>
      <c r="K731" s="16"/>
      <c r="L731" s="16"/>
      <c r="M731" s="16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3.5" customHeight="1">
      <c r="A732" s="14"/>
      <c r="B732" s="14"/>
      <c r="C732" s="14"/>
      <c r="D732" s="15"/>
      <c r="E732" s="16"/>
      <c r="F732" s="16"/>
      <c r="G732" s="16"/>
      <c r="H732" s="16"/>
      <c r="I732" s="16"/>
      <c r="J732" s="16"/>
      <c r="K732" s="16"/>
      <c r="L732" s="16"/>
      <c r="M732" s="16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3.5" customHeight="1">
      <c r="A733" s="14"/>
      <c r="B733" s="14"/>
      <c r="C733" s="14"/>
      <c r="D733" s="15"/>
      <c r="E733" s="16"/>
      <c r="F733" s="16"/>
      <c r="G733" s="16"/>
      <c r="H733" s="16"/>
      <c r="I733" s="16"/>
      <c r="J733" s="16"/>
      <c r="K733" s="16"/>
      <c r="L733" s="16"/>
      <c r="M733" s="16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3.5" customHeight="1">
      <c r="A734" s="14"/>
      <c r="B734" s="14"/>
      <c r="C734" s="14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3.5" customHeight="1">
      <c r="A735" s="14"/>
      <c r="B735" s="14"/>
      <c r="C735" s="14"/>
      <c r="D735" s="15"/>
      <c r="E735" s="16"/>
      <c r="F735" s="16"/>
      <c r="G735" s="16"/>
      <c r="H735" s="16"/>
      <c r="I735" s="16"/>
      <c r="J735" s="16"/>
      <c r="K735" s="16"/>
      <c r="L735" s="16"/>
      <c r="M735" s="16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3.5" customHeight="1">
      <c r="A736" s="14"/>
      <c r="B736" s="14"/>
      <c r="C736" s="14"/>
      <c r="D736" s="15"/>
      <c r="E736" s="16"/>
      <c r="F736" s="16"/>
      <c r="G736" s="16"/>
      <c r="H736" s="16"/>
      <c r="I736" s="16"/>
      <c r="J736" s="16"/>
      <c r="K736" s="16"/>
      <c r="L736" s="16"/>
      <c r="M736" s="16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3.5" customHeight="1">
      <c r="A737" s="14"/>
      <c r="B737" s="14"/>
      <c r="C737" s="14"/>
      <c r="D737" s="15"/>
      <c r="E737" s="16"/>
      <c r="F737" s="16"/>
      <c r="G737" s="16"/>
      <c r="H737" s="16"/>
      <c r="I737" s="16"/>
      <c r="J737" s="16"/>
      <c r="K737" s="16"/>
      <c r="L737" s="16"/>
      <c r="M737" s="16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3.5" customHeight="1">
      <c r="A738" s="14"/>
      <c r="B738" s="14"/>
      <c r="C738" s="14"/>
      <c r="D738" s="15"/>
      <c r="E738" s="16"/>
      <c r="F738" s="16"/>
      <c r="G738" s="16"/>
      <c r="H738" s="16"/>
      <c r="I738" s="16"/>
      <c r="J738" s="16"/>
      <c r="K738" s="16"/>
      <c r="L738" s="16"/>
      <c r="M738" s="16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3.5" customHeight="1">
      <c r="A739" s="14"/>
      <c r="B739" s="14"/>
      <c r="C739" s="14"/>
      <c r="D739" s="15"/>
      <c r="E739" s="16"/>
      <c r="F739" s="16"/>
      <c r="G739" s="16"/>
      <c r="H739" s="16"/>
      <c r="I739" s="16"/>
      <c r="J739" s="16"/>
      <c r="K739" s="16"/>
      <c r="L739" s="16"/>
      <c r="M739" s="16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3.5" customHeight="1">
      <c r="A740" s="14"/>
      <c r="B740" s="14"/>
      <c r="C740" s="14"/>
      <c r="D740" s="15"/>
      <c r="E740" s="16"/>
      <c r="F740" s="16"/>
      <c r="G740" s="16"/>
      <c r="H740" s="16"/>
      <c r="I740" s="16"/>
      <c r="J740" s="16"/>
      <c r="K740" s="16"/>
      <c r="L740" s="16"/>
      <c r="M740" s="16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3.5" customHeight="1">
      <c r="A741" s="14"/>
      <c r="B741" s="14"/>
      <c r="C741" s="14"/>
      <c r="D741" s="15"/>
      <c r="E741" s="16"/>
      <c r="F741" s="16"/>
      <c r="G741" s="16"/>
      <c r="H741" s="16"/>
      <c r="I741" s="16"/>
      <c r="J741" s="16"/>
      <c r="K741" s="16"/>
      <c r="L741" s="16"/>
      <c r="M741" s="16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3.5" customHeight="1">
      <c r="A742" s="14"/>
      <c r="B742" s="14"/>
      <c r="C742" s="14"/>
      <c r="D742" s="15"/>
      <c r="E742" s="16"/>
      <c r="F742" s="16"/>
      <c r="G742" s="16"/>
      <c r="H742" s="16"/>
      <c r="I742" s="16"/>
      <c r="J742" s="16"/>
      <c r="K742" s="16"/>
      <c r="L742" s="16"/>
      <c r="M742" s="16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3.5" customHeight="1">
      <c r="A743" s="14"/>
      <c r="B743" s="14"/>
      <c r="C743" s="14"/>
      <c r="D743" s="15"/>
      <c r="E743" s="16"/>
      <c r="F743" s="16"/>
      <c r="G743" s="16"/>
      <c r="H743" s="16"/>
      <c r="I743" s="16"/>
      <c r="J743" s="16"/>
      <c r="K743" s="16"/>
      <c r="L743" s="16"/>
      <c r="M743" s="16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3.5" customHeight="1">
      <c r="A744" s="14"/>
      <c r="B744" s="14"/>
      <c r="C744" s="14"/>
      <c r="D744" s="15"/>
      <c r="E744" s="16"/>
      <c r="F744" s="16"/>
      <c r="G744" s="16"/>
      <c r="H744" s="16"/>
      <c r="I744" s="16"/>
      <c r="J744" s="16"/>
      <c r="K744" s="16"/>
      <c r="L744" s="16"/>
      <c r="M744" s="16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3.5" customHeight="1">
      <c r="A745" s="14"/>
      <c r="B745" s="14"/>
      <c r="C745" s="14"/>
      <c r="D745" s="15"/>
      <c r="E745" s="16"/>
      <c r="F745" s="16"/>
      <c r="G745" s="16"/>
      <c r="H745" s="16"/>
      <c r="I745" s="16"/>
      <c r="J745" s="16"/>
      <c r="K745" s="16"/>
      <c r="L745" s="16"/>
      <c r="M745" s="16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3.5" customHeight="1">
      <c r="A746" s="14"/>
      <c r="B746" s="14"/>
      <c r="C746" s="14"/>
      <c r="D746" s="15"/>
      <c r="E746" s="16"/>
      <c r="F746" s="16"/>
      <c r="G746" s="16"/>
      <c r="H746" s="16"/>
      <c r="I746" s="16"/>
      <c r="J746" s="16"/>
      <c r="K746" s="16"/>
      <c r="L746" s="16"/>
      <c r="M746" s="16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3.5" customHeight="1">
      <c r="A747" s="14"/>
      <c r="B747" s="14"/>
      <c r="C747" s="14"/>
      <c r="D747" s="15"/>
      <c r="E747" s="16"/>
      <c r="F747" s="16"/>
      <c r="G747" s="16"/>
      <c r="H747" s="16"/>
      <c r="I747" s="16"/>
      <c r="J747" s="16"/>
      <c r="K747" s="16"/>
      <c r="L747" s="16"/>
      <c r="M747" s="16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3.5" customHeight="1">
      <c r="A748" s="14"/>
      <c r="B748" s="14"/>
      <c r="C748" s="14"/>
      <c r="D748" s="15"/>
      <c r="E748" s="16"/>
      <c r="F748" s="16"/>
      <c r="G748" s="16"/>
      <c r="H748" s="16"/>
      <c r="I748" s="16"/>
      <c r="J748" s="16"/>
      <c r="K748" s="16"/>
      <c r="L748" s="16"/>
      <c r="M748" s="16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3.5" customHeight="1">
      <c r="A749" s="14"/>
      <c r="B749" s="14"/>
      <c r="C749" s="14"/>
      <c r="D749" s="15"/>
      <c r="E749" s="16"/>
      <c r="F749" s="16"/>
      <c r="G749" s="16"/>
      <c r="H749" s="16"/>
      <c r="I749" s="16"/>
      <c r="J749" s="16"/>
      <c r="K749" s="16"/>
      <c r="L749" s="16"/>
      <c r="M749" s="16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3.5" customHeight="1">
      <c r="A750" s="14"/>
      <c r="B750" s="14"/>
      <c r="C750" s="14"/>
      <c r="D750" s="15"/>
      <c r="E750" s="16"/>
      <c r="F750" s="16"/>
      <c r="G750" s="16"/>
      <c r="H750" s="16"/>
      <c r="I750" s="16"/>
      <c r="J750" s="16"/>
      <c r="K750" s="16"/>
      <c r="L750" s="16"/>
      <c r="M750" s="16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3.5" customHeight="1">
      <c r="A751" s="14"/>
      <c r="B751" s="14"/>
      <c r="C751" s="14"/>
      <c r="D751" s="15"/>
      <c r="E751" s="16"/>
      <c r="F751" s="16"/>
      <c r="G751" s="16"/>
      <c r="H751" s="16"/>
      <c r="I751" s="16"/>
      <c r="J751" s="16"/>
      <c r="K751" s="16"/>
      <c r="L751" s="16"/>
      <c r="M751" s="16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3.5" customHeight="1">
      <c r="A752" s="14"/>
      <c r="B752" s="14"/>
      <c r="C752" s="14"/>
      <c r="D752" s="15"/>
      <c r="E752" s="16"/>
      <c r="F752" s="16"/>
      <c r="G752" s="16"/>
      <c r="H752" s="16"/>
      <c r="I752" s="16"/>
      <c r="J752" s="16"/>
      <c r="K752" s="16"/>
      <c r="L752" s="16"/>
      <c r="M752" s="16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3.5" customHeight="1">
      <c r="A753" s="14"/>
      <c r="B753" s="14"/>
      <c r="C753" s="14"/>
      <c r="D753" s="15"/>
      <c r="E753" s="16"/>
      <c r="F753" s="16"/>
      <c r="G753" s="16"/>
      <c r="H753" s="16"/>
      <c r="I753" s="16"/>
      <c r="J753" s="16"/>
      <c r="K753" s="16"/>
      <c r="L753" s="16"/>
      <c r="M753" s="16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3.5" customHeight="1">
      <c r="A754" s="14"/>
      <c r="B754" s="14"/>
      <c r="C754" s="14"/>
      <c r="D754" s="15"/>
      <c r="E754" s="16"/>
      <c r="F754" s="16"/>
      <c r="G754" s="16"/>
      <c r="H754" s="16"/>
      <c r="I754" s="16"/>
      <c r="J754" s="16"/>
      <c r="K754" s="16"/>
      <c r="L754" s="16"/>
      <c r="M754" s="16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3.5" customHeight="1">
      <c r="A755" s="14"/>
      <c r="B755" s="14"/>
      <c r="C755" s="14"/>
      <c r="D755" s="15"/>
      <c r="E755" s="16"/>
      <c r="F755" s="16"/>
      <c r="G755" s="16"/>
      <c r="H755" s="16"/>
      <c r="I755" s="16"/>
      <c r="J755" s="16"/>
      <c r="K755" s="16"/>
      <c r="L755" s="16"/>
      <c r="M755" s="16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3.5" customHeight="1">
      <c r="A756" s="14"/>
      <c r="B756" s="14"/>
      <c r="C756" s="14"/>
      <c r="D756" s="15"/>
      <c r="E756" s="16"/>
      <c r="F756" s="16"/>
      <c r="G756" s="16"/>
      <c r="H756" s="16"/>
      <c r="I756" s="16"/>
      <c r="J756" s="16"/>
      <c r="K756" s="16"/>
      <c r="L756" s="16"/>
      <c r="M756" s="16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3.5" customHeight="1">
      <c r="A757" s="14"/>
      <c r="B757" s="14"/>
      <c r="C757" s="14"/>
      <c r="D757" s="15"/>
      <c r="E757" s="16"/>
      <c r="F757" s="16"/>
      <c r="G757" s="16"/>
      <c r="H757" s="16"/>
      <c r="I757" s="16"/>
      <c r="J757" s="16"/>
      <c r="K757" s="16"/>
      <c r="L757" s="16"/>
      <c r="M757" s="16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3.5" customHeight="1">
      <c r="A758" s="14"/>
      <c r="B758" s="14"/>
      <c r="C758" s="14"/>
      <c r="D758" s="15"/>
      <c r="E758" s="16"/>
      <c r="F758" s="16"/>
      <c r="G758" s="16"/>
      <c r="H758" s="16"/>
      <c r="I758" s="16"/>
      <c r="J758" s="16"/>
      <c r="K758" s="16"/>
      <c r="L758" s="16"/>
      <c r="M758" s="16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3.5" customHeight="1">
      <c r="A759" s="14"/>
      <c r="B759" s="14"/>
      <c r="C759" s="14"/>
      <c r="D759" s="15"/>
      <c r="E759" s="16"/>
      <c r="F759" s="16"/>
      <c r="G759" s="16"/>
      <c r="H759" s="16"/>
      <c r="I759" s="16"/>
      <c r="J759" s="16"/>
      <c r="K759" s="16"/>
      <c r="L759" s="16"/>
      <c r="M759" s="16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3.5" customHeight="1">
      <c r="A760" s="14"/>
      <c r="B760" s="14"/>
      <c r="C760" s="14"/>
      <c r="D760" s="15"/>
      <c r="E760" s="16"/>
      <c r="F760" s="16"/>
      <c r="G760" s="16"/>
      <c r="H760" s="16"/>
      <c r="I760" s="16"/>
      <c r="J760" s="16"/>
      <c r="K760" s="16"/>
      <c r="L760" s="16"/>
      <c r="M760" s="16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3.5" customHeight="1">
      <c r="A761" s="14"/>
      <c r="B761" s="14"/>
      <c r="C761" s="14"/>
      <c r="D761" s="15"/>
      <c r="E761" s="16"/>
      <c r="F761" s="16"/>
      <c r="G761" s="16"/>
      <c r="H761" s="16"/>
      <c r="I761" s="16"/>
      <c r="J761" s="16"/>
      <c r="K761" s="16"/>
      <c r="L761" s="16"/>
      <c r="M761" s="16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3.5" customHeight="1">
      <c r="A762" s="14"/>
      <c r="B762" s="14"/>
      <c r="C762" s="14"/>
      <c r="D762" s="15"/>
      <c r="E762" s="16"/>
      <c r="F762" s="16"/>
      <c r="G762" s="16"/>
      <c r="H762" s="16"/>
      <c r="I762" s="16"/>
      <c r="J762" s="16"/>
      <c r="K762" s="16"/>
      <c r="L762" s="16"/>
      <c r="M762" s="16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3.5" customHeight="1">
      <c r="A763" s="14"/>
      <c r="B763" s="14"/>
      <c r="C763" s="14"/>
      <c r="D763" s="15"/>
      <c r="E763" s="16"/>
      <c r="F763" s="16"/>
      <c r="G763" s="16"/>
      <c r="H763" s="16"/>
      <c r="I763" s="16"/>
      <c r="J763" s="16"/>
      <c r="K763" s="16"/>
      <c r="L763" s="16"/>
      <c r="M763" s="16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3.5" customHeight="1">
      <c r="A764" s="14"/>
      <c r="B764" s="14"/>
      <c r="C764" s="14"/>
      <c r="D764" s="15"/>
      <c r="E764" s="16"/>
      <c r="F764" s="16"/>
      <c r="G764" s="16"/>
      <c r="H764" s="16"/>
      <c r="I764" s="16"/>
      <c r="J764" s="16"/>
      <c r="K764" s="16"/>
      <c r="L764" s="16"/>
      <c r="M764" s="16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3.5" customHeight="1">
      <c r="A765" s="14"/>
      <c r="B765" s="14"/>
      <c r="C765" s="14"/>
      <c r="D765" s="15"/>
      <c r="E765" s="16"/>
      <c r="F765" s="16"/>
      <c r="G765" s="16"/>
      <c r="H765" s="16"/>
      <c r="I765" s="16"/>
      <c r="J765" s="16"/>
      <c r="K765" s="16"/>
      <c r="L765" s="16"/>
      <c r="M765" s="16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3.5" customHeight="1">
      <c r="A766" s="14"/>
      <c r="B766" s="14"/>
      <c r="C766" s="14"/>
      <c r="D766" s="15"/>
      <c r="E766" s="16"/>
      <c r="F766" s="16"/>
      <c r="G766" s="16"/>
      <c r="H766" s="16"/>
      <c r="I766" s="16"/>
      <c r="J766" s="16"/>
      <c r="K766" s="16"/>
      <c r="L766" s="16"/>
      <c r="M766" s="16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3.5" customHeight="1">
      <c r="A767" s="14"/>
      <c r="B767" s="14"/>
      <c r="C767" s="14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3.5" customHeight="1">
      <c r="A768" s="14"/>
      <c r="B768" s="14"/>
      <c r="C768" s="14"/>
      <c r="D768" s="15"/>
      <c r="E768" s="16"/>
      <c r="F768" s="16"/>
      <c r="G768" s="16"/>
      <c r="H768" s="16"/>
      <c r="I768" s="16"/>
      <c r="J768" s="16"/>
      <c r="K768" s="16"/>
      <c r="L768" s="16"/>
      <c r="M768" s="16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3.5" customHeight="1">
      <c r="A769" s="14"/>
      <c r="B769" s="14"/>
      <c r="C769" s="14"/>
      <c r="D769" s="15"/>
      <c r="E769" s="16"/>
      <c r="F769" s="16"/>
      <c r="G769" s="16"/>
      <c r="H769" s="16"/>
      <c r="I769" s="16"/>
      <c r="J769" s="16"/>
      <c r="K769" s="16"/>
      <c r="L769" s="16"/>
      <c r="M769" s="16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3.5" customHeight="1">
      <c r="A770" s="14"/>
      <c r="B770" s="14"/>
      <c r="C770" s="14"/>
      <c r="D770" s="15"/>
      <c r="E770" s="16"/>
      <c r="F770" s="16"/>
      <c r="G770" s="16"/>
      <c r="H770" s="16"/>
      <c r="I770" s="16"/>
      <c r="J770" s="16"/>
      <c r="K770" s="16"/>
      <c r="L770" s="16"/>
      <c r="M770" s="16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3.5" customHeight="1">
      <c r="A771" s="14"/>
      <c r="B771" s="14"/>
      <c r="C771" s="14"/>
      <c r="D771" s="15"/>
      <c r="E771" s="16"/>
      <c r="F771" s="16"/>
      <c r="G771" s="16"/>
      <c r="H771" s="16"/>
      <c r="I771" s="16"/>
      <c r="J771" s="16"/>
      <c r="K771" s="16"/>
      <c r="L771" s="16"/>
      <c r="M771" s="16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3.5" customHeight="1">
      <c r="A772" s="14"/>
      <c r="B772" s="14"/>
      <c r="C772" s="14"/>
      <c r="D772" s="15"/>
      <c r="E772" s="16"/>
      <c r="F772" s="16"/>
      <c r="G772" s="16"/>
      <c r="H772" s="16"/>
      <c r="I772" s="16"/>
      <c r="J772" s="16"/>
      <c r="K772" s="16"/>
      <c r="L772" s="16"/>
      <c r="M772" s="16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3.5" customHeight="1">
      <c r="A773" s="14"/>
      <c r="B773" s="14"/>
      <c r="C773" s="14"/>
      <c r="D773" s="15"/>
      <c r="E773" s="16"/>
      <c r="F773" s="16"/>
      <c r="G773" s="16"/>
      <c r="H773" s="16"/>
      <c r="I773" s="16"/>
      <c r="J773" s="16"/>
      <c r="K773" s="16"/>
      <c r="L773" s="16"/>
      <c r="M773" s="16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3.5" customHeight="1">
      <c r="A774" s="14"/>
      <c r="B774" s="14"/>
      <c r="C774" s="14"/>
      <c r="D774" s="15"/>
      <c r="E774" s="16"/>
      <c r="F774" s="16"/>
      <c r="G774" s="16"/>
      <c r="H774" s="16"/>
      <c r="I774" s="16"/>
      <c r="J774" s="16"/>
      <c r="K774" s="16"/>
      <c r="L774" s="16"/>
      <c r="M774" s="16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3.5" customHeight="1">
      <c r="A775" s="14"/>
      <c r="B775" s="14"/>
      <c r="C775" s="14"/>
      <c r="D775" s="15"/>
      <c r="E775" s="16"/>
      <c r="F775" s="16"/>
      <c r="G775" s="16"/>
      <c r="H775" s="16"/>
      <c r="I775" s="16"/>
      <c r="J775" s="16"/>
      <c r="K775" s="16"/>
      <c r="L775" s="16"/>
      <c r="M775" s="16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3.5" customHeight="1">
      <c r="A776" s="14"/>
      <c r="B776" s="14"/>
      <c r="C776" s="14"/>
      <c r="D776" s="15"/>
      <c r="E776" s="16"/>
      <c r="F776" s="16"/>
      <c r="G776" s="16"/>
      <c r="H776" s="16"/>
      <c r="I776" s="16"/>
      <c r="J776" s="16"/>
      <c r="K776" s="16"/>
      <c r="L776" s="16"/>
      <c r="M776" s="16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3.5" customHeight="1">
      <c r="A777" s="14"/>
      <c r="B777" s="14"/>
      <c r="C777" s="14"/>
      <c r="D777" s="15"/>
      <c r="E777" s="16"/>
      <c r="F777" s="16"/>
      <c r="G777" s="16"/>
      <c r="H777" s="16"/>
      <c r="I777" s="16"/>
      <c r="J777" s="16"/>
      <c r="K777" s="16"/>
      <c r="L777" s="16"/>
      <c r="M777" s="16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3.5" customHeight="1">
      <c r="A778" s="14"/>
      <c r="B778" s="14"/>
      <c r="C778" s="14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3.5" customHeight="1">
      <c r="A779" s="14"/>
      <c r="B779" s="14"/>
      <c r="C779" s="14"/>
      <c r="D779" s="15"/>
      <c r="E779" s="16"/>
      <c r="F779" s="16"/>
      <c r="G779" s="16"/>
      <c r="H779" s="16"/>
      <c r="I779" s="16"/>
      <c r="J779" s="16"/>
      <c r="K779" s="16"/>
      <c r="L779" s="16"/>
      <c r="M779" s="16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3.5" customHeight="1">
      <c r="A780" s="14"/>
      <c r="B780" s="14"/>
      <c r="C780" s="14"/>
      <c r="D780" s="15"/>
      <c r="E780" s="16"/>
      <c r="F780" s="16"/>
      <c r="G780" s="16"/>
      <c r="H780" s="16"/>
      <c r="I780" s="16"/>
      <c r="J780" s="16"/>
      <c r="K780" s="16"/>
      <c r="L780" s="16"/>
      <c r="M780" s="16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3.5" customHeight="1">
      <c r="A781" s="14"/>
      <c r="B781" s="14"/>
      <c r="C781" s="14"/>
      <c r="D781" s="15"/>
      <c r="E781" s="16"/>
      <c r="F781" s="16"/>
      <c r="G781" s="16"/>
      <c r="H781" s="16"/>
      <c r="I781" s="16"/>
      <c r="J781" s="16"/>
      <c r="K781" s="16"/>
      <c r="L781" s="16"/>
      <c r="M781" s="16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3.5" customHeight="1">
      <c r="A782" s="14"/>
      <c r="B782" s="14"/>
      <c r="C782" s="14"/>
      <c r="D782" s="15"/>
      <c r="E782" s="16"/>
      <c r="F782" s="16"/>
      <c r="G782" s="16"/>
      <c r="H782" s="16"/>
      <c r="I782" s="16"/>
      <c r="J782" s="16"/>
      <c r="K782" s="16"/>
      <c r="L782" s="16"/>
      <c r="M782" s="16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3.5" customHeight="1">
      <c r="A783" s="14"/>
      <c r="B783" s="14"/>
      <c r="C783" s="14"/>
      <c r="D783" s="15"/>
      <c r="E783" s="16"/>
      <c r="F783" s="16"/>
      <c r="G783" s="16"/>
      <c r="H783" s="16"/>
      <c r="I783" s="16"/>
      <c r="J783" s="16"/>
      <c r="K783" s="16"/>
      <c r="L783" s="16"/>
      <c r="M783" s="16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3.5" customHeight="1">
      <c r="A784" s="14"/>
      <c r="B784" s="14"/>
      <c r="C784" s="14"/>
      <c r="D784" s="15"/>
      <c r="E784" s="16"/>
      <c r="F784" s="16"/>
      <c r="G784" s="16"/>
      <c r="H784" s="16"/>
      <c r="I784" s="16"/>
      <c r="J784" s="16"/>
      <c r="K784" s="16"/>
      <c r="L784" s="16"/>
      <c r="M784" s="16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3.5" customHeight="1">
      <c r="A785" s="14"/>
      <c r="B785" s="14"/>
      <c r="C785" s="14"/>
      <c r="D785" s="15"/>
      <c r="E785" s="16"/>
      <c r="F785" s="16"/>
      <c r="G785" s="16"/>
      <c r="H785" s="16"/>
      <c r="I785" s="16"/>
      <c r="J785" s="16"/>
      <c r="K785" s="16"/>
      <c r="L785" s="16"/>
      <c r="M785" s="16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3.5" customHeight="1">
      <c r="A786" s="14"/>
      <c r="B786" s="14"/>
      <c r="C786" s="14"/>
      <c r="D786" s="15"/>
      <c r="E786" s="16"/>
      <c r="F786" s="16"/>
      <c r="G786" s="16"/>
      <c r="H786" s="16"/>
      <c r="I786" s="16"/>
      <c r="J786" s="16"/>
      <c r="K786" s="16"/>
      <c r="L786" s="16"/>
      <c r="M786" s="16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3.5" customHeight="1">
      <c r="A787" s="14"/>
      <c r="B787" s="14"/>
      <c r="C787" s="14"/>
      <c r="D787" s="15"/>
      <c r="E787" s="16"/>
      <c r="F787" s="16"/>
      <c r="G787" s="16"/>
      <c r="H787" s="16"/>
      <c r="I787" s="16"/>
      <c r="J787" s="16"/>
      <c r="K787" s="16"/>
      <c r="L787" s="16"/>
      <c r="M787" s="16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3.5" customHeight="1">
      <c r="A788" s="14"/>
      <c r="B788" s="14"/>
      <c r="C788" s="14"/>
      <c r="D788" s="15"/>
      <c r="E788" s="16"/>
      <c r="F788" s="16"/>
      <c r="G788" s="16"/>
      <c r="H788" s="16"/>
      <c r="I788" s="16"/>
      <c r="J788" s="16"/>
      <c r="K788" s="16"/>
      <c r="L788" s="16"/>
      <c r="M788" s="16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3.5" customHeight="1">
      <c r="A789" s="14"/>
      <c r="B789" s="14"/>
      <c r="C789" s="14"/>
      <c r="D789" s="15"/>
      <c r="E789" s="16"/>
      <c r="F789" s="16"/>
      <c r="G789" s="16"/>
      <c r="H789" s="16"/>
      <c r="I789" s="16"/>
      <c r="J789" s="16"/>
      <c r="K789" s="16"/>
      <c r="L789" s="16"/>
      <c r="M789" s="16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3.5" customHeight="1">
      <c r="A790" s="14"/>
      <c r="B790" s="14"/>
      <c r="C790" s="14"/>
      <c r="D790" s="15"/>
      <c r="E790" s="16"/>
      <c r="F790" s="16"/>
      <c r="G790" s="16"/>
      <c r="H790" s="16"/>
      <c r="I790" s="16"/>
      <c r="J790" s="16"/>
      <c r="K790" s="16"/>
      <c r="L790" s="16"/>
      <c r="M790" s="16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3.5" customHeight="1">
      <c r="A791" s="14"/>
      <c r="B791" s="14"/>
      <c r="C791" s="14"/>
      <c r="D791" s="15"/>
      <c r="E791" s="16"/>
      <c r="F791" s="16"/>
      <c r="G791" s="16"/>
      <c r="H791" s="16"/>
      <c r="I791" s="16"/>
      <c r="J791" s="16"/>
      <c r="K791" s="16"/>
      <c r="L791" s="16"/>
      <c r="M791" s="16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3.5" customHeight="1">
      <c r="A792" s="14"/>
      <c r="B792" s="14"/>
      <c r="C792" s="14"/>
      <c r="D792" s="15"/>
      <c r="E792" s="16"/>
      <c r="F792" s="16"/>
      <c r="G792" s="16"/>
      <c r="H792" s="16"/>
      <c r="I792" s="16"/>
      <c r="J792" s="16"/>
      <c r="K792" s="16"/>
      <c r="L792" s="16"/>
      <c r="M792" s="16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3.5" customHeight="1">
      <c r="A793" s="14"/>
      <c r="B793" s="14"/>
      <c r="C793" s="14"/>
      <c r="D793" s="15"/>
      <c r="E793" s="16"/>
      <c r="F793" s="16"/>
      <c r="G793" s="16"/>
      <c r="H793" s="16"/>
      <c r="I793" s="16"/>
      <c r="J793" s="16"/>
      <c r="K793" s="16"/>
      <c r="L793" s="16"/>
      <c r="M793" s="16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3.5" customHeight="1">
      <c r="A794" s="14"/>
      <c r="B794" s="14"/>
      <c r="C794" s="14"/>
      <c r="D794" s="15"/>
      <c r="E794" s="16"/>
      <c r="F794" s="16"/>
      <c r="G794" s="16"/>
      <c r="H794" s="16"/>
      <c r="I794" s="16"/>
      <c r="J794" s="16"/>
      <c r="K794" s="16"/>
      <c r="L794" s="16"/>
      <c r="M794" s="16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3.5" customHeight="1">
      <c r="A795" s="14"/>
      <c r="B795" s="14"/>
      <c r="C795" s="14"/>
      <c r="D795" s="15"/>
      <c r="E795" s="16"/>
      <c r="F795" s="16"/>
      <c r="G795" s="16"/>
      <c r="H795" s="16"/>
      <c r="I795" s="16"/>
      <c r="J795" s="16"/>
      <c r="K795" s="16"/>
      <c r="L795" s="16"/>
      <c r="M795" s="16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3.5" customHeight="1">
      <c r="A796" s="14"/>
      <c r="B796" s="14"/>
      <c r="C796" s="14"/>
      <c r="D796" s="15"/>
      <c r="E796" s="16"/>
      <c r="F796" s="16"/>
      <c r="G796" s="16"/>
      <c r="H796" s="16"/>
      <c r="I796" s="16"/>
      <c r="J796" s="16"/>
      <c r="K796" s="16"/>
      <c r="L796" s="16"/>
      <c r="M796" s="16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3.5" customHeight="1">
      <c r="A797" s="14"/>
      <c r="B797" s="14"/>
      <c r="C797" s="14"/>
      <c r="D797" s="15"/>
      <c r="E797" s="16"/>
      <c r="F797" s="16"/>
      <c r="G797" s="16"/>
      <c r="H797" s="16"/>
      <c r="I797" s="16"/>
      <c r="J797" s="16"/>
      <c r="K797" s="16"/>
      <c r="L797" s="16"/>
      <c r="M797" s="16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3.5" customHeight="1">
      <c r="A798" s="14"/>
      <c r="B798" s="14"/>
      <c r="C798" s="14"/>
      <c r="D798" s="15"/>
      <c r="E798" s="16"/>
      <c r="F798" s="16"/>
      <c r="G798" s="16"/>
      <c r="H798" s="16"/>
      <c r="I798" s="16"/>
      <c r="J798" s="16"/>
      <c r="K798" s="16"/>
      <c r="L798" s="16"/>
      <c r="M798" s="16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3.5" customHeight="1">
      <c r="A799" s="14"/>
      <c r="B799" s="14"/>
      <c r="C799" s="14"/>
      <c r="D799" s="15"/>
      <c r="E799" s="16"/>
      <c r="F799" s="16"/>
      <c r="G799" s="16"/>
      <c r="H799" s="16"/>
      <c r="I799" s="16"/>
      <c r="J799" s="16"/>
      <c r="K799" s="16"/>
      <c r="L799" s="16"/>
      <c r="M799" s="16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3.5" customHeight="1">
      <c r="A800" s="14"/>
      <c r="B800" s="14"/>
      <c r="C800" s="14"/>
      <c r="D800" s="15"/>
      <c r="E800" s="16"/>
      <c r="F800" s="16"/>
      <c r="G800" s="16"/>
      <c r="H800" s="16"/>
      <c r="I800" s="16"/>
      <c r="J800" s="16"/>
      <c r="K800" s="16"/>
      <c r="L800" s="16"/>
      <c r="M800" s="16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3.5" customHeight="1">
      <c r="A801" s="14"/>
      <c r="B801" s="14"/>
      <c r="C801" s="14"/>
      <c r="D801" s="15"/>
      <c r="E801" s="16"/>
      <c r="F801" s="16"/>
      <c r="G801" s="16"/>
      <c r="H801" s="16"/>
      <c r="I801" s="16"/>
      <c r="J801" s="16"/>
      <c r="K801" s="16"/>
      <c r="L801" s="16"/>
      <c r="M801" s="16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3.5" customHeight="1">
      <c r="A802" s="14"/>
      <c r="B802" s="14"/>
      <c r="C802" s="14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3.5" customHeight="1">
      <c r="A803" s="14"/>
      <c r="B803" s="14"/>
      <c r="C803" s="14"/>
      <c r="D803" s="15"/>
      <c r="E803" s="16"/>
      <c r="F803" s="16"/>
      <c r="G803" s="16"/>
      <c r="H803" s="16"/>
      <c r="I803" s="16"/>
      <c r="J803" s="16"/>
      <c r="K803" s="16"/>
      <c r="L803" s="16"/>
      <c r="M803" s="16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3.5" customHeight="1">
      <c r="A804" s="14"/>
      <c r="B804" s="14"/>
      <c r="C804" s="14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3.5" customHeight="1">
      <c r="A805" s="14"/>
      <c r="B805" s="14"/>
      <c r="C805" s="14"/>
      <c r="D805" s="15"/>
      <c r="E805" s="16"/>
      <c r="F805" s="16"/>
      <c r="G805" s="16"/>
      <c r="H805" s="16"/>
      <c r="I805" s="16"/>
      <c r="J805" s="16"/>
      <c r="K805" s="16"/>
      <c r="L805" s="16"/>
      <c r="M805" s="16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3.5" customHeight="1">
      <c r="A806" s="14"/>
      <c r="B806" s="14"/>
      <c r="C806" s="14"/>
      <c r="D806" s="15"/>
      <c r="E806" s="16"/>
      <c r="F806" s="16"/>
      <c r="G806" s="16"/>
      <c r="H806" s="16"/>
      <c r="I806" s="16"/>
      <c r="J806" s="16"/>
      <c r="K806" s="16"/>
      <c r="L806" s="16"/>
      <c r="M806" s="16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3.5" customHeight="1">
      <c r="A807" s="14"/>
      <c r="B807" s="14"/>
      <c r="C807" s="14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3.5" customHeight="1">
      <c r="A808" s="14"/>
      <c r="B808" s="14"/>
      <c r="C808" s="14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3.5" customHeight="1">
      <c r="A809" s="14"/>
      <c r="B809" s="14"/>
      <c r="C809" s="14"/>
      <c r="D809" s="15"/>
      <c r="E809" s="16"/>
      <c r="F809" s="16"/>
      <c r="G809" s="16"/>
      <c r="H809" s="16"/>
      <c r="I809" s="16"/>
      <c r="J809" s="16"/>
      <c r="K809" s="16"/>
      <c r="L809" s="16"/>
      <c r="M809" s="16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3.5" customHeight="1">
      <c r="A810" s="14"/>
      <c r="B810" s="14"/>
      <c r="C810" s="14"/>
      <c r="D810" s="15"/>
      <c r="E810" s="16"/>
      <c r="F810" s="16"/>
      <c r="G810" s="16"/>
      <c r="H810" s="16"/>
      <c r="I810" s="16"/>
      <c r="J810" s="16"/>
      <c r="K810" s="16"/>
      <c r="L810" s="16"/>
      <c r="M810" s="16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3.5" customHeight="1">
      <c r="A811" s="14"/>
      <c r="B811" s="14"/>
      <c r="C811" s="14"/>
      <c r="D811" s="15"/>
      <c r="E811" s="16"/>
      <c r="F811" s="16"/>
      <c r="G811" s="16"/>
      <c r="H811" s="16"/>
      <c r="I811" s="16"/>
      <c r="J811" s="16"/>
      <c r="K811" s="16"/>
      <c r="L811" s="16"/>
      <c r="M811" s="16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3.5" customHeight="1">
      <c r="A812" s="14"/>
      <c r="B812" s="14"/>
      <c r="C812" s="14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3.5" customHeight="1">
      <c r="A813" s="14"/>
      <c r="B813" s="14"/>
      <c r="C813" s="14"/>
      <c r="D813" s="15"/>
      <c r="E813" s="16"/>
      <c r="F813" s="16"/>
      <c r="G813" s="16"/>
      <c r="H813" s="16"/>
      <c r="I813" s="16"/>
      <c r="J813" s="16"/>
      <c r="K813" s="16"/>
      <c r="L813" s="16"/>
      <c r="M813" s="16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3.5" customHeight="1">
      <c r="A814" s="14"/>
      <c r="B814" s="14"/>
      <c r="C814" s="14"/>
      <c r="D814" s="15"/>
      <c r="E814" s="16"/>
      <c r="F814" s="16"/>
      <c r="G814" s="16"/>
      <c r="H814" s="16"/>
      <c r="I814" s="16"/>
      <c r="J814" s="16"/>
      <c r="K814" s="16"/>
      <c r="L814" s="16"/>
      <c r="M814" s="16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3.5" customHeight="1">
      <c r="A815" s="14"/>
      <c r="B815" s="14"/>
      <c r="C815" s="14"/>
      <c r="D815" s="15"/>
      <c r="E815" s="16"/>
      <c r="F815" s="16"/>
      <c r="G815" s="16"/>
      <c r="H815" s="16"/>
      <c r="I815" s="16"/>
      <c r="J815" s="16"/>
      <c r="K815" s="16"/>
      <c r="L815" s="16"/>
      <c r="M815" s="16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3.5" customHeight="1">
      <c r="A816" s="14"/>
      <c r="B816" s="14"/>
      <c r="C816" s="14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3.5" customHeight="1">
      <c r="A817" s="14"/>
      <c r="B817" s="14"/>
      <c r="C817" s="14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3.5" customHeight="1">
      <c r="A818" s="14"/>
      <c r="B818" s="14"/>
      <c r="C818" s="14"/>
      <c r="D818" s="15"/>
      <c r="E818" s="16"/>
      <c r="F818" s="16"/>
      <c r="G818" s="16"/>
      <c r="H818" s="16"/>
      <c r="I818" s="16"/>
      <c r="J818" s="16"/>
      <c r="K818" s="16"/>
      <c r="L818" s="16"/>
      <c r="M818" s="16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3.5" customHeight="1">
      <c r="A819" s="14"/>
      <c r="B819" s="14"/>
      <c r="C819" s="14"/>
      <c r="D819" s="15"/>
      <c r="E819" s="16"/>
      <c r="F819" s="16"/>
      <c r="G819" s="16"/>
      <c r="H819" s="16"/>
      <c r="I819" s="16"/>
      <c r="J819" s="16"/>
      <c r="K819" s="16"/>
      <c r="L819" s="16"/>
      <c r="M819" s="16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3.5" customHeight="1">
      <c r="A820" s="14"/>
      <c r="B820" s="14"/>
      <c r="C820" s="14"/>
      <c r="D820" s="15"/>
      <c r="E820" s="16"/>
      <c r="F820" s="16"/>
      <c r="G820" s="16"/>
      <c r="H820" s="16"/>
      <c r="I820" s="16"/>
      <c r="J820" s="16"/>
      <c r="K820" s="16"/>
      <c r="L820" s="16"/>
      <c r="M820" s="16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3.5" customHeight="1">
      <c r="A821" s="14"/>
      <c r="B821" s="14"/>
      <c r="C821" s="14"/>
      <c r="D821" s="15"/>
      <c r="E821" s="16"/>
      <c r="F821" s="16"/>
      <c r="G821" s="16"/>
      <c r="H821" s="16"/>
      <c r="I821" s="16"/>
      <c r="J821" s="16"/>
      <c r="K821" s="16"/>
      <c r="L821" s="16"/>
      <c r="M821" s="16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3.5" customHeight="1">
      <c r="A822" s="14"/>
      <c r="B822" s="14"/>
      <c r="C822" s="14"/>
      <c r="D822" s="15"/>
      <c r="E822" s="16"/>
      <c r="F822" s="16"/>
      <c r="G822" s="16"/>
      <c r="H822" s="16"/>
      <c r="I822" s="16"/>
      <c r="J822" s="16"/>
      <c r="K822" s="16"/>
      <c r="L822" s="16"/>
      <c r="M822" s="16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3.5" customHeight="1">
      <c r="A823" s="14"/>
      <c r="B823" s="14"/>
      <c r="C823" s="14"/>
      <c r="D823" s="15"/>
      <c r="E823" s="16"/>
      <c r="F823" s="16"/>
      <c r="G823" s="16"/>
      <c r="H823" s="16"/>
      <c r="I823" s="16"/>
      <c r="J823" s="16"/>
      <c r="K823" s="16"/>
      <c r="L823" s="16"/>
      <c r="M823" s="16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3.5" customHeight="1">
      <c r="A824" s="14"/>
      <c r="B824" s="14"/>
      <c r="C824" s="14"/>
      <c r="D824" s="15"/>
      <c r="E824" s="16"/>
      <c r="F824" s="16"/>
      <c r="G824" s="16"/>
      <c r="H824" s="16"/>
      <c r="I824" s="16"/>
      <c r="J824" s="16"/>
      <c r="K824" s="16"/>
      <c r="L824" s="16"/>
      <c r="M824" s="16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3.5" customHeight="1">
      <c r="A825" s="14"/>
      <c r="B825" s="14"/>
      <c r="C825" s="14"/>
      <c r="D825" s="15"/>
      <c r="E825" s="16"/>
      <c r="F825" s="16"/>
      <c r="G825" s="16"/>
      <c r="H825" s="16"/>
      <c r="I825" s="16"/>
      <c r="J825" s="16"/>
      <c r="K825" s="16"/>
      <c r="L825" s="16"/>
      <c r="M825" s="16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3.5" customHeight="1">
      <c r="A826" s="14"/>
      <c r="B826" s="14"/>
      <c r="C826" s="14"/>
      <c r="D826" s="15"/>
      <c r="E826" s="16"/>
      <c r="F826" s="16"/>
      <c r="G826" s="16"/>
      <c r="H826" s="16"/>
      <c r="I826" s="16"/>
      <c r="J826" s="16"/>
      <c r="K826" s="16"/>
      <c r="L826" s="16"/>
      <c r="M826" s="16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3.5" customHeight="1">
      <c r="A827" s="14"/>
      <c r="B827" s="14"/>
      <c r="C827" s="14"/>
      <c r="D827" s="15"/>
      <c r="E827" s="16"/>
      <c r="F827" s="16"/>
      <c r="G827" s="16"/>
      <c r="H827" s="16"/>
      <c r="I827" s="16"/>
      <c r="J827" s="16"/>
      <c r="K827" s="16"/>
      <c r="L827" s="16"/>
      <c r="M827" s="16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3.5" customHeight="1">
      <c r="A828" s="14"/>
      <c r="B828" s="14"/>
      <c r="C828" s="14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3.5" customHeight="1">
      <c r="A829" s="14"/>
      <c r="B829" s="14"/>
      <c r="C829" s="14"/>
      <c r="D829" s="15"/>
      <c r="E829" s="16"/>
      <c r="F829" s="16"/>
      <c r="G829" s="16"/>
      <c r="H829" s="16"/>
      <c r="I829" s="16"/>
      <c r="J829" s="16"/>
      <c r="K829" s="16"/>
      <c r="L829" s="16"/>
      <c r="M829" s="16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3.5" customHeight="1">
      <c r="A830" s="14"/>
      <c r="B830" s="14"/>
      <c r="C830" s="14"/>
      <c r="D830" s="15"/>
      <c r="E830" s="16"/>
      <c r="F830" s="16"/>
      <c r="G830" s="16"/>
      <c r="H830" s="16"/>
      <c r="I830" s="16"/>
      <c r="J830" s="16"/>
      <c r="K830" s="16"/>
      <c r="L830" s="16"/>
      <c r="M830" s="16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3.5" customHeight="1">
      <c r="A831" s="14"/>
      <c r="B831" s="14"/>
      <c r="C831" s="14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3.5" customHeight="1">
      <c r="A832" s="14"/>
      <c r="B832" s="14"/>
      <c r="C832" s="14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3.5" customHeight="1">
      <c r="A833" s="14"/>
      <c r="B833" s="14"/>
      <c r="C833" s="14"/>
      <c r="D833" s="15"/>
      <c r="E833" s="16"/>
      <c r="F833" s="16"/>
      <c r="G833" s="16"/>
      <c r="H833" s="16"/>
      <c r="I833" s="16"/>
      <c r="J833" s="16"/>
      <c r="K833" s="16"/>
      <c r="L833" s="16"/>
      <c r="M833" s="16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3.5" customHeight="1">
      <c r="A834" s="14"/>
      <c r="B834" s="14"/>
      <c r="C834" s="14"/>
      <c r="D834" s="15"/>
      <c r="E834" s="16"/>
      <c r="F834" s="16"/>
      <c r="G834" s="16"/>
      <c r="H834" s="16"/>
      <c r="I834" s="16"/>
      <c r="J834" s="16"/>
      <c r="K834" s="16"/>
      <c r="L834" s="16"/>
      <c r="M834" s="16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3.5" customHeight="1">
      <c r="A835" s="14"/>
      <c r="B835" s="14"/>
      <c r="C835" s="14"/>
      <c r="D835" s="15"/>
      <c r="E835" s="16"/>
      <c r="F835" s="16"/>
      <c r="G835" s="16"/>
      <c r="H835" s="16"/>
      <c r="I835" s="16"/>
      <c r="J835" s="16"/>
      <c r="K835" s="16"/>
      <c r="L835" s="16"/>
      <c r="M835" s="16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3.5" customHeight="1">
      <c r="A836" s="14"/>
      <c r="B836" s="14"/>
      <c r="C836" s="14"/>
      <c r="D836" s="15"/>
      <c r="E836" s="16"/>
      <c r="F836" s="16"/>
      <c r="G836" s="16"/>
      <c r="H836" s="16"/>
      <c r="I836" s="16"/>
      <c r="J836" s="16"/>
      <c r="K836" s="16"/>
      <c r="L836" s="16"/>
      <c r="M836" s="16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3.5" customHeight="1">
      <c r="A837" s="14"/>
      <c r="B837" s="14"/>
      <c r="C837" s="14"/>
      <c r="D837" s="15"/>
      <c r="E837" s="16"/>
      <c r="F837" s="16"/>
      <c r="G837" s="16"/>
      <c r="H837" s="16"/>
      <c r="I837" s="16"/>
      <c r="J837" s="16"/>
      <c r="K837" s="16"/>
      <c r="L837" s="16"/>
      <c r="M837" s="16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3.5" customHeight="1">
      <c r="A838" s="14"/>
      <c r="B838" s="14"/>
      <c r="C838" s="14"/>
      <c r="D838" s="15"/>
      <c r="E838" s="16"/>
      <c r="F838" s="16"/>
      <c r="G838" s="16"/>
      <c r="H838" s="16"/>
      <c r="I838" s="16"/>
      <c r="J838" s="16"/>
      <c r="K838" s="16"/>
      <c r="L838" s="16"/>
      <c r="M838" s="16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3.5" customHeight="1">
      <c r="A839" s="14"/>
      <c r="B839" s="14"/>
      <c r="C839" s="14"/>
      <c r="D839" s="15"/>
      <c r="E839" s="16"/>
      <c r="F839" s="16"/>
      <c r="G839" s="16"/>
      <c r="H839" s="16"/>
      <c r="I839" s="16"/>
      <c r="J839" s="16"/>
      <c r="K839" s="16"/>
      <c r="L839" s="16"/>
      <c r="M839" s="16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3.5" customHeight="1">
      <c r="A840" s="14"/>
      <c r="B840" s="14"/>
      <c r="C840" s="14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3.5" customHeight="1">
      <c r="A841" s="14"/>
      <c r="B841" s="14"/>
      <c r="C841" s="14"/>
      <c r="D841" s="15"/>
      <c r="E841" s="16"/>
      <c r="F841" s="16"/>
      <c r="G841" s="16"/>
      <c r="H841" s="16"/>
      <c r="I841" s="16"/>
      <c r="J841" s="16"/>
      <c r="K841" s="16"/>
      <c r="L841" s="16"/>
      <c r="M841" s="16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3.5" customHeight="1">
      <c r="A842" s="14"/>
      <c r="B842" s="14"/>
      <c r="C842" s="14"/>
      <c r="D842" s="15"/>
      <c r="E842" s="16"/>
      <c r="F842" s="16"/>
      <c r="G842" s="16"/>
      <c r="H842" s="16"/>
      <c r="I842" s="16"/>
      <c r="J842" s="16"/>
      <c r="K842" s="16"/>
      <c r="L842" s="16"/>
      <c r="M842" s="16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3.5" customHeight="1">
      <c r="A843" s="14"/>
      <c r="B843" s="14"/>
      <c r="C843" s="14"/>
      <c r="D843" s="15"/>
      <c r="E843" s="16"/>
      <c r="F843" s="16"/>
      <c r="G843" s="16"/>
      <c r="H843" s="16"/>
      <c r="I843" s="16"/>
      <c r="J843" s="16"/>
      <c r="K843" s="16"/>
      <c r="L843" s="16"/>
      <c r="M843" s="16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3.5" customHeight="1">
      <c r="A844" s="14"/>
      <c r="B844" s="14"/>
      <c r="C844" s="14"/>
      <c r="D844" s="15"/>
      <c r="E844" s="16"/>
      <c r="F844" s="16"/>
      <c r="G844" s="16"/>
      <c r="H844" s="16"/>
      <c r="I844" s="16"/>
      <c r="J844" s="16"/>
      <c r="K844" s="16"/>
      <c r="L844" s="16"/>
      <c r="M844" s="16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3.5" customHeight="1">
      <c r="A845" s="14"/>
      <c r="B845" s="14"/>
      <c r="C845" s="14"/>
      <c r="D845" s="15"/>
      <c r="E845" s="16"/>
      <c r="F845" s="16"/>
      <c r="G845" s="16"/>
      <c r="H845" s="16"/>
      <c r="I845" s="16"/>
      <c r="J845" s="16"/>
      <c r="K845" s="16"/>
      <c r="L845" s="16"/>
      <c r="M845" s="16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3.5" customHeight="1">
      <c r="A846" s="14"/>
      <c r="B846" s="14"/>
      <c r="C846" s="14"/>
      <c r="D846" s="15"/>
      <c r="E846" s="16"/>
      <c r="F846" s="16"/>
      <c r="G846" s="16"/>
      <c r="H846" s="16"/>
      <c r="I846" s="16"/>
      <c r="J846" s="16"/>
      <c r="K846" s="16"/>
      <c r="L846" s="16"/>
      <c r="M846" s="16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3.5" customHeight="1">
      <c r="A847" s="14"/>
      <c r="B847" s="14"/>
      <c r="C847" s="14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3.5" customHeight="1">
      <c r="A848" s="14"/>
      <c r="B848" s="14"/>
      <c r="C848" s="14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3.5" customHeight="1">
      <c r="A849" s="14"/>
      <c r="B849" s="14"/>
      <c r="C849" s="14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3.5" customHeight="1">
      <c r="A850" s="14"/>
      <c r="B850" s="14"/>
      <c r="C850" s="14"/>
      <c r="D850" s="15"/>
      <c r="E850" s="16"/>
      <c r="F850" s="16"/>
      <c r="G850" s="16"/>
      <c r="H850" s="16"/>
      <c r="I850" s="16"/>
      <c r="J850" s="16"/>
      <c r="K850" s="16"/>
      <c r="L850" s="16"/>
      <c r="M850" s="16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3.5" customHeight="1">
      <c r="A851" s="14"/>
      <c r="B851" s="14"/>
      <c r="C851" s="14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3.5" customHeight="1">
      <c r="A852" s="14"/>
      <c r="B852" s="14"/>
      <c r="C852" s="14"/>
      <c r="D852" s="15"/>
      <c r="E852" s="16"/>
      <c r="F852" s="16"/>
      <c r="G852" s="16"/>
      <c r="H852" s="16"/>
      <c r="I852" s="16"/>
      <c r="J852" s="16"/>
      <c r="K852" s="16"/>
      <c r="L852" s="16"/>
      <c r="M852" s="16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3.5" customHeight="1">
      <c r="A853" s="14"/>
      <c r="B853" s="14"/>
      <c r="C853" s="14"/>
      <c r="D853" s="15"/>
      <c r="E853" s="16"/>
      <c r="F853" s="16"/>
      <c r="G853" s="16"/>
      <c r="H853" s="16"/>
      <c r="I853" s="16"/>
      <c r="J853" s="16"/>
      <c r="K853" s="16"/>
      <c r="L853" s="16"/>
      <c r="M853" s="16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3.5" customHeight="1">
      <c r="A854" s="14"/>
      <c r="B854" s="14"/>
      <c r="C854" s="14"/>
      <c r="D854" s="15"/>
      <c r="E854" s="16"/>
      <c r="F854" s="16"/>
      <c r="G854" s="16"/>
      <c r="H854" s="16"/>
      <c r="I854" s="16"/>
      <c r="J854" s="16"/>
      <c r="K854" s="16"/>
      <c r="L854" s="16"/>
      <c r="M854" s="16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3.5" customHeight="1">
      <c r="A855" s="14"/>
      <c r="B855" s="14"/>
      <c r="C855" s="14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3.5" customHeight="1">
      <c r="A856" s="14"/>
      <c r="B856" s="14"/>
      <c r="C856" s="14"/>
      <c r="D856" s="15"/>
      <c r="E856" s="16"/>
      <c r="F856" s="16"/>
      <c r="G856" s="16"/>
      <c r="H856" s="16"/>
      <c r="I856" s="16"/>
      <c r="J856" s="16"/>
      <c r="K856" s="16"/>
      <c r="L856" s="16"/>
      <c r="M856" s="16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3.5" customHeight="1">
      <c r="A857" s="14"/>
      <c r="B857" s="14"/>
      <c r="C857" s="14"/>
      <c r="D857" s="15"/>
      <c r="E857" s="16"/>
      <c r="F857" s="16"/>
      <c r="G857" s="16"/>
      <c r="H857" s="16"/>
      <c r="I857" s="16"/>
      <c r="J857" s="16"/>
      <c r="K857" s="16"/>
      <c r="L857" s="16"/>
      <c r="M857" s="16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3.5" customHeight="1">
      <c r="A858" s="14"/>
      <c r="B858" s="14"/>
      <c r="C858" s="14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3.5" customHeight="1">
      <c r="A859" s="14"/>
      <c r="B859" s="14"/>
      <c r="C859" s="14"/>
      <c r="D859" s="15"/>
      <c r="E859" s="16"/>
      <c r="F859" s="16"/>
      <c r="G859" s="16"/>
      <c r="H859" s="16"/>
      <c r="I859" s="16"/>
      <c r="J859" s="16"/>
      <c r="K859" s="16"/>
      <c r="L859" s="16"/>
      <c r="M859" s="16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3.5" customHeight="1">
      <c r="A860" s="14"/>
      <c r="B860" s="14"/>
      <c r="C860" s="14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3.5" customHeight="1">
      <c r="A861" s="14"/>
      <c r="B861" s="14"/>
      <c r="C861" s="14"/>
      <c r="D861" s="15"/>
      <c r="E861" s="16"/>
      <c r="F861" s="16"/>
      <c r="G861" s="16"/>
      <c r="H861" s="16"/>
      <c r="I861" s="16"/>
      <c r="J861" s="16"/>
      <c r="K861" s="16"/>
      <c r="L861" s="16"/>
      <c r="M861" s="16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3.5" customHeight="1">
      <c r="A862" s="14"/>
      <c r="B862" s="14"/>
      <c r="C862" s="14"/>
      <c r="D862" s="15"/>
      <c r="E862" s="16"/>
      <c r="F862" s="16"/>
      <c r="G862" s="16"/>
      <c r="H862" s="16"/>
      <c r="I862" s="16"/>
      <c r="J862" s="16"/>
      <c r="K862" s="16"/>
      <c r="L862" s="16"/>
      <c r="M862" s="16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3.5" customHeight="1">
      <c r="A863" s="14"/>
      <c r="B863" s="14"/>
      <c r="C863" s="14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3.5" customHeight="1">
      <c r="A864" s="14"/>
      <c r="B864" s="14"/>
      <c r="C864" s="14"/>
      <c r="D864" s="15"/>
      <c r="E864" s="16"/>
      <c r="F864" s="16"/>
      <c r="G864" s="16"/>
      <c r="H864" s="16"/>
      <c r="I864" s="16"/>
      <c r="J864" s="16"/>
      <c r="K864" s="16"/>
      <c r="L864" s="16"/>
      <c r="M864" s="16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3.5" customHeight="1">
      <c r="A865" s="14"/>
      <c r="B865" s="14"/>
      <c r="C865" s="14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3.5" customHeight="1">
      <c r="A866" s="14"/>
      <c r="B866" s="14"/>
      <c r="C866" s="14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3.5" customHeight="1">
      <c r="A867" s="14"/>
      <c r="B867" s="14"/>
      <c r="C867" s="14"/>
      <c r="D867" s="15"/>
      <c r="E867" s="16"/>
      <c r="F867" s="16"/>
      <c r="G867" s="16"/>
      <c r="H867" s="16"/>
      <c r="I867" s="16"/>
      <c r="J867" s="16"/>
      <c r="K867" s="16"/>
      <c r="L867" s="16"/>
      <c r="M867" s="16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3.5" customHeight="1">
      <c r="A868" s="14"/>
      <c r="B868" s="14"/>
      <c r="C868" s="14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3.5" customHeight="1">
      <c r="A869" s="14"/>
      <c r="B869" s="14"/>
      <c r="C869" s="14"/>
      <c r="D869" s="15"/>
      <c r="E869" s="16"/>
      <c r="F869" s="16"/>
      <c r="G869" s="16"/>
      <c r="H869" s="16"/>
      <c r="I869" s="16"/>
      <c r="J869" s="16"/>
      <c r="K869" s="16"/>
      <c r="L869" s="16"/>
      <c r="M869" s="16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3.5" customHeight="1">
      <c r="A870" s="14"/>
      <c r="B870" s="14"/>
      <c r="C870" s="14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3.5" customHeight="1">
      <c r="A871" s="14"/>
      <c r="B871" s="14"/>
      <c r="C871" s="14"/>
      <c r="D871" s="15"/>
      <c r="E871" s="16"/>
      <c r="F871" s="16"/>
      <c r="G871" s="16"/>
      <c r="H871" s="16"/>
      <c r="I871" s="16"/>
      <c r="J871" s="16"/>
      <c r="K871" s="16"/>
      <c r="L871" s="16"/>
      <c r="M871" s="16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3.5" customHeight="1">
      <c r="A872" s="14"/>
      <c r="B872" s="14"/>
      <c r="C872" s="14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3.5" customHeight="1">
      <c r="A873" s="14"/>
      <c r="B873" s="14"/>
      <c r="C873" s="14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3.5" customHeight="1">
      <c r="A874" s="14"/>
      <c r="B874" s="14"/>
      <c r="C874" s="14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3.5" customHeight="1">
      <c r="A875" s="14"/>
      <c r="B875" s="14"/>
      <c r="C875" s="14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3.5" customHeight="1">
      <c r="A876" s="14"/>
      <c r="B876" s="14"/>
      <c r="C876" s="14"/>
      <c r="D876" s="15"/>
      <c r="E876" s="16"/>
      <c r="F876" s="16"/>
      <c r="G876" s="16"/>
      <c r="H876" s="16"/>
      <c r="I876" s="16"/>
      <c r="J876" s="16"/>
      <c r="K876" s="16"/>
      <c r="L876" s="16"/>
      <c r="M876" s="16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3.5" customHeight="1">
      <c r="A877" s="14"/>
      <c r="B877" s="14"/>
      <c r="C877" s="14"/>
      <c r="D877" s="15"/>
      <c r="E877" s="16"/>
      <c r="F877" s="16"/>
      <c r="G877" s="16"/>
      <c r="H877" s="16"/>
      <c r="I877" s="16"/>
      <c r="J877" s="16"/>
      <c r="K877" s="16"/>
      <c r="L877" s="16"/>
      <c r="M877" s="16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3.5" customHeight="1">
      <c r="A878" s="14"/>
      <c r="B878" s="14"/>
      <c r="C878" s="14"/>
      <c r="D878" s="15"/>
      <c r="E878" s="16"/>
      <c r="F878" s="16"/>
      <c r="G878" s="16"/>
      <c r="H878" s="16"/>
      <c r="I878" s="16"/>
      <c r="J878" s="16"/>
      <c r="K878" s="16"/>
      <c r="L878" s="16"/>
      <c r="M878" s="16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3.5" customHeight="1">
      <c r="A879" s="14"/>
      <c r="B879" s="14"/>
      <c r="C879" s="14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3.5" customHeight="1">
      <c r="A880" s="14"/>
      <c r="B880" s="14"/>
      <c r="C880" s="14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3.5" customHeight="1">
      <c r="A881" s="14"/>
      <c r="B881" s="14"/>
      <c r="C881" s="14"/>
      <c r="D881" s="15"/>
      <c r="E881" s="16"/>
      <c r="F881" s="16"/>
      <c r="G881" s="16"/>
      <c r="H881" s="16"/>
      <c r="I881" s="16"/>
      <c r="J881" s="16"/>
      <c r="K881" s="16"/>
      <c r="L881" s="16"/>
      <c r="M881" s="16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3.5" customHeight="1">
      <c r="A882" s="14"/>
      <c r="B882" s="14"/>
      <c r="C882" s="14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3.5" customHeight="1">
      <c r="A883" s="14"/>
      <c r="B883" s="14"/>
      <c r="C883" s="14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3.5" customHeight="1">
      <c r="A884" s="14"/>
      <c r="B884" s="14"/>
      <c r="C884" s="14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3.5" customHeight="1">
      <c r="A885" s="14"/>
      <c r="B885" s="14"/>
      <c r="C885" s="14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3.5" customHeight="1">
      <c r="A886" s="14"/>
      <c r="B886" s="14"/>
      <c r="C886" s="14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3.5" customHeight="1">
      <c r="A887" s="14"/>
      <c r="B887" s="14"/>
      <c r="C887" s="14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3.5" customHeight="1">
      <c r="A888" s="14"/>
      <c r="B888" s="14"/>
      <c r="C888" s="14"/>
      <c r="D888" s="15"/>
      <c r="E888" s="16"/>
      <c r="F888" s="16"/>
      <c r="G888" s="16"/>
      <c r="H888" s="16"/>
      <c r="I888" s="16"/>
      <c r="J888" s="16"/>
      <c r="K888" s="16"/>
      <c r="L888" s="16"/>
      <c r="M888" s="16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3.5" customHeight="1">
      <c r="A889" s="14"/>
      <c r="B889" s="14"/>
      <c r="C889" s="14"/>
      <c r="D889" s="15"/>
      <c r="E889" s="16"/>
      <c r="F889" s="16"/>
      <c r="G889" s="16"/>
      <c r="H889" s="16"/>
      <c r="I889" s="16"/>
      <c r="J889" s="16"/>
      <c r="K889" s="16"/>
      <c r="L889" s="16"/>
      <c r="M889" s="16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3.5" customHeight="1">
      <c r="A890" s="14"/>
      <c r="B890" s="14"/>
      <c r="C890" s="14"/>
      <c r="D890" s="15"/>
      <c r="E890" s="16"/>
      <c r="F890" s="16"/>
      <c r="G890" s="16"/>
      <c r="H890" s="16"/>
      <c r="I890" s="16"/>
      <c r="J890" s="16"/>
      <c r="K890" s="16"/>
      <c r="L890" s="16"/>
      <c r="M890" s="16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3.5" customHeight="1">
      <c r="A891" s="14"/>
      <c r="B891" s="14"/>
      <c r="C891" s="14"/>
      <c r="D891" s="15"/>
      <c r="E891" s="16"/>
      <c r="F891" s="16"/>
      <c r="G891" s="16"/>
      <c r="H891" s="16"/>
      <c r="I891" s="16"/>
      <c r="J891" s="16"/>
      <c r="K891" s="16"/>
      <c r="L891" s="16"/>
      <c r="M891" s="16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3.5" customHeight="1">
      <c r="A892" s="14"/>
      <c r="B892" s="14"/>
      <c r="C892" s="14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3.5" customHeight="1">
      <c r="A893" s="14"/>
      <c r="B893" s="14"/>
      <c r="C893" s="14"/>
      <c r="D893" s="15"/>
      <c r="E893" s="16"/>
      <c r="F893" s="16"/>
      <c r="G893" s="16"/>
      <c r="H893" s="16"/>
      <c r="I893" s="16"/>
      <c r="J893" s="16"/>
      <c r="K893" s="16"/>
      <c r="L893" s="16"/>
      <c r="M893" s="16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3.5" customHeight="1">
      <c r="A894" s="14"/>
      <c r="B894" s="14"/>
      <c r="C894" s="14"/>
      <c r="D894" s="15"/>
      <c r="E894" s="16"/>
      <c r="F894" s="16"/>
      <c r="G894" s="16"/>
      <c r="H894" s="16"/>
      <c r="I894" s="16"/>
      <c r="J894" s="16"/>
      <c r="K894" s="16"/>
      <c r="L894" s="16"/>
      <c r="M894" s="16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3.5" customHeight="1">
      <c r="A895" s="14"/>
      <c r="B895" s="14"/>
      <c r="C895" s="14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3.5" customHeight="1">
      <c r="A896" s="14"/>
      <c r="B896" s="14"/>
      <c r="C896" s="14"/>
      <c r="D896" s="15"/>
      <c r="E896" s="16"/>
      <c r="F896" s="16"/>
      <c r="G896" s="16"/>
      <c r="H896" s="16"/>
      <c r="I896" s="16"/>
      <c r="J896" s="16"/>
      <c r="K896" s="16"/>
      <c r="L896" s="16"/>
      <c r="M896" s="16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3.5" customHeight="1">
      <c r="A897" s="14"/>
      <c r="B897" s="14"/>
      <c r="C897" s="14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3.5" customHeight="1">
      <c r="A898" s="14"/>
      <c r="B898" s="14"/>
      <c r="C898" s="14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3.5" customHeight="1">
      <c r="A899" s="14"/>
      <c r="B899" s="14"/>
      <c r="C899" s="14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3.5" customHeight="1">
      <c r="A900" s="14"/>
      <c r="B900" s="14"/>
      <c r="C900" s="14"/>
      <c r="D900" s="15"/>
      <c r="E900" s="16"/>
      <c r="F900" s="16"/>
      <c r="G900" s="16"/>
      <c r="H900" s="16"/>
      <c r="I900" s="16"/>
      <c r="J900" s="16"/>
      <c r="K900" s="16"/>
      <c r="L900" s="16"/>
      <c r="M900" s="16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3.5" customHeight="1">
      <c r="A901" s="14"/>
      <c r="B901" s="14"/>
      <c r="C901" s="14"/>
      <c r="D901" s="15"/>
      <c r="E901" s="16"/>
      <c r="F901" s="16"/>
      <c r="G901" s="16"/>
      <c r="H901" s="16"/>
      <c r="I901" s="16"/>
      <c r="J901" s="16"/>
      <c r="K901" s="16"/>
      <c r="L901" s="16"/>
      <c r="M901" s="16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3.5" customHeight="1">
      <c r="A902" s="14"/>
      <c r="B902" s="14"/>
      <c r="C902" s="14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3.5" customHeight="1">
      <c r="A903" s="14"/>
      <c r="B903" s="14"/>
      <c r="C903" s="14"/>
      <c r="D903" s="15"/>
      <c r="E903" s="16"/>
      <c r="F903" s="16"/>
      <c r="G903" s="16"/>
      <c r="H903" s="16"/>
      <c r="I903" s="16"/>
      <c r="J903" s="16"/>
      <c r="K903" s="16"/>
      <c r="L903" s="16"/>
      <c r="M903" s="16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3.5" customHeight="1">
      <c r="A904" s="14"/>
      <c r="B904" s="14"/>
      <c r="C904" s="14"/>
      <c r="D904" s="15"/>
      <c r="E904" s="16"/>
      <c r="F904" s="16"/>
      <c r="G904" s="16"/>
      <c r="H904" s="16"/>
      <c r="I904" s="16"/>
      <c r="J904" s="16"/>
      <c r="K904" s="16"/>
      <c r="L904" s="16"/>
      <c r="M904" s="16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3.5" customHeight="1">
      <c r="A905" s="14"/>
      <c r="B905" s="14"/>
      <c r="C905" s="14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3.5" customHeight="1">
      <c r="A906" s="14"/>
      <c r="B906" s="14"/>
      <c r="C906" s="14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3.5" customHeight="1">
      <c r="A907" s="14"/>
      <c r="B907" s="14"/>
      <c r="C907" s="14"/>
      <c r="D907" s="15"/>
      <c r="E907" s="16"/>
      <c r="F907" s="16"/>
      <c r="G907" s="16"/>
      <c r="H907" s="16"/>
      <c r="I907" s="16"/>
      <c r="J907" s="16"/>
      <c r="K907" s="16"/>
      <c r="L907" s="16"/>
      <c r="M907" s="16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3.5" customHeight="1">
      <c r="A908" s="14"/>
      <c r="B908" s="14"/>
      <c r="C908" s="14"/>
      <c r="D908" s="15"/>
      <c r="E908" s="16"/>
      <c r="F908" s="16"/>
      <c r="G908" s="16"/>
      <c r="H908" s="16"/>
      <c r="I908" s="16"/>
      <c r="J908" s="16"/>
      <c r="K908" s="16"/>
      <c r="L908" s="16"/>
      <c r="M908" s="16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3.5" customHeight="1">
      <c r="A909" s="14"/>
      <c r="B909" s="14"/>
      <c r="C909" s="14"/>
      <c r="D909" s="15"/>
      <c r="E909" s="16"/>
      <c r="F909" s="16"/>
      <c r="G909" s="16"/>
      <c r="H909" s="16"/>
      <c r="I909" s="16"/>
      <c r="J909" s="16"/>
      <c r="K909" s="16"/>
      <c r="L909" s="16"/>
      <c r="M909" s="16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3.5" customHeight="1">
      <c r="A910" s="14"/>
      <c r="B910" s="14"/>
      <c r="C910" s="14"/>
      <c r="D910" s="15"/>
      <c r="E910" s="16"/>
      <c r="F910" s="16"/>
      <c r="G910" s="16"/>
      <c r="H910" s="16"/>
      <c r="I910" s="16"/>
      <c r="J910" s="16"/>
      <c r="K910" s="16"/>
      <c r="L910" s="16"/>
      <c r="M910" s="16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3.5" customHeight="1">
      <c r="A911" s="14"/>
      <c r="B911" s="14"/>
      <c r="C911" s="14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3.5" customHeight="1">
      <c r="A912" s="14"/>
      <c r="B912" s="14"/>
      <c r="C912" s="14"/>
      <c r="D912" s="15"/>
      <c r="E912" s="16"/>
      <c r="F912" s="16"/>
      <c r="G912" s="16"/>
      <c r="H912" s="16"/>
      <c r="I912" s="16"/>
      <c r="J912" s="16"/>
      <c r="K912" s="16"/>
      <c r="L912" s="16"/>
      <c r="M912" s="16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3.5" customHeight="1">
      <c r="A913" s="14"/>
      <c r="B913" s="14"/>
      <c r="C913" s="14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3.5" customHeight="1">
      <c r="A914" s="14"/>
      <c r="B914" s="14"/>
      <c r="C914" s="14"/>
      <c r="D914" s="15"/>
      <c r="E914" s="16"/>
      <c r="F914" s="16"/>
      <c r="G914" s="16"/>
      <c r="H914" s="16"/>
      <c r="I914" s="16"/>
      <c r="J914" s="16"/>
      <c r="K914" s="16"/>
      <c r="L914" s="16"/>
      <c r="M914" s="16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3.5" customHeight="1">
      <c r="A915" s="14"/>
      <c r="B915" s="14"/>
      <c r="C915" s="14"/>
      <c r="D915" s="15"/>
      <c r="E915" s="16"/>
      <c r="F915" s="16"/>
      <c r="G915" s="16"/>
      <c r="H915" s="16"/>
      <c r="I915" s="16"/>
      <c r="J915" s="16"/>
      <c r="K915" s="16"/>
      <c r="L915" s="16"/>
      <c r="M915" s="16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3.5" customHeight="1">
      <c r="A916" s="14"/>
      <c r="B916" s="14"/>
      <c r="C916" s="14"/>
      <c r="D916" s="15"/>
      <c r="E916" s="16"/>
      <c r="F916" s="16"/>
      <c r="G916" s="16"/>
      <c r="H916" s="16"/>
      <c r="I916" s="16"/>
      <c r="J916" s="16"/>
      <c r="K916" s="16"/>
      <c r="L916" s="16"/>
      <c r="M916" s="16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3.5" customHeight="1">
      <c r="A917" s="14"/>
      <c r="B917" s="14"/>
      <c r="C917" s="14"/>
      <c r="D917" s="15"/>
      <c r="E917" s="16"/>
      <c r="F917" s="16"/>
      <c r="G917" s="16"/>
      <c r="H917" s="16"/>
      <c r="I917" s="16"/>
      <c r="J917" s="16"/>
      <c r="K917" s="16"/>
      <c r="L917" s="16"/>
      <c r="M917" s="16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3.5" customHeight="1">
      <c r="A918" s="14"/>
      <c r="B918" s="14"/>
      <c r="C918" s="14"/>
      <c r="D918" s="15"/>
      <c r="E918" s="16"/>
      <c r="F918" s="16"/>
      <c r="G918" s="16"/>
      <c r="H918" s="16"/>
      <c r="I918" s="16"/>
      <c r="J918" s="16"/>
      <c r="K918" s="16"/>
      <c r="L918" s="16"/>
      <c r="M918" s="16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3.5" customHeight="1">
      <c r="A919" s="14"/>
      <c r="B919" s="14"/>
      <c r="C919" s="14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3.5" customHeight="1">
      <c r="A920" s="14"/>
      <c r="B920" s="14"/>
      <c r="C920" s="14"/>
      <c r="D920" s="15"/>
      <c r="E920" s="16"/>
      <c r="F920" s="16"/>
      <c r="G920" s="16"/>
      <c r="H920" s="16"/>
      <c r="I920" s="16"/>
      <c r="J920" s="16"/>
      <c r="K920" s="16"/>
      <c r="L920" s="16"/>
      <c r="M920" s="16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3.5" customHeight="1">
      <c r="A921" s="14"/>
      <c r="B921" s="14"/>
      <c r="C921" s="14"/>
      <c r="D921" s="15"/>
      <c r="E921" s="16"/>
      <c r="F921" s="16"/>
      <c r="G921" s="16"/>
      <c r="H921" s="16"/>
      <c r="I921" s="16"/>
      <c r="J921" s="16"/>
      <c r="K921" s="16"/>
      <c r="L921" s="16"/>
      <c r="M921" s="16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3.5" customHeight="1">
      <c r="A922" s="14"/>
      <c r="B922" s="14"/>
      <c r="C922" s="14"/>
      <c r="D922" s="15"/>
      <c r="E922" s="16"/>
      <c r="F922" s="16"/>
      <c r="G922" s="16"/>
      <c r="H922" s="16"/>
      <c r="I922" s="16"/>
      <c r="J922" s="16"/>
      <c r="K922" s="16"/>
      <c r="L922" s="16"/>
      <c r="M922" s="16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3.5" customHeight="1">
      <c r="A923" s="14"/>
      <c r="B923" s="14"/>
      <c r="C923" s="14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3.5" customHeight="1">
      <c r="A924" s="14"/>
      <c r="B924" s="14"/>
      <c r="C924" s="14"/>
      <c r="D924" s="15"/>
      <c r="E924" s="16"/>
      <c r="F924" s="16"/>
      <c r="G924" s="16"/>
      <c r="H924" s="16"/>
      <c r="I924" s="16"/>
      <c r="J924" s="16"/>
      <c r="K924" s="16"/>
      <c r="L924" s="16"/>
      <c r="M924" s="16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3.5" customHeight="1">
      <c r="A925" s="14"/>
      <c r="B925" s="14"/>
      <c r="C925" s="14"/>
      <c r="D925" s="15"/>
      <c r="E925" s="16"/>
      <c r="F925" s="16"/>
      <c r="G925" s="16"/>
      <c r="H925" s="16"/>
      <c r="I925" s="16"/>
      <c r="J925" s="16"/>
      <c r="K925" s="16"/>
      <c r="L925" s="16"/>
      <c r="M925" s="16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3.5" customHeight="1">
      <c r="A926" s="14"/>
      <c r="B926" s="14"/>
      <c r="C926" s="14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3.5" customHeight="1">
      <c r="A927" s="14"/>
      <c r="B927" s="14"/>
      <c r="C927" s="14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3.5" customHeight="1">
      <c r="A928" s="14"/>
      <c r="B928" s="14"/>
      <c r="C928" s="14"/>
      <c r="D928" s="15"/>
      <c r="E928" s="16"/>
      <c r="F928" s="16"/>
      <c r="G928" s="16"/>
      <c r="H928" s="16"/>
      <c r="I928" s="16"/>
      <c r="J928" s="16"/>
      <c r="K928" s="16"/>
      <c r="L928" s="16"/>
      <c r="M928" s="16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3.5" customHeight="1">
      <c r="A929" s="14"/>
      <c r="B929" s="14"/>
      <c r="C929" s="14"/>
      <c r="D929" s="15"/>
      <c r="E929" s="16"/>
      <c r="F929" s="16"/>
      <c r="G929" s="16"/>
      <c r="H929" s="16"/>
      <c r="I929" s="16"/>
      <c r="J929" s="16"/>
      <c r="K929" s="16"/>
      <c r="L929" s="16"/>
      <c r="M929" s="16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3.5" customHeight="1">
      <c r="A930" s="14"/>
      <c r="B930" s="14"/>
      <c r="C930" s="14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3.5" customHeight="1">
      <c r="A931" s="14"/>
      <c r="B931" s="14"/>
      <c r="C931" s="14"/>
      <c r="D931" s="15"/>
      <c r="E931" s="16"/>
      <c r="F931" s="16"/>
      <c r="G931" s="16"/>
      <c r="H931" s="16"/>
      <c r="I931" s="16"/>
      <c r="J931" s="16"/>
      <c r="K931" s="16"/>
      <c r="L931" s="16"/>
      <c r="M931" s="16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3.5" customHeight="1">
      <c r="A932" s="14"/>
      <c r="B932" s="14"/>
      <c r="C932" s="14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3.5" customHeight="1">
      <c r="A933" s="14"/>
      <c r="B933" s="14"/>
      <c r="C933" s="14"/>
      <c r="D933" s="15"/>
      <c r="E933" s="16"/>
      <c r="F933" s="16"/>
      <c r="G933" s="16"/>
      <c r="H933" s="16"/>
      <c r="I933" s="16"/>
      <c r="J933" s="16"/>
      <c r="K933" s="16"/>
      <c r="L933" s="16"/>
      <c r="M933" s="16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3.5" customHeight="1">
      <c r="A934" s="14"/>
      <c r="B934" s="14"/>
      <c r="C934" s="14"/>
      <c r="D934" s="15"/>
      <c r="E934" s="16"/>
      <c r="F934" s="16"/>
      <c r="G934" s="16"/>
      <c r="H934" s="16"/>
      <c r="I934" s="16"/>
      <c r="J934" s="16"/>
      <c r="K934" s="16"/>
      <c r="L934" s="16"/>
      <c r="M934" s="16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3.5" customHeight="1">
      <c r="A935" s="14"/>
      <c r="B935" s="14"/>
      <c r="C935" s="14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3.5" customHeight="1">
      <c r="A936" s="14"/>
      <c r="B936" s="14"/>
      <c r="C936" s="14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3.5" customHeight="1">
      <c r="A937" s="14"/>
      <c r="B937" s="14"/>
      <c r="C937" s="14"/>
      <c r="D937" s="15"/>
      <c r="E937" s="16"/>
      <c r="F937" s="16"/>
      <c r="G937" s="16"/>
      <c r="H937" s="16"/>
      <c r="I937" s="16"/>
      <c r="J937" s="16"/>
      <c r="K937" s="16"/>
      <c r="L937" s="16"/>
      <c r="M937" s="16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3.5" customHeight="1">
      <c r="A938" s="14"/>
      <c r="B938" s="14"/>
      <c r="C938" s="14"/>
      <c r="D938" s="15"/>
      <c r="E938" s="16"/>
      <c r="F938" s="16"/>
      <c r="G938" s="16"/>
      <c r="H938" s="16"/>
      <c r="I938" s="16"/>
      <c r="J938" s="16"/>
      <c r="K938" s="16"/>
      <c r="L938" s="16"/>
      <c r="M938" s="16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3.5" customHeight="1">
      <c r="A939" s="14"/>
      <c r="B939" s="14"/>
      <c r="C939" s="14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3.5" customHeight="1">
      <c r="A940" s="14"/>
      <c r="B940" s="14"/>
      <c r="C940" s="14"/>
      <c r="D940" s="15"/>
      <c r="E940" s="16"/>
      <c r="F940" s="16"/>
      <c r="G940" s="16"/>
      <c r="H940" s="16"/>
      <c r="I940" s="16"/>
      <c r="J940" s="16"/>
      <c r="K940" s="16"/>
      <c r="L940" s="16"/>
      <c r="M940" s="16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3.5" customHeight="1">
      <c r="A941" s="14"/>
      <c r="B941" s="14"/>
      <c r="C941" s="14"/>
      <c r="D941" s="15"/>
      <c r="E941" s="16"/>
      <c r="F941" s="16"/>
      <c r="G941" s="16"/>
      <c r="H941" s="16"/>
      <c r="I941" s="16"/>
      <c r="J941" s="16"/>
      <c r="K941" s="16"/>
      <c r="L941" s="16"/>
      <c r="M941" s="16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3.5" customHeight="1">
      <c r="A942" s="14"/>
      <c r="B942" s="14"/>
      <c r="C942" s="14"/>
      <c r="D942" s="15"/>
      <c r="E942" s="16"/>
      <c r="F942" s="16"/>
      <c r="G942" s="16"/>
      <c r="H942" s="16"/>
      <c r="I942" s="16"/>
      <c r="J942" s="16"/>
      <c r="K942" s="16"/>
      <c r="L942" s="16"/>
      <c r="M942" s="16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3.5" customHeight="1">
      <c r="A943" s="14"/>
      <c r="B943" s="14"/>
      <c r="C943" s="14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3.5" customHeight="1">
      <c r="A944" s="14"/>
      <c r="B944" s="14"/>
      <c r="C944" s="14"/>
      <c r="D944" s="15"/>
      <c r="E944" s="16"/>
      <c r="F944" s="16"/>
      <c r="G944" s="16"/>
      <c r="H944" s="16"/>
      <c r="I944" s="16"/>
      <c r="J944" s="16"/>
      <c r="K944" s="16"/>
      <c r="L944" s="16"/>
      <c r="M944" s="16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3.5" customHeight="1">
      <c r="A945" s="14"/>
      <c r="B945" s="14"/>
      <c r="C945" s="14"/>
      <c r="D945" s="15"/>
      <c r="E945" s="16"/>
      <c r="F945" s="16"/>
      <c r="G945" s="16"/>
      <c r="H945" s="16"/>
      <c r="I945" s="16"/>
      <c r="J945" s="16"/>
      <c r="K945" s="16"/>
      <c r="L945" s="16"/>
      <c r="M945" s="16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3.5" customHeight="1">
      <c r="A946" s="14"/>
      <c r="B946" s="14"/>
      <c r="C946" s="14"/>
      <c r="D946" s="15"/>
      <c r="E946" s="16"/>
      <c r="F946" s="16"/>
      <c r="G946" s="16"/>
      <c r="H946" s="16"/>
      <c r="I946" s="16"/>
      <c r="J946" s="16"/>
      <c r="K946" s="16"/>
      <c r="L946" s="16"/>
      <c r="M946" s="16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3.5" customHeight="1">
      <c r="A947" s="14"/>
      <c r="B947" s="14"/>
      <c r="C947" s="14"/>
      <c r="D947" s="15"/>
      <c r="E947" s="16"/>
      <c r="F947" s="16"/>
      <c r="G947" s="16"/>
      <c r="H947" s="16"/>
      <c r="I947" s="16"/>
      <c r="J947" s="16"/>
      <c r="K947" s="16"/>
      <c r="L947" s="16"/>
      <c r="M947" s="16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3.5" customHeight="1">
      <c r="A948" s="14"/>
      <c r="B948" s="14"/>
      <c r="C948" s="14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3.5" customHeight="1">
      <c r="A949" s="14"/>
      <c r="B949" s="14"/>
      <c r="C949" s="14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3.5" customHeight="1">
      <c r="A950" s="14"/>
      <c r="B950" s="14"/>
      <c r="C950" s="14"/>
      <c r="D950" s="15"/>
      <c r="E950" s="16"/>
      <c r="F950" s="16"/>
      <c r="G950" s="16"/>
      <c r="H950" s="16"/>
      <c r="I950" s="16"/>
      <c r="J950" s="16"/>
      <c r="K950" s="16"/>
      <c r="L950" s="16"/>
      <c r="M950" s="16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3.5" customHeight="1">
      <c r="A951" s="14"/>
      <c r="B951" s="14"/>
      <c r="C951" s="14"/>
      <c r="D951" s="15"/>
      <c r="E951" s="16"/>
      <c r="F951" s="16"/>
      <c r="G951" s="16"/>
      <c r="H951" s="16"/>
      <c r="I951" s="16"/>
      <c r="J951" s="16"/>
      <c r="K951" s="16"/>
      <c r="L951" s="16"/>
      <c r="M951" s="16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3.5" customHeight="1">
      <c r="A952" s="14"/>
      <c r="B952" s="14"/>
      <c r="C952" s="14"/>
      <c r="D952" s="15"/>
      <c r="E952" s="16"/>
      <c r="F952" s="16"/>
      <c r="G952" s="16"/>
      <c r="H952" s="16"/>
      <c r="I952" s="16"/>
      <c r="J952" s="16"/>
      <c r="K952" s="16"/>
      <c r="L952" s="16"/>
      <c r="M952" s="16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3.5" customHeight="1">
      <c r="A953" s="14"/>
      <c r="B953" s="14"/>
      <c r="C953" s="14"/>
      <c r="D953" s="15"/>
      <c r="E953" s="16"/>
      <c r="F953" s="16"/>
      <c r="G953" s="16"/>
      <c r="H953" s="16"/>
      <c r="I953" s="16"/>
      <c r="J953" s="16"/>
      <c r="K953" s="16"/>
      <c r="L953" s="16"/>
      <c r="M953" s="16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3.5" customHeight="1">
      <c r="A954" s="14"/>
      <c r="B954" s="14"/>
      <c r="C954" s="14"/>
      <c r="D954" s="15"/>
      <c r="E954" s="16"/>
      <c r="F954" s="16"/>
      <c r="G954" s="16"/>
      <c r="H954" s="16"/>
      <c r="I954" s="16"/>
      <c r="J954" s="16"/>
      <c r="K954" s="16"/>
      <c r="L954" s="16"/>
      <c r="M954" s="16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3.5" customHeight="1">
      <c r="A955" s="14"/>
      <c r="B955" s="14"/>
      <c r="C955" s="14"/>
      <c r="D955" s="15"/>
      <c r="E955" s="16"/>
      <c r="F955" s="16"/>
      <c r="G955" s="16"/>
      <c r="H955" s="16"/>
      <c r="I955" s="16"/>
      <c r="J955" s="16"/>
      <c r="K955" s="16"/>
      <c r="L955" s="16"/>
      <c r="M955" s="16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3.5" customHeight="1">
      <c r="A956" s="14"/>
      <c r="B956" s="14"/>
      <c r="C956" s="14"/>
      <c r="D956" s="15"/>
      <c r="E956" s="16"/>
      <c r="F956" s="16"/>
      <c r="G956" s="16"/>
      <c r="H956" s="16"/>
      <c r="I956" s="16"/>
      <c r="J956" s="16"/>
      <c r="K956" s="16"/>
      <c r="L956" s="16"/>
      <c r="M956" s="16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3.5" customHeight="1">
      <c r="A957" s="14"/>
      <c r="B957" s="14"/>
      <c r="C957" s="14"/>
      <c r="D957" s="15"/>
      <c r="E957" s="16"/>
      <c r="F957" s="16"/>
      <c r="G957" s="16"/>
      <c r="H957" s="16"/>
      <c r="I957" s="16"/>
      <c r="J957" s="16"/>
      <c r="K957" s="16"/>
      <c r="L957" s="16"/>
      <c r="M957" s="16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3.5" customHeight="1">
      <c r="A958" s="14"/>
      <c r="B958" s="14"/>
      <c r="C958" s="14"/>
      <c r="D958" s="15"/>
      <c r="E958" s="16"/>
      <c r="F958" s="16"/>
      <c r="G958" s="16"/>
      <c r="H958" s="16"/>
      <c r="I958" s="16"/>
      <c r="J958" s="16"/>
      <c r="K958" s="16"/>
      <c r="L958" s="16"/>
      <c r="M958" s="16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3.5" customHeight="1">
      <c r="A959" s="14"/>
      <c r="B959" s="14"/>
      <c r="C959" s="14"/>
      <c r="D959" s="15"/>
      <c r="E959" s="16"/>
      <c r="F959" s="16"/>
      <c r="G959" s="16"/>
      <c r="H959" s="16"/>
      <c r="I959" s="16"/>
      <c r="J959" s="16"/>
      <c r="K959" s="16"/>
      <c r="L959" s="16"/>
      <c r="M959" s="16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3.5" customHeight="1">
      <c r="A960" s="14"/>
      <c r="B960" s="14"/>
      <c r="C960" s="14"/>
      <c r="D960" s="15"/>
      <c r="E960" s="16"/>
      <c r="F960" s="16"/>
      <c r="G960" s="16"/>
      <c r="H960" s="16"/>
      <c r="I960" s="16"/>
      <c r="J960" s="16"/>
      <c r="K960" s="16"/>
      <c r="L960" s="16"/>
      <c r="M960" s="16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3.5" customHeight="1">
      <c r="A961" s="14"/>
      <c r="B961" s="14"/>
      <c r="C961" s="14"/>
      <c r="D961" s="15"/>
      <c r="E961" s="16"/>
      <c r="F961" s="16"/>
      <c r="G961" s="16"/>
      <c r="H961" s="16"/>
      <c r="I961" s="16"/>
      <c r="J961" s="16"/>
      <c r="K961" s="16"/>
      <c r="L961" s="16"/>
      <c r="M961" s="16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3.5" customHeight="1">
      <c r="A962" s="14"/>
      <c r="B962" s="14"/>
      <c r="C962" s="14"/>
      <c r="D962" s="15"/>
      <c r="E962" s="16"/>
      <c r="F962" s="16"/>
      <c r="G962" s="16"/>
      <c r="H962" s="16"/>
      <c r="I962" s="16"/>
      <c r="J962" s="16"/>
      <c r="K962" s="16"/>
      <c r="L962" s="16"/>
      <c r="M962" s="16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3.5" customHeight="1">
      <c r="A963" s="14"/>
      <c r="B963" s="14"/>
      <c r="C963" s="14"/>
      <c r="D963" s="15"/>
      <c r="E963" s="16"/>
      <c r="F963" s="16"/>
      <c r="G963" s="16"/>
      <c r="H963" s="16"/>
      <c r="I963" s="16"/>
      <c r="J963" s="16"/>
      <c r="K963" s="16"/>
      <c r="L963" s="16"/>
      <c r="M963" s="16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3.5" customHeight="1">
      <c r="A964" s="14"/>
      <c r="B964" s="14"/>
      <c r="C964" s="14"/>
      <c r="D964" s="15"/>
      <c r="E964" s="16"/>
      <c r="F964" s="16"/>
      <c r="G964" s="16"/>
      <c r="H964" s="16"/>
      <c r="I964" s="16"/>
      <c r="J964" s="16"/>
      <c r="K964" s="16"/>
      <c r="L964" s="16"/>
      <c r="M964" s="16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3.5" customHeight="1">
      <c r="A965" s="14"/>
      <c r="B965" s="14"/>
      <c r="C965" s="14"/>
      <c r="D965" s="15"/>
      <c r="E965" s="16"/>
      <c r="F965" s="16"/>
      <c r="G965" s="16"/>
      <c r="H965" s="16"/>
      <c r="I965" s="16"/>
      <c r="J965" s="16"/>
      <c r="K965" s="16"/>
      <c r="L965" s="16"/>
      <c r="M965" s="16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3.5" customHeight="1">
      <c r="A966" s="14"/>
      <c r="B966" s="14"/>
      <c r="C966" s="14"/>
      <c r="D966" s="15"/>
      <c r="E966" s="16"/>
      <c r="F966" s="16"/>
      <c r="G966" s="16"/>
      <c r="H966" s="16"/>
      <c r="I966" s="16"/>
      <c r="J966" s="16"/>
      <c r="K966" s="16"/>
      <c r="L966" s="16"/>
      <c r="M966" s="16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3.5" customHeight="1">
      <c r="A967" s="14"/>
      <c r="B967" s="14"/>
      <c r="C967" s="14"/>
      <c r="D967" s="15"/>
      <c r="E967" s="16"/>
      <c r="F967" s="16"/>
      <c r="G967" s="16"/>
      <c r="H967" s="16"/>
      <c r="I967" s="16"/>
      <c r="J967" s="16"/>
      <c r="K967" s="16"/>
      <c r="L967" s="16"/>
      <c r="M967" s="16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3.5" customHeight="1">
      <c r="A968" s="14"/>
      <c r="B968" s="14"/>
      <c r="C968" s="14"/>
      <c r="D968" s="15"/>
      <c r="E968" s="16"/>
      <c r="F968" s="16"/>
      <c r="G968" s="16"/>
      <c r="H968" s="16"/>
      <c r="I968" s="16"/>
      <c r="J968" s="16"/>
      <c r="K968" s="16"/>
      <c r="L968" s="16"/>
      <c r="M968" s="16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3.5" customHeight="1">
      <c r="A969" s="14"/>
      <c r="B969" s="14"/>
      <c r="C969" s="14"/>
      <c r="D969" s="15"/>
      <c r="E969" s="16"/>
      <c r="F969" s="16"/>
      <c r="G969" s="16"/>
      <c r="H969" s="16"/>
      <c r="I969" s="16"/>
      <c r="J969" s="16"/>
      <c r="K969" s="16"/>
      <c r="L969" s="16"/>
      <c r="M969" s="16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3.5" customHeight="1">
      <c r="A970" s="14"/>
      <c r="B970" s="14"/>
      <c r="C970" s="14"/>
      <c r="D970" s="15"/>
      <c r="E970" s="16"/>
      <c r="F970" s="16"/>
      <c r="G970" s="16"/>
      <c r="H970" s="16"/>
      <c r="I970" s="16"/>
      <c r="J970" s="16"/>
      <c r="K970" s="16"/>
      <c r="L970" s="16"/>
      <c r="M970" s="16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3.5" customHeight="1">
      <c r="A971" s="14"/>
      <c r="B971" s="14"/>
      <c r="C971" s="14"/>
      <c r="D971" s="15"/>
      <c r="E971" s="16"/>
      <c r="F971" s="16"/>
      <c r="G971" s="16"/>
      <c r="H971" s="16"/>
      <c r="I971" s="16"/>
      <c r="J971" s="16"/>
      <c r="K971" s="16"/>
      <c r="L971" s="16"/>
      <c r="M971" s="16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3.5" customHeight="1">
      <c r="A972" s="14"/>
      <c r="B972" s="14"/>
      <c r="C972" s="14"/>
      <c r="D972" s="15"/>
      <c r="E972" s="16"/>
      <c r="F972" s="16"/>
      <c r="G972" s="16"/>
      <c r="H972" s="16"/>
      <c r="I972" s="16"/>
      <c r="J972" s="16"/>
      <c r="K972" s="16"/>
      <c r="L972" s="16"/>
      <c r="M972" s="16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3.5" customHeight="1">
      <c r="A973" s="14"/>
      <c r="B973" s="14"/>
      <c r="C973" s="14"/>
      <c r="D973" s="15"/>
      <c r="E973" s="16"/>
      <c r="F973" s="16"/>
      <c r="G973" s="16"/>
      <c r="H973" s="16"/>
      <c r="I973" s="16"/>
      <c r="J973" s="16"/>
      <c r="K973" s="16"/>
      <c r="L973" s="16"/>
      <c r="M973" s="16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3.5" customHeight="1">
      <c r="A974" s="14"/>
      <c r="B974" s="14"/>
      <c r="C974" s="14"/>
      <c r="D974" s="15"/>
      <c r="E974" s="16"/>
      <c r="F974" s="16"/>
      <c r="G974" s="16"/>
      <c r="H974" s="16"/>
      <c r="I974" s="16"/>
      <c r="J974" s="16"/>
      <c r="K974" s="16"/>
      <c r="L974" s="16"/>
      <c r="M974" s="16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3.5" customHeight="1">
      <c r="A975" s="14"/>
      <c r="B975" s="14"/>
      <c r="C975" s="14"/>
      <c r="D975" s="15"/>
      <c r="E975" s="16"/>
      <c r="F975" s="16"/>
      <c r="G975" s="16"/>
      <c r="H975" s="16"/>
      <c r="I975" s="16"/>
      <c r="J975" s="16"/>
      <c r="K975" s="16"/>
      <c r="L975" s="16"/>
      <c r="M975" s="16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3.5" customHeight="1">
      <c r="A976" s="14"/>
      <c r="B976" s="14"/>
      <c r="C976" s="14"/>
      <c r="D976" s="15"/>
      <c r="E976" s="16"/>
      <c r="F976" s="16"/>
      <c r="G976" s="16"/>
      <c r="H976" s="16"/>
      <c r="I976" s="16"/>
      <c r="J976" s="16"/>
      <c r="K976" s="16"/>
      <c r="L976" s="16"/>
      <c r="M976" s="16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3.5" customHeight="1">
      <c r="A977" s="14"/>
      <c r="B977" s="14"/>
      <c r="C977" s="14"/>
      <c r="D977" s="15"/>
      <c r="E977" s="16"/>
      <c r="F977" s="16"/>
      <c r="G977" s="16"/>
      <c r="H977" s="16"/>
      <c r="I977" s="16"/>
      <c r="J977" s="16"/>
      <c r="K977" s="16"/>
      <c r="L977" s="16"/>
      <c r="M977" s="16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3.5" customHeight="1">
      <c r="A978" s="14"/>
      <c r="B978" s="14"/>
      <c r="C978" s="14"/>
      <c r="D978" s="15"/>
      <c r="E978" s="16"/>
      <c r="F978" s="16"/>
      <c r="G978" s="16"/>
      <c r="H978" s="16"/>
      <c r="I978" s="16"/>
      <c r="J978" s="16"/>
      <c r="K978" s="16"/>
      <c r="L978" s="16"/>
      <c r="M978" s="16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3.5" customHeight="1">
      <c r="A979" s="14"/>
      <c r="B979" s="14"/>
      <c r="C979" s="14"/>
      <c r="D979" s="15"/>
      <c r="E979" s="16"/>
      <c r="F979" s="16"/>
      <c r="G979" s="16"/>
      <c r="H979" s="16"/>
      <c r="I979" s="16"/>
      <c r="J979" s="16"/>
      <c r="K979" s="16"/>
      <c r="L979" s="16"/>
      <c r="M979" s="16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3.5" customHeight="1">
      <c r="A980" s="14"/>
      <c r="B980" s="14"/>
      <c r="C980" s="14"/>
      <c r="D980" s="15"/>
      <c r="E980" s="16"/>
      <c r="F980" s="16"/>
      <c r="G980" s="16"/>
      <c r="H980" s="16"/>
      <c r="I980" s="16"/>
      <c r="J980" s="16"/>
      <c r="K980" s="16"/>
      <c r="L980" s="16"/>
      <c r="M980" s="16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3.5" customHeight="1">
      <c r="A981" s="14"/>
      <c r="B981" s="14"/>
      <c r="C981" s="14"/>
      <c r="D981" s="15"/>
      <c r="E981" s="16"/>
      <c r="F981" s="16"/>
      <c r="G981" s="16"/>
      <c r="H981" s="16"/>
      <c r="I981" s="16"/>
      <c r="J981" s="16"/>
      <c r="K981" s="16"/>
      <c r="L981" s="16"/>
      <c r="M981" s="16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3.5" customHeight="1">
      <c r="A982" s="14"/>
      <c r="B982" s="14"/>
      <c r="C982" s="14"/>
      <c r="D982" s="15"/>
      <c r="E982" s="16"/>
      <c r="F982" s="16"/>
      <c r="G982" s="16"/>
      <c r="H982" s="16"/>
      <c r="I982" s="16"/>
      <c r="J982" s="16"/>
      <c r="K982" s="16"/>
      <c r="L982" s="16"/>
      <c r="M982" s="16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3.5" customHeight="1">
      <c r="A983" s="14"/>
      <c r="B983" s="14"/>
      <c r="C983" s="14"/>
      <c r="D983" s="15"/>
      <c r="E983" s="16"/>
      <c r="F983" s="16"/>
      <c r="G983" s="16"/>
      <c r="H983" s="16"/>
      <c r="I983" s="16"/>
      <c r="J983" s="16"/>
      <c r="K983" s="16"/>
      <c r="L983" s="16"/>
      <c r="M983" s="16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3.5" customHeight="1">
      <c r="A984" s="14"/>
      <c r="B984" s="14"/>
      <c r="C984" s="14"/>
      <c r="D984" s="15"/>
      <c r="E984" s="16"/>
      <c r="F984" s="16"/>
      <c r="G984" s="16"/>
      <c r="H984" s="16"/>
      <c r="I984" s="16"/>
      <c r="J984" s="16"/>
      <c r="K984" s="16"/>
      <c r="L984" s="16"/>
      <c r="M984" s="16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3.5" customHeight="1">
      <c r="A985" s="14"/>
      <c r="B985" s="14"/>
      <c r="C985" s="14"/>
      <c r="D985" s="15"/>
      <c r="E985" s="16"/>
      <c r="F985" s="16"/>
      <c r="G985" s="16"/>
      <c r="H985" s="16"/>
      <c r="I985" s="16"/>
      <c r="J985" s="16"/>
      <c r="K985" s="16"/>
      <c r="L985" s="16"/>
      <c r="M985" s="16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3.5" customHeight="1">
      <c r="A986" s="14"/>
      <c r="B986" s="14"/>
      <c r="C986" s="14"/>
      <c r="D986" s="15"/>
      <c r="E986" s="16"/>
      <c r="F986" s="16"/>
      <c r="G986" s="16"/>
      <c r="H986" s="16"/>
      <c r="I986" s="16"/>
      <c r="J986" s="16"/>
      <c r="K986" s="16"/>
      <c r="L986" s="16"/>
      <c r="M986" s="16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3.5" customHeight="1">
      <c r="A987" s="14"/>
      <c r="B987" s="14"/>
      <c r="C987" s="14"/>
      <c r="D987" s="15"/>
      <c r="E987" s="16"/>
      <c r="F987" s="16"/>
      <c r="G987" s="16"/>
      <c r="H987" s="16"/>
      <c r="I987" s="16"/>
      <c r="J987" s="16"/>
      <c r="K987" s="16"/>
      <c r="L987" s="16"/>
      <c r="M987" s="16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3.5" customHeight="1">
      <c r="A988" s="14"/>
      <c r="B988" s="14"/>
      <c r="C988" s="14"/>
      <c r="D988" s="15"/>
      <c r="E988" s="16"/>
      <c r="F988" s="16"/>
      <c r="G988" s="16"/>
      <c r="H988" s="16"/>
      <c r="I988" s="16"/>
      <c r="J988" s="16"/>
      <c r="K988" s="16"/>
      <c r="L988" s="16"/>
      <c r="M988" s="16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3.5" customHeight="1">
      <c r="A989" s="14"/>
      <c r="B989" s="14"/>
      <c r="C989" s="14"/>
      <c r="D989" s="15"/>
      <c r="E989" s="16"/>
      <c r="F989" s="16"/>
      <c r="G989" s="16"/>
      <c r="H989" s="16"/>
      <c r="I989" s="16"/>
      <c r="J989" s="16"/>
      <c r="K989" s="16"/>
      <c r="L989" s="16"/>
      <c r="M989" s="16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3.5" customHeight="1">
      <c r="A990" s="14"/>
      <c r="B990" s="14"/>
      <c r="C990" s="14"/>
      <c r="D990" s="15"/>
      <c r="E990" s="16"/>
      <c r="F990" s="16"/>
      <c r="G990" s="16"/>
      <c r="H990" s="16"/>
      <c r="I990" s="16"/>
      <c r="J990" s="16"/>
      <c r="K990" s="16"/>
      <c r="L990" s="16"/>
      <c r="M990" s="16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3.5" customHeight="1">
      <c r="A991" s="14"/>
      <c r="B991" s="14"/>
      <c r="C991" s="14"/>
      <c r="D991" s="15"/>
      <c r="E991" s="16"/>
      <c r="F991" s="16"/>
      <c r="G991" s="16"/>
      <c r="H991" s="16"/>
      <c r="I991" s="16"/>
      <c r="J991" s="16"/>
      <c r="K991" s="16"/>
      <c r="L991" s="16"/>
      <c r="M991" s="16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3.5" customHeight="1">
      <c r="A992" s="14"/>
      <c r="B992" s="14"/>
      <c r="C992" s="14"/>
      <c r="D992" s="15"/>
      <c r="E992" s="16"/>
      <c r="F992" s="16"/>
      <c r="G992" s="16"/>
      <c r="H992" s="16"/>
      <c r="I992" s="16"/>
      <c r="J992" s="16"/>
      <c r="K992" s="16"/>
      <c r="L992" s="16"/>
      <c r="M992" s="16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3.5" customHeight="1">
      <c r="A993" s="14"/>
      <c r="B993" s="14"/>
      <c r="C993" s="14"/>
      <c r="D993" s="15"/>
      <c r="E993" s="16"/>
      <c r="F993" s="16"/>
      <c r="G993" s="16"/>
      <c r="H993" s="16"/>
      <c r="I993" s="16"/>
      <c r="J993" s="16"/>
      <c r="K993" s="16"/>
      <c r="L993" s="16"/>
      <c r="M993" s="16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3.5" customHeight="1">
      <c r="A994" s="14"/>
      <c r="B994" s="14"/>
      <c r="C994" s="14"/>
      <c r="D994" s="15"/>
      <c r="E994" s="16"/>
      <c r="F994" s="16"/>
      <c r="G994" s="16"/>
      <c r="H994" s="16"/>
      <c r="I994" s="16"/>
      <c r="J994" s="16"/>
      <c r="K994" s="16"/>
      <c r="L994" s="16"/>
      <c r="M994" s="16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3.5" customHeight="1">
      <c r="A995" s="14"/>
      <c r="B995" s="14"/>
      <c r="C995" s="14"/>
      <c r="D995" s="15"/>
      <c r="E995" s="16"/>
      <c r="F995" s="16"/>
      <c r="G995" s="16"/>
      <c r="H995" s="16"/>
      <c r="I995" s="16"/>
      <c r="J995" s="16"/>
      <c r="K995" s="16"/>
      <c r="L995" s="16"/>
      <c r="M995" s="16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3.5" customHeight="1">
      <c r="A996" s="14"/>
      <c r="B996" s="14"/>
      <c r="C996" s="14"/>
      <c r="D996" s="15"/>
      <c r="E996" s="16"/>
      <c r="F996" s="16"/>
      <c r="G996" s="16"/>
      <c r="H996" s="16"/>
      <c r="I996" s="16"/>
      <c r="J996" s="16"/>
      <c r="K996" s="16"/>
      <c r="L996" s="16"/>
      <c r="M996" s="16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3.5" customHeight="1">
      <c r="A997" s="14"/>
      <c r="B997" s="14"/>
      <c r="C997" s="14"/>
      <c r="D997" s="15"/>
      <c r="E997" s="16"/>
      <c r="F997" s="16"/>
      <c r="G997" s="16"/>
      <c r="H997" s="16"/>
      <c r="I997" s="16"/>
      <c r="J997" s="16"/>
      <c r="K997" s="16"/>
      <c r="L997" s="16"/>
      <c r="M997" s="16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3.5" customHeight="1">
      <c r="A998" s="14"/>
      <c r="B998" s="14"/>
      <c r="C998" s="14"/>
      <c r="D998" s="15"/>
      <c r="E998" s="16"/>
      <c r="F998" s="16"/>
      <c r="G998" s="16"/>
      <c r="H998" s="16"/>
      <c r="I998" s="16"/>
      <c r="J998" s="16"/>
      <c r="K998" s="16"/>
      <c r="L998" s="16"/>
      <c r="M998" s="16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3.5" customHeight="1">
      <c r="A999" s="14"/>
      <c r="B999" s="14"/>
      <c r="C999" s="14"/>
      <c r="D999" s="15"/>
      <c r="E999" s="16"/>
      <c r="F999" s="16"/>
      <c r="G999" s="16"/>
      <c r="H999" s="16"/>
      <c r="I999" s="16"/>
      <c r="J999" s="16"/>
      <c r="K999" s="16"/>
      <c r="L999" s="16"/>
      <c r="M999" s="16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3.5" customHeight="1">
      <c r="A1000" s="14"/>
      <c r="B1000" s="14"/>
      <c r="C1000" s="14"/>
      <c r="D1000" s="15"/>
      <c r="E1000" s="16"/>
      <c r="F1000" s="16"/>
      <c r="G1000" s="16"/>
      <c r="H1000" s="16"/>
      <c r="I1000" s="16"/>
      <c r="J1000" s="16"/>
      <c r="K1000" s="16"/>
      <c r="L1000" s="16"/>
      <c r="M1000" s="16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82">
    <mergeCell ref="B26:C26"/>
    <mergeCell ref="B27:C27"/>
    <mergeCell ref="B28:C28"/>
    <mergeCell ref="B29:C29"/>
    <mergeCell ref="B30:C30"/>
    <mergeCell ref="B31:C31"/>
    <mergeCell ref="B32:C32"/>
    <mergeCell ref="B40:C40"/>
    <mergeCell ref="B41:C41"/>
    <mergeCell ref="B42:C42"/>
    <mergeCell ref="B43:C43"/>
    <mergeCell ref="B44:C44"/>
    <mergeCell ref="B45:C45"/>
    <mergeCell ref="B46:C46"/>
    <mergeCell ref="B33:C33"/>
    <mergeCell ref="B34:C34"/>
    <mergeCell ref="B35:C35"/>
    <mergeCell ref="B36:C36"/>
    <mergeCell ref="B37:C37"/>
    <mergeCell ref="B38:C38"/>
    <mergeCell ref="B39:C39"/>
    <mergeCell ref="K45:M45"/>
    <mergeCell ref="K46:M46"/>
    <mergeCell ref="K49:M49"/>
    <mergeCell ref="K50:M50"/>
    <mergeCell ref="K55:M55"/>
    <mergeCell ref="K38:M38"/>
    <mergeCell ref="K39:M39"/>
    <mergeCell ref="K40:M40"/>
    <mergeCell ref="K41:M41"/>
    <mergeCell ref="K42:M42"/>
    <mergeCell ref="K43:M43"/>
    <mergeCell ref="K44:M44"/>
    <mergeCell ref="A2:B4"/>
    <mergeCell ref="C2:L2"/>
    <mergeCell ref="C3:L3"/>
    <mergeCell ref="C4:L4"/>
    <mergeCell ref="A10:A11"/>
    <mergeCell ref="B10:C11"/>
    <mergeCell ref="D10:D11"/>
    <mergeCell ref="E10:J10"/>
    <mergeCell ref="K10:M11"/>
    <mergeCell ref="K12:M12"/>
    <mergeCell ref="K13:M13"/>
    <mergeCell ref="K14:M14"/>
    <mergeCell ref="K15:M15"/>
    <mergeCell ref="K16:M16"/>
    <mergeCell ref="B12:C12"/>
    <mergeCell ref="B13:C13"/>
    <mergeCell ref="B14:C14"/>
    <mergeCell ref="B15:C15"/>
    <mergeCell ref="B16:C16"/>
    <mergeCell ref="B17:C17"/>
    <mergeCell ref="B18:C18"/>
    <mergeCell ref="K17:M17"/>
    <mergeCell ref="K18:M18"/>
    <mergeCell ref="K19:M19"/>
    <mergeCell ref="K20:M20"/>
    <mergeCell ref="K21:M21"/>
    <mergeCell ref="K22:M22"/>
    <mergeCell ref="K23:M23"/>
    <mergeCell ref="B19:C19"/>
    <mergeCell ref="B20:C20"/>
    <mergeCell ref="B21:C21"/>
    <mergeCell ref="B22:C22"/>
    <mergeCell ref="B23:C23"/>
    <mergeCell ref="B24:C24"/>
    <mergeCell ref="B25:C2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</mergeCells>
  <printOptions horizontalCentered="1"/>
  <pageMargins bottom="0.4724409448818898" footer="0.0" header="0.0" left="0.4724409448818898" right="0.4724409448818898" top="0.4724409448818898"/>
  <pageSetup paperSize="9" scale="60" orientation="portrait"/>
  <headerFooter>
    <oddHeader>&amp;RConfidential</oddHeader>
  </headerFooter>
  <drawing r:id="rId1"/>
</worksheet>
</file>