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-Analysis-Projects\12.shijijiayuanmen\"/>
    </mc:Choice>
  </mc:AlternateContent>
  <bookViews>
    <workbookView minimized="1" xWindow="0" yWindow="0" windowWidth="23280" windowHeight="12600" activeTab="6"/>
  </bookViews>
  <sheets>
    <sheet name="身高" sheetId="4" r:id="rId1"/>
    <sheet name="教育" sheetId="3" r:id="rId2"/>
    <sheet name="生肖" sheetId="8" r:id="rId3"/>
    <sheet name="年龄差" sheetId="10" r:id="rId4"/>
    <sheet name="身高差" sheetId="12" r:id="rId5"/>
    <sheet name="Sheet8" sheetId="13" r:id="rId6"/>
    <sheet name="择偶要求居之地" sheetId="14" r:id="rId7"/>
    <sheet name="购房" sheetId="6" r:id="rId8"/>
    <sheet name="购车" sheetId="7" r:id="rId9"/>
    <sheet name="婚姻" sheetId="5" r:id="rId10"/>
    <sheet name="年龄" sheetId="1" r:id="rId11"/>
  </sheets>
  <calcPr calcId="171027"/>
  <fileRecoveryPr autoRecover="0"/>
</workbook>
</file>

<file path=xl/calcChain.xml><?xml version="1.0" encoding="utf-8"?>
<calcChain xmlns="http://schemas.openxmlformats.org/spreadsheetml/2006/main">
  <c r="B69" i="10" l="1"/>
  <c r="D62" i="12"/>
  <c r="B62" i="12"/>
  <c r="C20" i="13"/>
  <c r="C14" i="13"/>
  <c r="C16" i="13"/>
  <c r="C12" i="13"/>
  <c r="C6" i="13"/>
  <c r="C8" i="13"/>
  <c r="C2" i="13"/>
  <c r="C3" i="13"/>
  <c r="C4" i="13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2" i="10"/>
  <c r="P3" i="13" l="1"/>
  <c r="G5" i="7"/>
  <c r="G4" i="7"/>
  <c r="G4" i="6"/>
  <c r="G3" i="6"/>
  <c r="F4" i="5"/>
  <c r="F3" i="5"/>
  <c r="F2" i="5"/>
  <c r="B9" i="3" l="1"/>
  <c r="C3" i="3" s="1"/>
  <c r="C8" i="3" l="1"/>
  <c r="C6" i="3"/>
  <c r="C2" i="3"/>
  <c r="C4" i="3"/>
  <c r="C7" i="3"/>
  <c r="C5" i="3"/>
</calcChain>
</file>

<file path=xl/sharedStrings.xml><?xml version="1.0" encoding="utf-8"?>
<sst xmlns="http://schemas.openxmlformats.org/spreadsheetml/2006/main" count="155" uniqueCount="81">
  <si>
    <t>年龄</t>
  </si>
  <si>
    <t>人数</t>
  </si>
  <si>
    <t>education</t>
  </si>
  <si>
    <t>本科</t>
  </si>
  <si>
    <t>高中中专及以下</t>
  </si>
  <si>
    <t>大专</t>
  </si>
  <si>
    <t>硕士</t>
  </si>
  <si>
    <t>双学士</t>
  </si>
  <si>
    <t>博士</t>
  </si>
  <si>
    <t>博士后</t>
  </si>
  <si>
    <t>身高</t>
  </si>
  <si>
    <t>marriaged</t>
  </si>
  <si>
    <t>未婚</t>
  </si>
  <si>
    <t>离异</t>
  </si>
  <si>
    <t>离异,有小孩归自己</t>
  </si>
  <si>
    <t>离异,有小孩归对方</t>
  </si>
  <si>
    <t>离异,无小孩</t>
  </si>
  <si>
    <t>丧偶,有小孩归自己</t>
  </si>
  <si>
    <t>丧偶</t>
  </si>
  <si>
    <t>丧偶,无小孩</t>
  </si>
  <si>
    <t>丧偶,有小孩归对方</t>
  </si>
  <si>
    <t>未填</t>
  </si>
  <si>
    <t>未婚、离异,无小孩</t>
  </si>
  <si>
    <t>,无小孩</t>
  </si>
  <si>
    <t>离异、丧偶</t>
  </si>
  <si>
    <t>有小孩归自己</t>
  </si>
  <si>
    <t>有小孩归对方</t>
  </si>
  <si>
    <t>无小孩</t>
  </si>
  <si>
    <t>未知</t>
  </si>
  <si>
    <t>house</t>
  </si>
  <si>
    <t>--</t>
  </si>
  <si>
    <t>已购住房</t>
  </si>
  <si>
    <t>已购房（无贷款）</t>
  </si>
  <si>
    <t>暂未购房</t>
  </si>
  <si>
    <t>与父母同住</t>
  </si>
  <si>
    <t>独自租房</t>
  </si>
  <si>
    <t>已购房（有贷款）</t>
  </si>
  <si>
    <t>需要时购置</t>
  </si>
  <si>
    <t>住单位房</t>
  </si>
  <si>
    <t>与人合租</t>
  </si>
  <si>
    <t>住亲朋家</t>
  </si>
  <si>
    <t>car</t>
  </si>
  <si>
    <t>暂未购车</t>
  </si>
  <si>
    <t>已经购车</t>
  </si>
  <si>
    <t>已购车（中档型）</t>
  </si>
  <si>
    <t>已购车（经济型）</t>
  </si>
  <si>
    <t>已购车（豪华型）</t>
  </si>
  <si>
    <t>单位用车</t>
  </si>
  <si>
    <t>魔羯座</t>
  </si>
  <si>
    <t>双子座</t>
  </si>
  <si>
    <t>天秤座</t>
  </si>
  <si>
    <t>天蝎座</t>
  </si>
  <si>
    <t>处女座</t>
  </si>
  <si>
    <t>狮子座</t>
  </si>
  <si>
    <t>射手座</t>
  </si>
  <si>
    <t>双鱼座</t>
  </si>
  <si>
    <t>金牛座</t>
  </si>
  <si>
    <t>巨蟹座</t>
  </si>
  <si>
    <t>水瓶座</t>
  </si>
  <si>
    <t>白羊座</t>
  </si>
  <si>
    <t>星座</t>
  </si>
  <si>
    <t>生肖</t>
  </si>
  <si>
    <t>龙</t>
  </si>
  <si>
    <t>狗</t>
  </si>
  <si>
    <t>鸡</t>
  </si>
  <si>
    <t>虎</t>
  </si>
  <si>
    <t>兔</t>
  </si>
  <si>
    <t>马</t>
  </si>
  <si>
    <t>猴</t>
  </si>
  <si>
    <t>猪</t>
  </si>
  <si>
    <t>蛇</t>
  </si>
  <si>
    <t>鼠</t>
  </si>
  <si>
    <t>牛</t>
  </si>
  <si>
    <t>羊</t>
  </si>
  <si>
    <t>对方年龄</t>
  </si>
  <si>
    <t>要求的年龄差</t>
  </si>
  <si>
    <t>身高差</t>
  </si>
  <si>
    <t>不限</t>
  </si>
  <si>
    <t>本地人</t>
  </si>
  <si>
    <t>其他地区</t>
  </si>
  <si>
    <t>总人数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</si>
</sst>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8"/>
      <color rgb="FF000000"/>
      <name val="Courier New"/>
      <family val="3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9" fontId="0" fillId="0" borderId="0" xfId="1" applyFont="1"/>
    <xf numFmtId="0" fontId="19" fillId="0" borderId="0" xfId="0" applyFont="1"/>
    <xf numFmtId="0" fontId="19" fillId="0" borderId="0" xfId="0" applyNumberFormat="1" applyFont="1"/>
    <xf numFmtId="0" fontId="20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2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23" fillId="33" borderId="10" xfId="0" applyFont="1" applyFill="1" applyBorder="1" applyAlignment="1">
      <alignment horizontal="center"/>
    </xf>
    <xf numFmtId="0" fontId="22" fillId="0" borderId="10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34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34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34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34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34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34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3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男性用户身高情况统计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身高!$B$1</c:f>
              <c:strCache>
                <c:ptCount val="1"/>
                <c:pt idx="0">
                  <c:v>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-2.768549280177187E-2"/>
                  <c:y val="-0.5024067388688326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50"/>
                      <a:t>170cm,14210</a:t>
                    </a:r>
                    <a:endParaRPr lang="en-US" sz="105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3E-4325-BF07-DEAE28D4FFBE}"/>
                </c:ext>
              </c:extLst>
            </c:dLbl>
            <c:dLbl>
              <c:idx val="34"/>
              <c:layout>
                <c:manualLayout>
                  <c:x val="-2.5839793281653745E-2"/>
                  <c:y val="-3.61010830324910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175cm, </a:t>
                    </a:r>
                    <a:fld id="{C9F2857A-6D26-4B78-AAE2-2F4EA9C0809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94-4452-9E1D-51545CD119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身高!$A:$A</c15:sqref>
                  </c15:fullRef>
                </c:ext>
              </c:extLst>
              <c:f>身高!$A$2:$A$1048576</c:f>
              <c:strCache>
                <c:ptCount val="62"/>
                <c:pt idx="0">
                  <c:v>130</c:v>
                </c:pt>
                <c:pt idx="1">
                  <c:v>131</c:v>
                </c:pt>
                <c:pt idx="2">
                  <c:v>134</c:v>
                </c:pt>
                <c:pt idx="3">
                  <c:v>135</c:v>
                </c:pt>
                <c:pt idx="4">
                  <c:v>138</c:v>
                </c:pt>
                <c:pt idx="5">
                  <c:v>141</c:v>
                </c:pt>
                <c:pt idx="6">
                  <c:v>145</c:v>
                </c:pt>
                <c:pt idx="7">
                  <c:v>146</c:v>
                </c:pt>
                <c:pt idx="8">
                  <c:v>148</c:v>
                </c:pt>
                <c:pt idx="9">
                  <c:v>149</c:v>
                </c:pt>
                <c:pt idx="10">
                  <c:v>150</c:v>
                </c:pt>
                <c:pt idx="11">
                  <c:v>151</c:v>
                </c:pt>
                <c:pt idx="12">
                  <c:v>152</c:v>
                </c:pt>
                <c:pt idx="13">
                  <c:v>153</c:v>
                </c:pt>
                <c:pt idx="14">
                  <c:v>154</c:v>
                </c:pt>
                <c:pt idx="15">
                  <c:v>155</c:v>
                </c:pt>
                <c:pt idx="16">
                  <c:v>156</c:v>
                </c:pt>
                <c:pt idx="17">
                  <c:v>157</c:v>
                </c:pt>
                <c:pt idx="18">
                  <c:v>158</c:v>
                </c:pt>
                <c:pt idx="19">
                  <c:v>159</c:v>
                </c:pt>
                <c:pt idx="20">
                  <c:v>160</c:v>
                </c:pt>
                <c:pt idx="21">
                  <c:v>161</c:v>
                </c:pt>
                <c:pt idx="22">
                  <c:v>162</c:v>
                </c:pt>
                <c:pt idx="23">
                  <c:v>163</c:v>
                </c:pt>
                <c:pt idx="24">
                  <c:v>164</c:v>
                </c:pt>
                <c:pt idx="25">
                  <c:v>165</c:v>
                </c:pt>
                <c:pt idx="26">
                  <c:v>166</c:v>
                </c:pt>
                <c:pt idx="27">
                  <c:v>167</c:v>
                </c:pt>
                <c:pt idx="28">
                  <c:v>168</c:v>
                </c:pt>
                <c:pt idx="29">
                  <c:v>169</c:v>
                </c:pt>
                <c:pt idx="30">
                  <c:v>170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177</c:v>
                </c:pt>
                <c:pt idx="38">
                  <c:v>178</c:v>
                </c:pt>
                <c:pt idx="39">
                  <c:v>179</c:v>
                </c:pt>
                <c:pt idx="40">
                  <c:v>180</c:v>
                </c:pt>
                <c:pt idx="41">
                  <c:v>181</c:v>
                </c:pt>
                <c:pt idx="42">
                  <c:v>182</c:v>
                </c:pt>
                <c:pt idx="43">
                  <c:v>183</c:v>
                </c:pt>
                <c:pt idx="44">
                  <c:v>184</c:v>
                </c:pt>
                <c:pt idx="45">
                  <c:v>185</c:v>
                </c:pt>
                <c:pt idx="46">
                  <c:v>186</c:v>
                </c:pt>
                <c:pt idx="47">
                  <c:v>187</c:v>
                </c:pt>
                <c:pt idx="48">
                  <c:v>188</c:v>
                </c:pt>
                <c:pt idx="49">
                  <c:v>189</c:v>
                </c:pt>
                <c:pt idx="50">
                  <c:v>190</c:v>
                </c:pt>
                <c:pt idx="51">
                  <c:v>191</c:v>
                </c:pt>
                <c:pt idx="52">
                  <c:v>192</c:v>
                </c:pt>
                <c:pt idx="53">
                  <c:v>193</c:v>
                </c:pt>
                <c:pt idx="54">
                  <c:v>194</c:v>
                </c:pt>
                <c:pt idx="55">
                  <c:v>195</c:v>
                </c:pt>
                <c:pt idx="56">
                  <c:v>198</c:v>
                </c:pt>
                <c:pt idx="57">
                  <c:v>199</c:v>
                </c:pt>
                <c:pt idx="58">
                  <c:v>207</c:v>
                </c:pt>
                <c:pt idx="59">
                  <c:v>208</c:v>
                </c:pt>
                <c:pt idx="60">
                  <c:v>210</c:v>
                </c:pt>
                <c:pt idx="61">
                  <c:v>226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身高!$B$2:$B$61</c15:sqref>
                  </c15:fullRef>
                </c:ext>
              </c:extLst>
              <c:f>身高!$B$3:$B$61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2</c:v>
                </c:pt>
                <c:pt idx="14">
                  <c:v>38</c:v>
                </c:pt>
                <c:pt idx="15">
                  <c:v>19</c:v>
                </c:pt>
                <c:pt idx="16">
                  <c:v>15</c:v>
                </c:pt>
                <c:pt idx="17">
                  <c:v>35</c:v>
                </c:pt>
                <c:pt idx="18">
                  <c:v>18</c:v>
                </c:pt>
                <c:pt idx="19">
                  <c:v>534</c:v>
                </c:pt>
                <c:pt idx="20">
                  <c:v>156</c:v>
                </c:pt>
                <c:pt idx="21">
                  <c:v>402</c:v>
                </c:pt>
                <c:pt idx="22">
                  <c:v>408</c:v>
                </c:pt>
                <c:pt idx="23">
                  <c:v>247</c:v>
                </c:pt>
                <c:pt idx="24">
                  <c:v>2299</c:v>
                </c:pt>
                <c:pt idx="25">
                  <c:v>851</c:v>
                </c:pt>
                <c:pt idx="26">
                  <c:v>831</c:v>
                </c:pt>
                <c:pt idx="27">
                  <c:v>4171</c:v>
                </c:pt>
                <c:pt idx="28">
                  <c:v>855</c:v>
                </c:pt>
                <c:pt idx="29">
                  <c:v>14210</c:v>
                </c:pt>
                <c:pt idx="30">
                  <c:v>2280</c:v>
                </c:pt>
                <c:pt idx="31">
                  <c:v>4989</c:v>
                </c:pt>
                <c:pt idx="32">
                  <c:v>4498</c:v>
                </c:pt>
                <c:pt idx="33">
                  <c:v>3069</c:v>
                </c:pt>
                <c:pt idx="34">
                  <c:v>7787</c:v>
                </c:pt>
                <c:pt idx="35">
                  <c:v>3650</c:v>
                </c:pt>
                <c:pt idx="36">
                  <c:v>1929</c:v>
                </c:pt>
                <c:pt idx="37">
                  <c:v>3601</c:v>
                </c:pt>
                <c:pt idx="38">
                  <c:v>881</c:v>
                </c:pt>
                <c:pt idx="39">
                  <c:v>2721</c:v>
                </c:pt>
                <c:pt idx="40">
                  <c:v>723</c:v>
                </c:pt>
                <c:pt idx="41">
                  <c:v>639</c:v>
                </c:pt>
                <c:pt idx="42">
                  <c:v>661</c:v>
                </c:pt>
                <c:pt idx="43">
                  <c:v>190</c:v>
                </c:pt>
                <c:pt idx="44">
                  <c:v>358</c:v>
                </c:pt>
                <c:pt idx="45">
                  <c:v>132</c:v>
                </c:pt>
                <c:pt idx="46">
                  <c:v>56</c:v>
                </c:pt>
                <c:pt idx="47">
                  <c:v>78</c:v>
                </c:pt>
                <c:pt idx="48">
                  <c:v>17</c:v>
                </c:pt>
                <c:pt idx="49">
                  <c:v>31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2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E-4325-BF07-DEAE28D4F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069744"/>
        <c:axId val="1226938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身高!$A$1</c15:sqref>
                        </c15:formulaRef>
                      </c:ext>
                    </c:extLst>
                    <c:strCache>
                      <c:ptCount val="1"/>
                      <c:pt idx="0">
                        <c:v>身高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身高!$A:$A</c15:sqref>
                        </c15:fullRef>
                        <c15:formulaRef>
                          <c15:sqref>身高!$A$2:$A$1048576</c15:sqref>
                        </c15:formulaRef>
                      </c:ext>
                    </c:extLst>
                    <c:strCache>
                      <c:ptCount val="62"/>
                      <c:pt idx="0">
                        <c:v>130</c:v>
                      </c:pt>
                      <c:pt idx="1">
                        <c:v>131</c:v>
                      </c:pt>
                      <c:pt idx="2">
                        <c:v>134</c:v>
                      </c:pt>
                      <c:pt idx="3">
                        <c:v>135</c:v>
                      </c:pt>
                      <c:pt idx="4">
                        <c:v>138</c:v>
                      </c:pt>
                      <c:pt idx="5">
                        <c:v>141</c:v>
                      </c:pt>
                      <c:pt idx="6">
                        <c:v>145</c:v>
                      </c:pt>
                      <c:pt idx="7">
                        <c:v>146</c:v>
                      </c:pt>
                      <c:pt idx="8">
                        <c:v>148</c:v>
                      </c:pt>
                      <c:pt idx="9">
                        <c:v>149</c:v>
                      </c:pt>
                      <c:pt idx="10">
                        <c:v>150</c:v>
                      </c:pt>
                      <c:pt idx="11">
                        <c:v>151</c:v>
                      </c:pt>
                      <c:pt idx="12">
                        <c:v>152</c:v>
                      </c:pt>
                      <c:pt idx="13">
                        <c:v>153</c:v>
                      </c:pt>
                      <c:pt idx="14">
                        <c:v>154</c:v>
                      </c:pt>
                      <c:pt idx="15">
                        <c:v>155</c:v>
                      </c:pt>
                      <c:pt idx="16">
                        <c:v>156</c:v>
                      </c:pt>
                      <c:pt idx="17">
                        <c:v>157</c:v>
                      </c:pt>
                      <c:pt idx="18">
                        <c:v>158</c:v>
                      </c:pt>
                      <c:pt idx="19">
                        <c:v>159</c:v>
                      </c:pt>
                      <c:pt idx="20">
                        <c:v>160</c:v>
                      </c:pt>
                      <c:pt idx="21">
                        <c:v>161</c:v>
                      </c:pt>
                      <c:pt idx="22">
                        <c:v>162</c:v>
                      </c:pt>
                      <c:pt idx="23">
                        <c:v>163</c:v>
                      </c:pt>
                      <c:pt idx="24">
                        <c:v>164</c:v>
                      </c:pt>
                      <c:pt idx="25">
                        <c:v>165</c:v>
                      </c:pt>
                      <c:pt idx="26">
                        <c:v>166</c:v>
                      </c:pt>
                      <c:pt idx="27">
                        <c:v>167</c:v>
                      </c:pt>
                      <c:pt idx="28">
                        <c:v>168</c:v>
                      </c:pt>
                      <c:pt idx="29">
                        <c:v>169</c:v>
                      </c:pt>
                      <c:pt idx="30">
                        <c:v>170</c:v>
                      </c:pt>
                      <c:pt idx="31">
                        <c:v>171</c:v>
                      </c:pt>
                      <c:pt idx="32">
                        <c:v>172</c:v>
                      </c:pt>
                      <c:pt idx="33">
                        <c:v>173</c:v>
                      </c:pt>
                      <c:pt idx="34">
                        <c:v>174</c:v>
                      </c:pt>
                      <c:pt idx="35">
                        <c:v>175</c:v>
                      </c:pt>
                      <c:pt idx="36">
                        <c:v>176</c:v>
                      </c:pt>
                      <c:pt idx="37">
                        <c:v>177</c:v>
                      </c:pt>
                      <c:pt idx="38">
                        <c:v>178</c:v>
                      </c:pt>
                      <c:pt idx="39">
                        <c:v>179</c:v>
                      </c:pt>
                      <c:pt idx="40">
                        <c:v>180</c:v>
                      </c:pt>
                      <c:pt idx="41">
                        <c:v>181</c:v>
                      </c:pt>
                      <c:pt idx="42">
                        <c:v>182</c:v>
                      </c:pt>
                      <c:pt idx="43">
                        <c:v>183</c:v>
                      </c:pt>
                      <c:pt idx="44">
                        <c:v>184</c:v>
                      </c:pt>
                      <c:pt idx="45">
                        <c:v>185</c:v>
                      </c:pt>
                      <c:pt idx="46">
                        <c:v>186</c:v>
                      </c:pt>
                      <c:pt idx="47">
                        <c:v>187</c:v>
                      </c:pt>
                      <c:pt idx="48">
                        <c:v>188</c:v>
                      </c:pt>
                      <c:pt idx="49">
                        <c:v>189</c:v>
                      </c:pt>
                      <c:pt idx="50">
                        <c:v>190</c:v>
                      </c:pt>
                      <c:pt idx="51">
                        <c:v>191</c:v>
                      </c:pt>
                      <c:pt idx="52">
                        <c:v>192</c:v>
                      </c:pt>
                      <c:pt idx="53">
                        <c:v>193</c:v>
                      </c:pt>
                      <c:pt idx="54">
                        <c:v>194</c:v>
                      </c:pt>
                      <c:pt idx="55">
                        <c:v>195</c:v>
                      </c:pt>
                      <c:pt idx="56">
                        <c:v>198</c:v>
                      </c:pt>
                      <c:pt idx="57">
                        <c:v>199</c:v>
                      </c:pt>
                      <c:pt idx="58">
                        <c:v>207</c:v>
                      </c:pt>
                      <c:pt idx="59">
                        <c:v>208</c:v>
                      </c:pt>
                      <c:pt idx="60">
                        <c:v>210</c:v>
                      </c:pt>
                      <c:pt idx="61">
                        <c:v>226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身高!$A$2:$A$61</c15:sqref>
                        </c15:fullRef>
                        <c15:formulaRef>
                          <c15:sqref>身高!$A$3:$A$61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131</c:v>
                      </c:pt>
                      <c:pt idx="1">
                        <c:v>134</c:v>
                      </c:pt>
                      <c:pt idx="2">
                        <c:v>135</c:v>
                      </c:pt>
                      <c:pt idx="3">
                        <c:v>138</c:v>
                      </c:pt>
                      <c:pt idx="4">
                        <c:v>141</c:v>
                      </c:pt>
                      <c:pt idx="5">
                        <c:v>145</c:v>
                      </c:pt>
                      <c:pt idx="6">
                        <c:v>146</c:v>
                      </c:pt>
                      <c:pt idx="7">
                        <c:v>148</c:v>
                      </c:pt>
                      <c:pt idx="8">
                        <c:v>149</c:v>
                      </c:pt>
                      <c:pt idx="9">
                        <c:v>150</c:v>
                      </c:pt>
                      <c:pt idx="10">
                        <c:v>151</c:v>
                      </c:pt>
                      <c:pt idx="11">
                        <c:v>152</c:v>
                      </c:pt>
                      <c:pt idx="12">
                        <c:v>153</c:v>
                      </c:pt>
                      <c:pt idx="13">
                        <c:v>154</c:v>
                      </c:pt>
                      <c:pt idx="14">
                        <c:v>155</c:v>
                      </c:pt>
                      <c:pt idx="15">
                        <c:v>156</c:v>
                      </c:pt>
                      <c:pt idx="16">
                        <c:v>157</c:v>
                      </c:pt>
                      <c:pt idx="17">
                        <c:v>158</c:v>
                      </c:pt>
                      <c:pt idx="18">
                        <c:v>159</c:v>
                      </c:pt>
                      <c:pt idx="19">
                        <c:v>160</c:v>
                      </c:pt>
                      <c:pt idx="20">
                        <c:v>161</c:v>
                      </c:pt>
                      <c:pt idx="21">
                        <c:v>162</c:v>
                      </c:pt>
                      <c:pt idx="22">
                        <c:v>163</c:v>
                      </c:pt>
                      <c:pt idx="23">
                        <c:v>164</c:v>
                      </c:pt>
                      <c:pt idx="24">
                        <c:v>165</c:v>
                      </c:pt>
                      <c:pt idx="25">
                        <c:v>166</c:v>
                      </c:pt>
                      <c:pt idx="26">
                        <c:v>167</c:v>
                      </c:pt>
                      <c:pt idx="27">
                        <c:v>168</c:v>
                      </c:pt>
                      <c:pt idx="28">
                        <c:v>169</c:v>
                      </c:pt>
                      <c:pt idx="29">
                        <c:v>170</c:v>
                      </c:pt>
                      <c:pt idx="30">
                        <c:v>171</c:v>
                      </c:pt>
                      <c:pt idx="31">
                        <c:v>172</c:v>
                      </c:pt>
                      <c:pt idx="32">
                        <c:v>173</c:v>
                      </c:pt>
                      <c:pt idx="33">
                        <c:v>174</c:v>
                      </c:pt>
                      <c:pt idx="34">
                        <c:v>175</c:v>
                      </c:pt>
                      <c:pt idx="35">
                        <c:v>176</c:v>
                      </c:pt>
                      <c:pt idx="36">
                        <c:v>177</c:v>
                      </c:pt>
                      <c:pt idx="37">
                        <c:v>178</c:v>
                      </c:pt>
                      <c:pt idx="38">
                        <c:v>179</c:v>
                      </c:pt>
                      <c:pt idx="39">
                        <c:v>180</c:v>
                      </c:pt>
                      <c:pt idx="40">
                        <c:v>181</c:v>
                      </c:pt>
                      <c:pt idx="41">
                        <c:v>182</c:v>
                      </c:pt>
                      <c:pt idx="42">
                        <c:v>183</c:v>
                      </c:pt>
                      <c:pt idx="43">
                        <c:v>184</c:v>
                      </c:pt>
                      <c:pt idx="44">
                        <c:v>185</c:v>
                      </c:pt>
                      <c:pt idx="45">
                        <c:v>186</c:v>
                      </c:pt>
                      <c:pt idx="46">
                        <c:v>187</c:v>
                      </c:pt>
                      <c:pt idx="47">
                        <c:v>188</c:v>
                      </c:pt>
                      <c:pt idx="48">
                        <c:v>189</c:v>
                      </c:pt>
                      <c:pt idx="49">
                        <c:v>190</c:v>
                      </c:pt>
                      <c:pt idx="50">
                        <c:v>191</c:v>
                      </c:pt>
                      <c:pt idx="51">
                        <c:v>192</c:v>
                      </c:pt>
                      <c:pt idx="52">
                        <c:v>193</c:v>
                      </c:pt>
                      <c:pt idx="53">
                        <c:v>194</c:v>
                      </c:pt>
                      <c:pt idx="54">
                        <c:v>195</c:v>
                      </c:pt>
                      <c:pt idx="55">
                        <c:v>198</c:v>
                      </c:pt>
                      <c:pt idx="56">
                        <c:v>199</c:v>
                      </c:pt>
                      <c:pt idx="57">
                        <c:v>207</c:v>
                      </c:pt>
                      <c:pt idx="58">
                        <c:v>208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3E-4325-BF07-DEAE28D4FFBE}"/>
                  </c:ext>
                </c:extLst>
              </c15:ser>
            </c15:filteredLineSeries>
          </c:ext>
        </c:extLst>
      </c:lineChart>
      <c:catAx>
        <c:axId val="13050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38800"/>
        <c:crosses val="autoZero"/>
        <c:auto val="1"/>
        <c:lblAlgn val="ctr"/>
        <c:lblOffset val="100"/>
        <c:tickLblSkip val="3"/>
        <c:tickMarkSkip val="5"/>
        <c:noMultiLvlLbl val="0"/>
      </c:catAx>
      <c:valAx>
        <c:axId val="12269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择偶要求居住地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择偶要求居之地!$A$1:$A$2</c:f>
              <c:strCache>
                <c:ptCount val="2"/>
                <c:pt idx="0">
                  <c:v>本地人</c:v>
                </c:pt>
                <c:pt idx="1">
                  <c:v>其他地区</c:v>
                </c:pt>
              </c:strCache>
            </c:strRef>
          </c:cat>
          <c:val>
            <c:numRef>
              <c:f>择偶要求居之地!$B$1:$B$2</c:f>
              <c:numCache>
                <c:formatCode>General</c:formatCode>
                <c:ptCount val="2"/>
                <c:pt idx="0">
                  <c:v>36046</c:v>
                </c:pt>
                <c:pt idx="1">
                  <c:v>19085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5-4F9B-908E-399B109B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男性用户购房情况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41-440F-88C7-BEFC23384B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41-440F-88C7-BEFC23384BE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购房!$F$3:$F$4</c:f>
              <c:strCache>
                <c:ptCount val="2"/>
                <c:pt idx="0">
                  <c:v>已购住房</c:v>
                </c:pt>
                <c:pt idx="1">
                  <c:v>暂未购房</c:v>
                </c:pt>
              </c:strCache>
            </c:strRef>
          </c:cat>
          <c:val>
            <c:numRef>
              <c:f>购房!$G$3:$G$4</c:f>
              <c:numCache>
                <c:formatCode>General</c:formatCode>
                <c:ptCount val="2"/>
                <c:pt idx="0">
                  <c:v>18692</c:v>
                </c:pt>
                <c:pt idx="1">
                  <c:v>18848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5-4362-9A73-CDC084A93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男性用户购车情况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F5-4AE0-AD76-C728147BA1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F5-4AE0-AD76-C728147BA14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购车!$F$4:$F$5</c:f>
              <c:strCache>
                <c:ptCount val="2"/>
                <c:pt idx="0">
                  <c:v>已经购车</c:v>
                </c:pt>
                <c:pt idx="1">
                  <c:v>暂未购车</c:v>
                </c:pt>
              </c:strCache>
            </c:strRef>
          </c:cat>
          <c:val>
            <c:numRef>
              <c:f>购车!$G$4:$G$5</c:f>
              <c:numCache>
                <c:formatCode>General</c:formatCode>
                <c:ptCount val="2"/>
                <c:pt idx="0">
                  <c:v>18629</c:v>
                </c:pt>
                <c:pt idx="1">
                  <c:v>17386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C-4EC8-8EB6-9E8EAA85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男性用户婚姻状况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61-4D8F-9516-5A86831F87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61-4D8F-9516-5A86831F87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BD-41D0-9E09-876A15A46932}"/>
              </c:ext>
            </c:extLst>
          </c:dPt>
          <c:dLbls>
            <c:dLbl>
              <c:idx val="2"/>
              <c:layout>
                <c:manualLayout>
                  <c:x val="0.14233954451345746"/>
                  <c:y val="3.74531835205992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BD-41D0-9E09-876A15A4693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婚姻!$E$2:$E$4</c:f>
              <c:strCache>
                <c:ptCount val="3"/>
                <c:pt idx="0">
                  <c:v>未婚</c:v>
                </c:pt>
                <c:pt idx="1">
                  <c:v>离异</c:v>
                </c:pt>
                <c:pt idx="2">
                  <c:v>丧偶</c:v>
                </c:pt>
              </c:strCache>
            </c:strRef>
          </c:cat>
          <c:val>
            <c:numRef>
              <c:f>婚姻!$F$2:$F$4</c:f>
              <c:numCache>
                <c:formatCode>General</c:formatCode>
                <c:ptCount val="3"/>
                <c:pt idx="0">
                  <c:v>46651</c:v>
                </c:pt>
                <c:pt idx="1">
                  <c:v>15694</c:v>
                </c:pt>
                <c:pt idx="2">
                  <c:v>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D-41D0-9E09-876A15A4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男性离异用户具体情况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67361231991647"/>
          <c:y val="0.16795150606174228"/>
          <c:w val="0.49665277536016711"/>
          <c:h val="0.7274780652418447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7-43DF-962F-FA5EDE0FF4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E3-45DD-BA5E-759A0D30D3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7-43DF-962F-FA5EDE0FF4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7-43DF-962F-FA5EDE0FF4CE}"/>
              </c:ext>
            </c:extLst>
          </c:dPt>
          <c:dLbls>
            <c:dLbl>
              <c:idx val="1"/>
              <c:layout>
                <c:manualLayout>
                  <c:x val="0.20156046814044204"/>
                  <c:y val="-1.26984126984128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E3-45DD-BA5E-759A0D30D34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婚姻!$E$10:$E$13</c:f>
              <c:strCache>
                <c:ptCount val="4"/>
                <c:pt idx="0">
                  <c:v>未知</c:v>
                </c:pt>
                <c:pt idx="1">
                  <c:v>有小孩归自己</c:v>
                </c:pt>
                <c:pt idx="2">
                  <c:v>有小孩归对方</c:v>
                </c:pt>
                <c:pt idx="3">
                  <c:v>无小孩</c:v>
                </c:pt>
              </c:strCache>
            </c:strRef>
          </c:cat>
          <c:val>
            <c:numRef>
              <c:f>婚姻!$F$10:$F$13</c:f>
              <c:numCache>
                <c:formatCode>General</c:formatCode>
                <c:ptCount val="4"/>
                <c:pt idx="0">
                  <c:v>5549</c:v>
                </c:pt>
                <c:pt idx="1">
                  <c:v>4486</c:v>
                </c:pt>
                <c:pt idx="2">
                  <c:v>3232</c:v>
                </c:pt>
                <c:pt idx="3">
                  <c:v>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3-45DD-BA5E-759A0D30D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各年龄段人数统计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年龄!$B$1</c:f>
              <c:strCache>
                <c:ptCount val="1"/>
                <c:pt idx="0">
                  <c:v>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2.8058361391694726E-2"/>
                  <c:y val="-3.49650349650349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50"/>
                      <a:t>29</a:t>
                    </a:r>
                    <a:r>
                      <a:rPr lang="zh-CN" altLang="en-US" sz="1050"/>
                      <a:t>岁</a:t>
                    </a:r>
                    <a:r>
                      <a:rPr lang="en-US" altLang="zh-CN" sz="1050"/>
                      <a:t>,4651</a:t>
                    </a:r>
                    <a:r>
                      <a:rPr lang="zh-CN" altLang="en-US" sz="1050"/>
                      <a:t>人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016F-47F3-96B3-B76E5DFD6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年龄!$A:$A</c15:sqref>
                  </c15:fullRef>
                </c:ext>
              </c:extLst>
              <c:f>年龄!$A$2:$A$1048576</c:f>
              <c:strCache>
                <c:ptCount val="6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年龄!$B$2:$B$70</c15:sqref>
                  </c15:fullRef>
                </c:ext>
              </c:extLst>
              <c:f>年龄!$B$3:$B$70</c:f>
              <c:numCache>
                <c:formatCode>General</c:formatCode>
                <c:ptCount val="68"/>
                <c:pt idx="0">
                  <c:v>358</c:v>
                </c:pt>
                <c:pt idx="1">
                  <c:v>591</c:v>
                </c:pt>
                <c:pt idx="2">
                  <c:v>838</c:v>
                </c:pt>
                <c:pt idx="3">
                  <c:v>1412</c:v>
                </c:pt>
                <c:pt idx="4">
                  <c:v>2902</c:v>
                </c:pt>
                <c:pt idx="5">
                  <c:v>2342</c:v>
                </c:pt>
                <c:pt idx="6">
                  <c:v>2532</c:v>
                </c:pt>
                <c:pt idx="7">
                  <c:v>2172</c:v>
                </c:pt>
                <c:pt idx="8">
                  <c:v>3797</c:v>
                </c:pt>
                <c:pt idx="9">
                  <c:v>3175</c:v>
                </c:pt>
                <c:pt idx="10">
                  <c:v>4651</c:v>
                </c:pt>
                <c:pt idx="11">
                  <c:v>4078</c:v>
                </c:pt>
                <c:pt idx="12">
                  <c:v>3632</c:v>
                </c:pt>
                <c:pt idx="13">
                  <c:v>2974</c:v>
                </c:pt>
                <c:pt idx="14">
                  <c:v>2760</c:v>
                </c:pt>
                <c:pt idx="15">
                  <c:v>2681</c:v>
                </c:pt>
                <c:pt idx="16">
                  <c:v>2735</c:v>
                </c:pt>
                <c:pt idx="17">
                  <c:v>2069</c:v>
                </c:pt>
                <c:pt idx="18">
                  <c:v>1725</c:v>
                </c:pt>
                <c:pt idx="19">
                  <c:v>1444</c:v>
                </c:pt>
                <c:pt idx="20">
                  <c:v>1432</c:v>
                </c:pt>
                <c:pt idx="21">
                  <c:v>1106</c:v>
                </c:pt>
                <c:pt idx="22">
                  <c:v>1166</c:v>
                </c:pt>
                <c:pt idx="23">
                  <c:v>1039</c:v>
                </c:pt>
                <c:pt idx="24">
                  <c:v>940</c:v>
                </c:pt>
                <c:pt idx="25">
                  <c:v>872</c:v>
                </c:pt>
                <c:pt idx="26">
                  <c:v>907</c:v>
                </c:pt>
                <c:pt idx="27">
                  <c:v>821</c:v>
                </c:pt>
                <c:pt idx="28">
                  <c:v>844</c:v>
                </c:pt>
                <c:pt idx="29">
                  <c:v>693</c:v>
                </c:pt>
                <c:pt idx="30">
                  <c:v>593</c:v>
                </c:pt>
                <c:pt idx="31">
                  <c:v>464</c:v>
                </c:pt>
                <c:pt idx="32">
                  <c:v>526</c:v>
                </c:pt>
                <c:pt idx="33">
                  <c:v>452</c:v>
                </c:pt>
                <c:pt idx="34">
                  <c:v>423</c:v>
                </c:pt>
                <c:pt idx="35">
                  <c:v>417</c:v>
                </c:pt>
                <c:pt idx="36">
                  <c:v>293</c:v>
                </c:pt>
                <c:pt idx="37">
                  <c:v>159</c:v>
                </c:pt>
                <c:pt idx="38">
                  <c:v>170</c:v>
                </c:pt>
                <c:pt idx="39">
                  <c:v>132</c:v>
                </c:pt>
                <c:pt idx="40">
                  <c:v>137</c:v>
                </c:pt>
                <c:pt idx="41">
                  <c:v>117</c:v>
                </c:pt>
                <c:pt idx="42">
                  <c:v>101</c:v>
                </c:pt>
                <c:pt idx="43">
                  <c:v>81</c:v>
                </c:pt>
                <c:pt idx="44">
                  <c:v>85</c:v>
                </c:pt>
                <c:pt idx="45">
                  <c:v>52</c:v>
                </c:pt>
                <c:pt idx="46">
                  <c:v>55</c:v>
                </c:pt>
                <c:pt idx="47">
                  <c:v>45</c:v>
                </c:pt>
                <c:pt idx="48">
                  <c:v>56</c:v>
                </c:pt>
                <c:pt idx="49">
                  <c:v>31</c:v>
                </c:pt>
                <c:pt idx="50">
                  <c:v>22</c:v>
                </c:pt>
                <c:pt idx="51">
                  <c:v>23</c:v>
                </c:pt>
                <c:pt idx="52">
                  <c:v>28</c:v>
                </c:pt>
                <c:pt idx="53">
                  <c:v>15</c:v>
                </c:pt>
                <c:pt idx="54">
                  <c:v>5</c:v>
                </c:pt>
                <c:pt idx="55">
                  <c:v>13</c:v>
                </c:pt>
                <c:pt idx="56">
                  <c:v>5</c:v>
                </c:pt>
                <c:pt idx="57">
                  <c:v>10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F-47F3-96B3-B76E5DFD6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298192"/>
        <c:axId val="989738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年龄!$A$1</c15:sqref>
                        </c15:formulaRef>
                      </c:ext>
                    </c:extLst>
                    <c:strCache>
                      <c:ptCount val="1"/>
                      <c:pt idx="0">
                        <c:v>年龄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年龄!$A:$A</c15:sqref>
                        </c15:fullRef>
                        <c15:formulaRef>
                          <c15:sqref>年龄!$A$2:$A$1048576</c15:sqref>
                        </c15:formulaRef>
                      </c:ext>
                    </c:extLst>
                    <c:strCache>
                      <c:ptCount val="68"/>
                      <c:pt idx="0">
                        <c:v>18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29</c:v>
                      </c:pt>
                      <c:pt idx="12">
                        <c:v>30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34</c:v>
                      </c:pt>
                      <c:pt idx="17">
                        <c:v>35</c:v>
                      </c:pt>
                      <c:pt idx="18">
                        <c:v>36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39</c:v>
                      </c:pt>
                      <c:pt idx="22">
                        <c:v>40</c:v>
                      </c:pt>
                      <c:pt idx="23">
                        <c:v>41</c:v>
                      </c:pt>
                      <c:pt idx="24">
                        <c:v>42</c:v>
                      </c:pt>
                      <c:pt idx="25">
                        <c:v>43</c:v>
                      </c:pt>
                      <c:pt idx="26">
                        <c:v>44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47</c:v>
                      </c:pt>
                      <c:pt idx="30">
                        <c:v>48</c:v>
                      </c:pt>
                      <c:pt idx="31">
                        <c:v>49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52</c:v>
                      </c:pt>
                      <c:pt idx="35">
                        <c:v>53</c:v>
                      </c:pt>
                      <c:pt idx="36">
                        <c:v>54</c:v>
                      </c:pt>
                      <c:pt idx="37">
                        <c:v>55</c:v>
                      </c:pt>
                      <c:pt idx="38">
                        <c:v>56</c:v>
                      </c:pt>
                      <c:pt idx="39">
                        <c:v>57</c:v>
                      </c:pt>
                      <c:pt idx="40">
                        <c:v>58</c:v>
                      </c:pt>
                      <c:pt idx="41">
                        <c:v>59</c:v>
                      </c:pt>
                      <c:pt idx="42">
                        <c:v>60</c:v>
                      </c:pt>
                      <c:pt idx="43">
                        <c:v>61</c:v>
                      </c:pt>
                      <c:pt idx="44">
                        <c:v>62</c:v>
                      </c:pt>
                      <c:pt idx="45">
                        <c:v>63</c:v>
                      </c:pt>
                      <c:pt idx="46">
                        <c:v>64</c:v>
                      </c:pt>
                      <c:pt idx="47">
                        <c:v>65</c:v>
                      </c:pt>
                      <c:pt idx="48">
                        <c:v>66</c:v>
                      </c:pt>
                      <c:pt idx="49">
                        <c:v>67</c:v>
                      </c:pt>
                      <c:pt idx="50">
                        <c:v>68</c:v>
                      </c:pt>
                      <c:pt idx="51">
                        <c:v>69</c:v>
                      </c:pt>
                      <c:pt idx="52">
                        <c:v>70</c:v>
                      </c:pt>
                      <c:pt idx="53">
                        <c:v>71</c:v>
                      </c:pt>
                      <c:pt idx="54">
                        <c:v>72</c:v>
                      </c:pt>
                      <c:pt idx="55">
                        <c:v>73</c:v>
                      </c:pt>
                      <c:pt idx="56">
                        <c:v>74</c:v>
                      </c:pt>
                      <c:pt idx="57">
                        <c:v>75</c:v>
                      </c:pt>
                      <c:pt idx="58">
                        <c:v>76</c:v>
                      </c:pt>
                      <c:pt idx="59">
                        <c:v>77</c:v>
                      </c:pt>
                      <c:pt idx="60">
                        <c:v>78</c:v>
                      </c:pt>
                      <c:pt idx="61">
                        <c:v>79</c:v>
                      </c:pt>
                      <c:pt idx="62">
                        <c:v>80</c:v>
                      </c:pt>
                      <c:pt idx="63">
                        <c:v>81</c:v>
                      </c:pt>
                      <c:pt idx="64">
                        <c:v>82</c:v>
                      </c:pt>
                      <c:pt idx="65">
                        <c:v>83</c:v>
                      </c:pt>
                      <c:pt idx="66">
                        <c:v>84</c:v>
                      </c:pt>
                      <c:pt idx="67">
                        <c:v>87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年龄!$A$2:$A$70</c15:sqref>
                        </c15:fullRef>
                        <c15:formulaRef>
                          <c15:sqref>年龄!$A$3:$A$70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19</c:v>
                      </c:pt>
                      <c:pt idx="1">
                        <c:v>20</c:v>
                      </c:pt>
                      <c:pt idx="2">
                        <c:v>21</c:v>
                      </c:pt>
                      <c:pt idx="3">
                        <c:v>22</c:v>
                      </c:pt>
                      <c:pt idx="4">
                        <c:v>23</c:v>
                      </c:pt>
                      <c:pt idx="5">
                        <c:v>24</c:v>
                      </c:pt>
                      <c:pt idx="6">
                        <c:v>25</c:v>
                      </c:pt>
                      <c:pt idx="7">
                        <c:v>26</c:v>
                      </c:pt>
                      <c:pt idx="8">
                        <c:v>27</c:v>
                      </c:pt>
                      <c:pt idx="9">
                        <c:v>28</c:v>
                      </c:pt>
                      <c:pt idx="10">
                        <c:v>29</c:v>
                      </c:pt>
                      <c:pt idx="11">
                        <c:v>30</c:v>
                      </c:pt>
                      <c:pt idx="12">
                        <c:v>31</c:v>
                      </c:pt>
                      <c:pt idx="13">
                        <c:v>32</c:v>
                      </c:pt>
                      <c:pt idx="14">
                        <c:v>33</c:v>
                      </c:pt>
                      <c:pt idx="15">
                        <c:v>34</c:v>
                      </c:pt>
                      <c:pt idx="16">
                        <c:v>35</c:v>
                      </c:pt>
                      <c:pt idx="17">
                        <c:v>36</c:v>
                      </c:pt>
                      <c:pt idx="18">
                        <c:v>37</c:v>
                      </c:pt>
                      <c:pt idx="19">
                        <c:v>38</c:v>
                      </c:pt>
                      <c:pt idx="20">
                        <c:v>39</c:v>
                      </c:pt>
                      <c:pt idx="21">
                        <c:v>40</c:v>
                      </c:pt>
                      <c:pt idx="22">
                        <c:v>41</c:v>
                      </c:pt>
                      <c:pt idx="23">
                        <c:v>42</c:v>
                      </c:pt>
                      <c:pt idx="24">
                        <c:v>43</c:v>
                      </c:pt>
                      <c:pt idx="25">
                        <c:v>44</c:v>
                      </c:pt>
                      <c:pt idx="26">
                        <c:v>45</c:v>
                      </c:pt>
                      <c:pt idx="27">
                        <c:v>46</c:v>
                      </c:pt>
                      <c:pt idx="28">
                        <c:v>47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51</c:v>
                      </c:pt>
                      <c:pt idx="33">
                        <c:v>52</c:v>
                      </c:pt>
                      <c:pt idx="34">
                        <c:v>53</c:v>
                      </c:pt>
                      <c:pt idx="35">
                        <c:v>54</c:v>
                      </c:pt>
                      <c:pt idx="36">
                        <c:v>55</c:v>
                      </c:pt>
                      <c:pt idx="37">
                        <c:v>56</c:v>
                      </c:pt>
                      <c:pt idx="38">
                        <c:v>57</c:v>
                      </c:pt>
                      <c:pt idx="39">
                        <c:v>58</c:v>
                      </c:pt>
                      <c:pt idx="40">
                        <c:v>59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62</c:v>
                      </c:pt>
                      <c:pt idx="44">
                        <c:v>63</c:v>
                      </c:pt>
                      <c:pt idx="45">
                        <c:v>64</c:v>
                      </c:pt>
                      <c:pt idx="46">
                        <c:v>65</c:v>
                      </c:pt>
                      <c:pt idx="47">
                        <c:v>66</c:v>
                      </c:pt>
                      <c:pt idx="48">
                        <c:v>67</c:v>
                      </c:pt>
                      <c:pt idx="49">
                        <c:v>68</c:v>
                      </c:pt>
                      <c:pt idx="50">
                        <c:v>69</c:v>
                      </c:pt>
                      <c:pt idx="51">
                        <c:v>70</c:v>
                      </c:pt>
                      <c:pt idx="52">
                        <c:v>71</c:v>
                      </c:pt>
                      <c:pt idx="53">
                        <c:v>72</c:v>
                      </c:pt>
                      <c:pt idx="54">
                        <c:v>73</c:v>
                      </c:pt>
                      <c:pt idx="55">
                        <c:v>74</c:v>
                      </c:pt>
                      <c:pt idx="56">
                        <c:v>75</c:v>
                      </c:pt>
                      <c:pt idx="57">
                        <c:v>76</c:v>
                      </c:pt>
                      <c:pt idx="58">
                        <c:v>77</c:v>
                      </c:pt>
                      <c:pt idx="59">
                        <c:v>78</c:v>
                      </c:pt>
                      <c:pt idx="60">
                        <c:v>79</c:v>
                      </c:pt>
                      <c:pt idx="61">
                        <c:v>80</c:v>
                      </c:pt>
                      <c:pt idx="62">
                        <c:v>81</c:v>
                      </c:pt>
                      <c:pt idx="63">
                        <c:v>82</c:v>
                      </c:pt>
                      <c:pt idx="64">
                        <c:v>83</c:v>
                      </c:pt>
                      <c:pt idx="65">
                        <c:v>84</c:v>
                      </c:pt>
                      <c:pt idx="66">
                        <c:v>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16F-47F3-96B3-B76E5DFD6860}"/>
                  </c:ext>
                </c:extLst>
              </c15:ser>
            </c15:filteredLineSeries>
          </c:ext>
        </c:extLst>
      </c:lineChart>
      <c:catAx>
        <c:axId val="98929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年龄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38048"/>
        <c:crosses val="autoZero"/>
        <c:auto val="1"/>
        <c:lblAlgn val="ctr"/>
        <c:lblOffset val="100"/>
        <c:noMultiLvlLbl val="0"/>
      </c:catAx>
      <c:valAx>
        <c:axId val="989738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人数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9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男性用户学历情况统计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教育!$B$1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教育!$A$2:$A$8</c:f>
              <c:strCache>
                <c:ptCount val="7"/>
                <c:pt idx="0">
                  <c:v>高中中专及以下</c:v>
                </c:pt>
                <c:pt idx="1">
                  <c:v>大专</c:v>
                </c:pt>
                <c:pt idx="2">
                  <c:v>本科</c:v>
                </c:pt>
                <c:pt idx="3">
                  <c:v>硕士</c:v>
                </c:pt>
                <c:pt idx="4">
                  <c:v>双学士</c:v>
                </c:pt>
                <c:pt idx="5">
                  <c:v>博士</c:v>
                </c:pt>
                <c:pt idx="6">
                  <c:v>博士后</c:v>
                </c:pt>
              </c:strCache>
            </c:strRef>
          </c:cat>
          <c:val>
            <c:numRef>
              <c:f>教育!$B$2:$B$8</c:f>
              <c:numCache>
                <c:formatCode>General</c:formatCode>
                <c:ptCount val="7"/>
                <c:pt idx="0">
                  <c:v>17333</c:v>
                </c:pt>
                <c:pt idx="1">
                  <c:v>15325</c:v>
                </c:pt>
                <c:pt idx="2">
                  <c:v>28261</c:v>
                </c:pt>
                <c:pt idx="3">
                  <c:v>1955</c:v>
                </c:pt>
                <c:pt idx="4">
                  <c:v>319</c:v>
                </c:pt>
                <c:pt idx="5">
                  <c:v>229</c:v>
                </c:pt>
                <c:pt idx="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1-46F7-9D4C-389E4C90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3855184"/>
        <c:axId val="1333801312"/>
      </c:barChart>
      <c:catAx>
        <c:axId val="131385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01312"/>
        <c:crosses val="autoZero"/>
        <c:auto val="1"/>
        <c:lblAlgn val="ctr"/>
        <c:lblOffset val="100"/>
        <c:noMultiLvlLbl val="0"/>
      </c:catAx>
      <c:valAx>
        <c:axId val="133380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人数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429697586877853"/>
              <c:y val="0.91159909909909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5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男性用户婚姻状况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BD-4548-9011-68211EE9C7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BD-4548-9011-68211EE9C7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BD-4548-9011-68211EE9C7EE}"/>
              </c:ext>
            </c:extLst>
          </c:dPt>
          <c:dLbls>
            <c:dLbl>
              <c:idx val="2"/>
              <c:layout>
                <c:manualLayout>
                  <c:x val="0.14233954451345746"/>
                  <c:y val="3.74531835205992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BD-4548-9011-68211EE9C7E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婚姻!$E$2:$E$4</c:f>
              <c:strCache>
                <c:ptCount val="3"/>
                <c:pt idx="0">
                  <c:v>未婚</c:v>
                </c:pt>
                <c:pt idx="1">
                  <c:v>离异</c:v>
                </c:pt>
                <c:pt idx="2">
                  <c:v>丧偶</c:v>
                </c:pt>
              </c:strCache>
            </c:strRef>
          </c:cat>
          <c:val>
            <c:numRef>
              <c:f>婚姻!$F$2:$F$4</c:f>
              <c:numCache>
                <c:formatCode>General</c:formatCode>
                <c:ptCount val="3"/>
                <c:pt idx="0">
                  <c:v>46651</c:v>
                </c:pt>
                <c:pt idx="1">
                  <c:v>15694</c:v>
                </c:pt>
                <c:pt idx="2">
                  <c:v>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BD-4548-9011-68211EE9C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男性离异用户具体情况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67361231991647"/>
          <c:y val="0.16795150606174228"/>
          <c:w val="0.49665277536016711"/>
          <c:h val="0.7274780652418447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70-4335-9D60-514139C52E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70-4335-9D60-514139C52E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70-4335-9D60-514139C52E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70-4335-9D60-514139C52EC8}"/>
              </c:ext>
            </c:extLst>
          </c:dPt>
          <c:dLbls>
            <c:dLbl>
              <c:idx val="1"/>
              <c:layout>
                <c:manualLayout>
                  <c:x val="0.20156046814044204"/>
                  <c:y val="-1.26984126984128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70-4335-9D60-514139C52EC8}"/>
                </c:ext>
              </c:extLst>
            </c:dLbl>
            <c:dLbl>
              <c:idx val="3"/>
              <c:layout>
                <c:manualLayout>
                  <c:x val="-0.10368663594470046"/>
                  <c:y val="1.12359550561797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70-4335-9D60-514139C52EC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婚姻!$E$10:$E$13</c:f>
              <c:strCache>
                <c:ptCount val="4"/>
                <c:pt idx="0">
                  <c:v>未知</c:v>
                </c:pt>
                <c:pt idx="1">
                  <c:v>有小孩归自己</c:v>
                </c:pt>
                <c:pt idx="2">
                  <c:v>有小孩归对方</c:v>
                </c:pt>
                <c:pt idx="3">
                  <c:v>无小孩</c:v>
                </c:pt>
              </c:strCache>
            </c:strRef>
          </c:cat>
          <c:val>
            <c:numRef>
              <c:f>婚姻!$F$10:$F$13</c:f>
              <c:numCache>
                <c:formatCode>General</c:formatCode>
                <c:ptCount val="4"/>
                <c:pt idx="0">
                  <c:v>5549</c:v>
                </c:pt>
                <c:pt idx="1">
                  <c:v>4486</c:v>
                </c:pt>
                <c:pt idx="2">
                  <c:v>3232</c:v>
                </c:pt>
                <c:pt idx="3">
                  <c:v>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70-4335-9D60-514139C52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男性用户购房情况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57-485F-8482-B682E9F333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57-485F-8482-B682E9F3336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购房!$F$3:$F$4</c:f>
              <c:strCache>
                <c:ptCount val="2"/>
                <c:pt idx="0">
                  <c:v>已购住房</c:v>
                </c:pt>
                <c:pt idx="1">
                  <c:v>暂未购房</c:v>
                </c:pt>
              </c:strCache>
            </c:strRef>
          </c:cat>
          <c:val>
            <c:numRef>
              <c:f>购房!$G$3:$G$4</c:f>
              <c:numCache>
                <c:formatCode>General</c:formatCode>
                <c:ptCount val="2"/>
                <c:pt idx="0">
                  <c:v>18692</c:v>
                </c:pt>
                <c:pt idx="1">
                  <c:v>18848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57-485F-8482-B682E9F3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男性用户购车情况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6A-4159-A2F1-25B47C219C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6A-4159-A2F1-25B47C219C2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购车!$F$4:$F$5</c:f>
              <c:strCache>
                <c:ptCount val="2"/>
                <c:pt idx="0">
                  <c:v>已经购车</c:v>
                </c:pt>
                <c:pt idx="1">
                  <c:v>暂未购车</c:v>
                </c:pt>
              </c:strCache>
            </c:strRef>
          </c:cat>
          <c:val>
            <c:numRef>
              <c:f>购车!$G$4:$G$5</c:f>
              <c:numCache>
                <c:formatCode>General</c:formatCode>
                <c:ptCount val="2"/>
                <c:pt idx="0">
                  <c:v>18629</c:v>
                </c:pt>
                <c:pt idx="1">
                  <c:v>17386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6A-4159-A2F1-25B47C21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择偶条件年龄差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739043036287131E-2"/>
          <c:y val="0.11872345938476155"/>
          <c:w val="0.89280063950339539"/>
          <c:h val="0.73274434160080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年龄差!$B$1</c:f>
              <c:strCache>
                <c:ptCount val="1"/>
                <c:pt idx="0">
                  <c:v>要求的年龄差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年龄差!$A$2:$A$68</c:f>
              <c:numCache>
                <c:formatCode>General</c:formatCode>
                <c:ptCount val="6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</c:numCache>
            </c:numRef>
          </c:cat>
          <c:val>
            <c:numRef>
              <c:f>年龄差!$B$2:$B$68</c:f>
              <c:numCache>
                <c:formatCode>General</c:formatCode>
                <c:ptCount val="67"/>
                <c:pt idx="0">
                  <c:v>4.4934210526315006</c:v>
                </c:pt>
                <c:pt idx="1">
                  <c:v>2.6439169139465015</c:v>
                </c:pt>
                <c:pt idx="2">
                  <c:v>1.5629496402877017</c:v>
                </c:pt>
                <c:pt idx="3">
                  <c:v>0.71585051546389877</c:v>
                </c:pt>
                <c:pt idx="4">
                  <c:v>-0.14485627836619841</c:v>
                </c:pt>
                <c:pt idx="5">
                  <c:v>-1.7417087238645017</c:v>
                </c:pt>
                <c:pt idx="6">
                  <c:v>-1.4409070087037001</c:v>
                </c:pt>
                <c:pt idx="7">
                  <c:v>-2.0949957591179</c:v>
                </c:pt>
                <c:pt idx="8">
                  <c:v>-2.5649219929542006</c:v>
                </c:pt>
                <c:pt idx="9">
                  <c:v>-3.0440056417489991</c:v>
                </c:pt>
                <c:pt idx="10">
                  <c:v>-3.6468281036835002</c:v>
                </c:pt>
                <c:pt idx="11">
                  <c:v>-4.0383379247016009</c:v>
                </c:pt>
                <c:pt idx="12">
                  <c:v>-4.0786139125937986</c:v>
                </c:pt>
                <c:pt idx="13">
                  <c:v>-4.4305109489052015</c:v>
                </c:pt>
                <c:pt idx="14">
                  <c:v>-4.9079320113314999</c:v>
                </c:pt>
                <c:pt idx="15">
                  <c:v>-5.3829827915870005</c:v>
                </c:pt>
                <c:pt idx="16">
                  <c:v>-5.6004332414336986</c:v>
                </c:pt>
                <c:pt idx="17">
                  <c:v>-5.6871378910777004</c:v>
                </c:pt>
                <c:pt idx="18">
                  <c:v>-5.8646521076688991</c:v>
                </c:pt>
                <c:pt idx="19">
                  <c:v>-6.1358863495986</c:v>
                </c:pt>
                <c:pt idx="20">
                  <c:v>-6.2984467455621989</c:v>
                </c:pt>
                <c:pt idx="21">
                  <c:v>-6.6677777777778005</c:v>
                </c:pt>
                <c:pt idx="22">
                  <c:v>-6.9376199616122989</c:v>
                </c:pt>
                <c:pt idx="23">
                  <c:v>-6.9396709323584034</c:v>
                </c:pt>
                <c:pt idx="24">
                  <c:v>-7.3550724637682023</c:v>
                </c:pt>
                <c:pt idx="25">
                  <c:v>-7.2248283752861013</c:v>
                </c:pt>
                <c:pt idx="26">
                  <c:v>-7.3802211302212015</c:v>
                </c:pt>
                <c:pt idx="27">
                  <c:v>-7.4871194379391994</c:v>
                </c:pt>
                <c:pt idx="28">
                  <c:v>-7.6671035386631985</c:v>
                </c:pt>
                <c:pt idx="29">
                  <c:v>-7.5326923076924004</c:v>
                </c:pt>
                <c:pt idx="30">
                  <c:v>-7.6449843260188999</c:v>
                </c:pt>
                <c:pt idx="31">
                  <c:v>-8.002683363148499</c:v>
                </c:pt>
                <c:pt idx="32">
                  <c:v>-8.3824200913241995</c:v>
                </c:pt>
                <c:pt idx="33">
                  <c:v>-8.3913043478261002</c:v>
                </c:pt>
                <c:pt idx="34">
                  <c:v>-8.2619617224881026</c:v>
                </c:pt>
                <c:pt idx="35">
                  <c:v>-8.5417721518987975</c:v>
                </c:pt>
                <c:pt idx="36">
                  <c:v>-8.8195876288660031</c:v>
                </c:pt>
                <c:pt idx="37">
                  <c:v>-9.2119565217391965</c:v>
                </c:pt>
                <c:pt idx="38">
                  <c:v>-9.1182432432432989</c:v>
                </c:pt>
                <c:pt idx="39">
                  <c:v>-9.6572327044026025</c:v>
                </c:pt>
                <c:pt idx="40">
                  <c:v>-8.81640625</c:v>
                </c:pt>
                <c:pt idx="41">
                  <c:v>-9.4448818897637992</c:v>
                </c:pt>
                <c:pt idx="42">
                  <c:v>-8.7090909090910031</c:v>
                </c:pt>
                <c:pt idx="43">
                  <c:v>-8.7021276595745007</c:v>
                </c:pt>
                <c:pt idx="44">
                  <c:v>-9.2905405405405972</c:v>
                </c:pt>
                <c:pt idx="45">
                  <c:v>-8.4938271604939004</c:v>
                </c:pt>
                <c:pt idx="46">
                  <c:v>-9.28125</c:v>
                </c:pt>
                <c:pt idx="47">
                  <c:v>-9.3703703703704022</c:v>
                </c:pt>
                <c:pt idx="48">
                  <c:v>-10.848837209302403</c:v>
                </c:pt>
                <c:pt idx="49">
                  <c:v>-11.259999999999998</c:v>
                </c:pt>
                <c:pt idx="50">
                  <c:v>-9.5535714285715017</c:v>
                </c:pt>
                <c:pt idx="51">
                  <c:v>-11.238095238095298</c:v>
                </c:pt>
                <c:pt idx="52">
                  <c:v>-8.5909090909091006</c:v>
                </c:pt>
                <c:pt idx="53">
                  <c:v>-13.36</c:v>
                </c:pt>
                <c:pt idx="54">
                  <c:v>-10.678571428571502</c:v>
                </c:pt>
                <c:pt idx="55">
                  <c:v>-7.875</c:v>
                </c:pt>
                <c:pt idx="56">
                  <c:v>-9.2727272727272947</c:v>
                </c:pt>
                <c:pt idx="57">
                  <c:v>-11.5</c:v>
                </c:pt>
                <c:pt idx="58">
                  <c:v>-17.8333333333334</c:v>
                </c:pt>
                <c:pt idx="59">
                  <c:v>-16.100000000000001</c:v>
                </c:pt>
                <c:pt idx="60">
                  <c:v>-14.600000000000001</c:v>
                </c:pt>
                <c:pt idx="61">
                  <c:v>-11.5</c:v>
                </c:pt>
                <c:pt idx="62">
                  <c:v>-19.75</c:v>
                </c:pt>
                <c:pt idx="63">
                  <c:v>-14.8333333333334</c:v>
                </c:pt>
                <c:pt idx="64">
                  <c:v>-15.5</c:v>
                </c:pt>
                <c:pt idx="65">
                  <c:v>-14.5</c:v>
                </c:pt>
                <c:pt idx="66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6-4064-828B-0B33BDB4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692815"/>
        <c:axId val="2047958527"/>
      </c:barChart>
      <c:catAx>
        <c:axId val="204569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/>
                  <a:t>男方的实际年龄</a:t>
                </a:r>
                <a:endParaRPr lang="en-GB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58527"/>
        <c:crosses val="autoZero"/>
        <c:auto val="1"/>
        <c:lblAlgn val="ctr"/>
        <c:lblOffset val="200"/>
        <c:noMultiLvlLbl val="0"/>
      </c:catAx>
      <c:valAx>
        <c:axId val="2047958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/>
                  <a:t>与女方的年龄差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2.48015873015873E-2"/>
              <c:y val="0.36931245111728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9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身高差!$B$1</c:f>
              <c:strCache>
                <c:ptCount val="1"/>
                <c:pt idx="0">
                  <c:v>身高差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身高差!$A:$A</c15:sqref>
                  </c15:fullRef>
                </c:ext>
              </c:extLst>
              <c:f>身高差!$A$2:$A$1048576</c:f>
              <c:strCache>
                <c:ptCount val="60"/>
                <c:pt idx="0">
                  <c:v>130</c:v>
                </c:pt>
                <c:pt idx="1">
                  <c:v>131</c:v>
                </c:pt>
                <c:pt idx="2">
                  <c:v>134</c:v>
                </c:pt>
                <c:pt idx="3">
                  <c:v>141</c:v>
                </c:pt>
                <c:pt idx="4">
                  <c:v>145</c:v>
                </c:pt>
                <c:pt idx="5">
                  <c:v>146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172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181</c:v>
                </c:pt>
                <c:pt idx="40">
                  <c:v>182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191</c:v>
                </c:pt>
                <c:pt idx="50">
                  <c:v>192</c:v>
                </c:pt>
                <c:pt idx="51">
                  <c:v>193</c:v>
                </c:pt>
                <c:pt idx="52">
                  <c:v>194</c:v>
                </c:pt>
                <c:pt idx="53">
                  <c:v>195</c:v>
                </c:pt>
                <c:pt idx="54">
                  <c:v>198</c:v>
                </c:pt>
                <c:pt idx="55">
                  <c:v>199</c:v>
                </c:pt>
                <c:pt idx="56">
                  <c:v>207</c:v>
                </c:pt>
                <c:pt idx="57">
                  <c:v>208</c:v>
                </c:pt>
                <c:pt idx="58">
                  <c:v>210</c:v>
                </c:pt>
                <c:pt idx="59">
                  <c:v>226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身高差!$B$2:$B$61</c15:sqref>
                  </c15:fullRef>
                </c:ext>
              </c:extLst>
              <c:f>身高差!$B$3:$B$61</c:f>
              <c:numCache>
                <c:formatCode>General</c:formatCode>
                <c:ptCount val="59"/>
                <c:pt idx="0">
                  <c:v>-34.5</c:v>
                </c:pt>
                <c:pt idx="1">
                  <c:v>-25.5</c:v>
                </c:pt>
                <c:pt idx="2">
                  <c:v>-21.5</c:v>
                </c:pt>
                <c:pt idx="3">
                  <c:v>-10</c:v>
                </c:pt>
                <c:pt idx="4">
                  <c:v>-13.5</c:v>
                </c:pt>
                <c:pt idx="5">
                  <c:v>-12</c:v>
                </c:pt>
                <c:pt idx="6">
                  <c:v>-8.5</c:v>
                </c:pt>
                <c:pt idx="7">
                  <c:v>-8.4583333333330017</c:v>
                </c:pt>
                <c:pt idx="8">
                  <c:v>2</c:v>
                </c:pt>
                <c:pt idx="9">
                  <c:v>-8</c:v>
                </c:pt>
                <c:pt idx="10">
                  <c:v>-8.0999999999999943</c:v>
                </c:pt>
                <c:pt idx="11">
                  <c:v>-6</c:v>
                </c:pt>
                <c:pt idx="12">
                  <c:v>-4.8225806451609969</c:v>
                </c:pt>
                <c:pt idx="13">
                  <c:v>-5.8235294117640137</c:v>
                </c:pt>
                <c:pt idx="14">
                  <c:v>-4.1153846153839879</c:v>
                </c:pt>
                <c:pt idx="15">
                  <c:v>-3.0454545454539925</c:v>
                </c:pt>
                <c:pt idx="16">
                  <c:v>-3.25</c:v>
                </c:pt>
                <c:pt idx="17">
                  <c:v>-1.588114754098001</c:v>
                </c:pt>
                <c:pt idx="18">
                  <c:v>-0.61805555555500291</c:v>
                </c:pt>
                <c:pt idx="19">
                  <c:v>0.56382978723499377</c:v>
                </c:pt>
                <c:pt idx="20">
                  <c:v>1.5864361702130054</c:v>
                </c:pt>
                <c:pt idx="21">
                  <c:v>2.0085470085469979</c:v>
                </c:pt>
                <c:pt idx="22">
                  <c:v>3.0744019138759882</c:v>
                </c:pt>
                <c:pt idx="23">
                  <c:v>3.383676092544988</c:v>
                </c:pt>
                <c:pt idx="24">
                  <c:v>4.1908850726559876</c:v>
                </c:pt>
                <c:pt idx="25">
                  <c:v>4.2013274336289896</c:v>
                </c:pt>
                <c:pt idx="26">
                  <c:v>5.7854454203269938</c:v>
                </c:pt>
                <c:pt idx="27">
                  <c:v>7.9084576361030088</c:v>
                </c:pt>
                <c:pt idx="28">
                  <c:v>7.8843632958810019</c:v>
                </c:pt>
                <c:pt idx="29">
                  <c:v>8.6822440087150028</c:v>
                </c:pt>
                <c:pt idx="30">
                  <c:v>9.9563501554659979</c:v>
                </c:pt>
                <c:pt idx="31">
                  <c:v>11.418580375782994</c:v>
                </c:pt>
                <c:pt idx="32">
                  <c:v>11.313198950712007</c:v>
                </c:pt>
                <c:pt idx="33">
                  <c:v>12.522872960373007</c:v>
                </c:pt>
                <c:pt idx="34">
                  <c:v>13.09708193041601</c:v>
                </c:pt>
                <c:pt idx="35">
                  <c:v>13.149713250831013</c:v>
                </c:pt>
                <c:pt idx="36">
                  <c:v>14.695599022005013</c:v>
                </c:pt>
                <c:pt idx="37">
                  <c:v>14.305145592342001</c:v>
                </c:pt>
                <c:pt idx="38">
                  <c:v>15.321693907876011</c:v>
                </c:pt>
                <c:pt idx="39">
                  <c:v>15.946037099494987</c:v>
                </c:pt>
                <c:pt idx="40">
                  <c:v>16.93983739837401</c:v>
                </c:pt>
                <c:pt idx="41">
                  <c:v>18.256830601092986</c:v>
                </c:pt>
                <c:pt idx="42">
                  <c:v>18.439759036145006</c:v>
                </c:pt>
                <c:pt idx="43">
                  <c:v>18.665289256199003</c:v>
                </c:pt>
                <c:pt idx="44">
                  <c:v>18.80188679245299</c:v>
                </c:pt>
                <c:pt idx="45">
                  <c:v>19.732876712328988</c:v>
                </c:pt>
                <c:pt idx="46">
                  <c:v>19.333333333333997</c:v>
                </c:pt>
                <c:pt idx="47">
                  <c:v>21.816666666667004</c:v>
                </c:pt>
                <c:pt idx="48">
                  <c:v>19.699999999999989</c:v>
                </c:pt>
                <c:pt idx="49">
                  <c:v>17.75</c:v>
                </c:pt>
                <c:pt idx="50">
                  <c:v>18</c:v>
                </c:pt>
                <c:pt idx="51">
                  <c:v>27</c:v>
                </c:pt>
                <c:pt idx="52">
                  <c:v>25.599999999999994</c:v>
                </c:pt>
                <c:pt idx="53">
                  <c:v>18</c:v>
                </c:pt>
                <c:pt idx="54">
                  <c:v>34.5</c:v>
                </c:pt>
                <c:pt idx="55">
                  <c:v>44.5</c:v>
                </c:pt>
                <c:pt idx="56">
                  <c:v>20.5</c:v>
                </c:pt>
                <c:pt idx="57">
                  <c:v>16</c:v>
                </c:pt>
                <c:pt idx="5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B-4601-8140-4AF7FFF8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994191"/>
        <c:axId val="193040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身高差!$A$1</c15:sqref>
                        </c15:formulaRef>
                      </c:ext>
                    </c:extLst>
                    <c:strCache>
                      <c:ptCount val="1"/>
                      <c:pt idx="0">
                        <c:v>身高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身高差!$A:$A</c15:sqref>
                        </c15:fullRef>
                        <c15:formulaRef>
                          <c15:sqref>身高差!$A$2:$A$1048576</c15:sqref>
                        </c15:formulaRef>
                      </c:ext>
                    </c:extLst>
                    <c:strCache>
                      <c:ptCount val="60"/>
                      <c:pt idx="0">
                        <c:v>130</c:v>
                      </c:pt>
                      <c:pt idx="1">
                        <c:v>131</c:v>
                      </c:pt>
                      <c:pt idx="2">
                        <c:v>134</c:v>
                      </c:pt>
                      <c:pt idx="3">
                        <c:v>141</c:v>
                      </c:pt>
                      <c:pt idx="4">
                        <c:v>145</c:v>
                      </c:pt>
                      <c:pt idx="5">
                        <c:v>146</c:v>
                      </c:pt>
                      <c:pt idx="6">
                        <c:v>148</c:v>
                      </c:pt>
                      <c:pt idx="7">
                        <c:v>149</c:v>
                      </c:pt>
                      <c:pt idx="8">
                        <c:v>150</c:v>
                      </c:pt>
                      <c:pt idx="9">
                        <c:v>151</c:v>
                      </c:pt>
                      <c:pt idx="10">
                        <c:v>152</c:v>
                      </c:pt>
                      <c:pt idx="11">
                        <c:v>153</c:v>
                      </c:pt>
                      <c:pt idx="12">
                        <c:v>154</c:v>
                      </c:pt>
                      <c:pt idx="13">
                        <c:v>155</c:v>
                      </c:pt>
                      <c:pt idx="14">
                        <c:v>156</c:v>
                      </c:pt>
                      <c:pt idx="15">
                        <c:v>157</c:v>
                      </c:pt>
                      <c:pt idx="16">
                        <c:v>158</c:v>
                      </c:pt>
                      <c:pt idx="17">
                        <c:v>159</c:v>
                      </c:pt>
                      <c:pt idx="18">
                        <c:v>160</c:v>
                      </c:pt>
                      <c:pt idx="19">
                        <c:v>161</c:v>
                      </c:pt>
                      <c:pt idx="20">
                        <c:v>162</c:v>
                      </c:pt>
                      <c:pt idx="21">
                        <c:v>163</c:v>
                      </c:pt>
                      <c:pt idx="22">
                        <c:v>164</c:v>
                      </c:pt>
                      <c:pt idx="23">
                        <c:v>165</c:v>
                      </c:pt>
                      <c:pt idx="24">
                        <c:v>166</c:v>
                      </c:pt>
                      <c:pt idx="25">
                        <c:v>167</c:v>
                      </c:pt>
                      <c:pt idx="26">
                        <c:v>168</c:v>
                      </c:pt>
                      <c:pt idx="27">
                        <c:v>169</c:v>
                      </c:pt>
                      <c:pt idx="28">
                        <c:v>170</c:v>
                      </c:pt>
                      <c:pt idx="29">
                        <c:v>171</c:v>
                      </c:pt>
                      <c:pt idx="30">
                        <c:v>172</c:v>
                      </c:pt>
                      <c:pt idx="31">
                        <c:v>173</c:v>
                      </c:pt>
                      <c:pt idx="32">
                        <c:v>174</c:v>
                      </c:pt>
                      <c:pt idx="33">
                        <c:v>175</c:v>
                      </c:pt>
                      <c:pt idx="34">
                        <c:v>176</c:v>
                      </c:pt>
                      <c:pt idx="35">
                        <c:v>177</c:v>
                      </c:pt>
                      <c:pt idx="36">
                        <c:v>178</c:v>
                      </c:pt>
                      <c:pt idx="37">
                        <c:v>179</c:v>
                      </c:pt>
                      <c:pt idx="38">
                        <c:v>180</c:v>
                      </c:pt>
                      <c:pt idx="39">
                        <c:v>181</c:v>
                      </c:pt>
                      <c:pt idx="40">
                        <c:v>182</c:v>
                      </c:pt>
                      <c:pt idx="41">
                        <c:v>183</c:v>
                      </c:pt>
                      <c:pt idx="42">
                        <c:v>184</c:v>
                      </c:pt>
                      <c:pt idx="43">
                        <c:v>185</c:v>
                      </c:pt>
                      <c:pt idx="44">
                        <c:v>186</c:v>
                      </c:pt>
                      <c:pt idx="45">
                        <c:v>187</c:v>
                      </c:pt>
                      <c:pt idx="46">
                        <c:v>188</c:v>
                      </c:pt>
                      <c:pt idx="47">
                        <c:v>189</c:v>
                      </c:pt>
                      <c:pt idx="48">
                        <c:v>190</c:v>
                      </c:pt>
                      <c:pt idx="49">
                        <c:v>191</c:v>
                      </c:pt>
                      <c:pt idx="50">
                        <c:v>192</c:v>
                      </c:pt>
                      <c:pt idx="51">
                        <c:v>193</c:v>
                      </c:pt>
                      <c:pt idx="52">
                        <c:v>194</c:v>
                      </c:pt>
                      <c:pt idx="53">
                        <c:v>195</c:v>
                      </c:pt>
                      <c:pt idx="54">
                        <c:v>198</c:v>
                      </c:pt>
                      <c:pt idx="55">
                        <c:v>199</c:v>
                      </c:pt>
                      <c:pt idx="56">
                        <c:v>207</c:v>
                      </c:pt>
                      <c:pt idx="57">
                        <c:v>208</c:v>
                      </c:pt>
                      <c:pt idx="58">
                        <c:v>210</c:v>
                      </c:pt>
                      <c:pt idx="59">
                        <c:v>226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身高差!$A$2:$A$61</c15:sqref>
                        </c15:fullRef>
                        <c15:formulaRef>
                          <c15:sqref>身高差!$A$3:$A$61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131</c:v>
                      </c:pt>
                      <c:pt idx="1">
                        <c:v>134</c:v>
                      </c:pt>
                      <c:pt idx="2">
                        <c:v>141</c:v>
                      </c:pt>
                      <c:pt idx="3">
                        <c:v>145</c:v>
                      </c:pt>
                      <c:pt idx="4">
                        <c:v>146</c:v>
                      </c:pt>
                      <c:pt idx="5">
                        <c:v>148</c:v>
                      </c:pt>
                      <c:pt idx="6">
                        <c:v>149</c:v>
                      </c:pt>
                      <c:pt idx="7">
                        <c:v>150</c:v>
                      </c:pt>
                      <c:pt idx="8">
                        <c:v>151</c:v>
                      </c:pt>
                      <c:pt idx="9">
                        <c:v>152</c:v>
                      </c:pt>
                      <c:pt idx="10">
                        <c:v>153</c:v>
                      </c:pt>
                      <c:pt idx="11">
                        <c:v>154</c:v>
                      </c:pt>
                      <c:pt idx="12">
                        <c:v>155</c:v>
                      </c:pt>
                      <c:pt idx="13">
                        <c:v>156</c:v>
                      </c:pt>
                      <c:pt idx="14">
                        <c:v>157</c:v>
                      </c:pt>
                      <c:pt idx="15">
                        <c:v>158</c:v>
                      </c:pt>
                      <c:pt idx="16">
                        <c:v>159</c:v>
                      </c:pt>
                      <c:pt idx="17">
                        <c:v>160</c:v>
                      </c:pt>
                      <c:pt idx="18">
                        <c:v>161</c:v>
                      </c:pt>
                      <c:pt idx="19">
                        <c:v>162</c:v>
                      </c:pt>
                      <c:pt idx="20">
                        <c:v>163</c:v>
                      </c:pt>
                      <c:pt idx="21">
                        <c:v>164</c:v>
                      </c:pt>
                      <c:pt idx="22">
                        <c:v>165</c:v>
                      </c:pt>
                      <c:pt idx="23">
                        <c:v>166</c:v>
                      </c:pt>
                      <c:pt idx="24">
                        <c:v>167</c:v>
                      </c:pt>
                      <c:pt idx="25">
                        <c:v>168</c:v>
                      </c:pt>
                      <c:pt idx="26">
                        <c:v>169</c:v>
                      </c:pt>
                      <c:pt idx="27">
                        <c:v>170</c:v>
                      </c:pt>
                      <c:pt idx="28">
                        <c:v>171</c:v>
                      </c:pt>
                      <c:pt idx="29">
                        <c:v>172</c:v>
                      </c:pt>
                      <c:pt idx="30">
                        <c:v>173</c:v>
                      </c:pt>
                      <c:pt idx="31">
                        <c:v>174</c:v>
                      </c:pt>
                      <c:pt idx="32">
                        <c:v>175</c:v>
                      </c:pt>
                      <c:pt idx="33">
                        <c:v>176</c:v>
                      </c:pt>
                      <c:pt idx="34">
                        <c:v>177</c:v>
                      </c:pt>
                      <c:pt idx="35">
                        <c:v>178</c:v>
                      </c:pt>
                      <c:pt idx="36">
                        <c:v>179</c:v>
                      </c:pt>
                      <c:pt idx="37">
                        <c:v>180</c:v>
                      </c:pt>
                      <c:pt idx="38">
                        <c:v>181</c:v>
                      </c:pt>
                      <c:pt idx="39">
                        <c:v>182</c:v>
                      </c:pt>
                      <c:pt idx="40">
                        <c:v>183</c:v>
                      </c:pt>
                      <c:pt idx="41">
                        <c:v>184</c:v>
                      </c:pt>
                      <c:pt idx="42">
                        <c:v>185</c:v>
                      </c:pt>
                      <c:pt idx="43">
                        <c:v>186</c:v>
                      </c:pt>
                      <c:pt idx="44">
                        <c:v>187</c:v>
                      </c:pt>
                      <c:pt idx="45">
                        <c:v>188</c:v>
                      </c:pt>
                      <c:pt idx="46">
                        <c:v>189</c:v>
                      </c:pt>
                      <c:pt idx="47">
                        <c:v>190</c:v>
                      </c:pt>
                      <c:pt idx="48">
                        <c:v>191</c:v>
                      </c:pt>
                      <c:pt idx="49">
                        <c:v>192</c:v>
                      </c:pt>
                      <c:pt idx="50">
                        <c:v>193</c:v>
                      </c:pt>
                      <c:pt idx="51">
                        <c:v>194</c:v>
                      </c:pt>
                      <c:pt idx="52">
                        <c:v>195</c:v>
                      </c:pt>
                      <c:pt idx="53">
                        <c:v>198</c:v>
                      </c:pt>
                      <c:pt idx="54">
                        <c:v>199</c:v>
                      </c:pt>
                      <c:pt idx="55">
                        <c:v>207</c:v>
                      </c:pt>
                      <c:pt idx="56">
                        <c:v>208</c:v>
                      </c:pt>
                      <c:pt idx="57">
                        <c:v>210</c:v>
                      </c:pt>
                      <c:pt idx="58">
                        <c:v>226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1B-4601-8140-4AF7FFF872C7}"/>
                  </c:ext>
                </c:extLst>
              </c15:ser>
            </c15:filteredBarSeries>
          </c:ext>
        </c:extLst>
      </c:barChart>
      <c:catAx>
        <c:axId val="208199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04271"/>
        <c:crosses val="autoZero"/>
        <c:auto val="1"/>
        <c:lblAlgn val="ctr"/>
        <c:lblOffset val="100"/>
        <c:noMultiLvlLbl val="0"/>
      </c:catAx>
      <c:valAx>
        <c:axId val="19304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9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择偶条件之婚姻状况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97176877280586E-2"/>
          <c:y val="6.9103343050976762E-2"/>
          <c:w val="0.91830255212000944"/>
          <c:h val="0.61024053437956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Sheet8!$G$2</c:f>
              <c:strCache>
                <c:ptCount val="1"/>
                <c:pt idx="0">
                  <c:v>不限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Sheet8!$F$3:$F$11</c:f>
              <c:strCache>
                <c:ptCount val="9"/>
                <c:pt idx="0">
                  <c:v>未婚</c:v>
                </c:pt>
                <c:pt idx="1">
                  <c:v>离异</c:v>
                </c:pt>
                <c:pt idx="2">
                  <c:v>离异,无小孩</c:v>
                </c:pt>
                <c:pt idx="3">
                  <c:v>离异,有小孩归对方</c:v>
                </c:pt>
                <c:pt idx="4">
                  <c:v>离异,有小孩归自己</c:v>
                </c:pt>
                <c:pt idx="5">
                  <c:v>丧偶</c:v>
                </c:pt>
                <c:pt idx="6">
                  <c:v>丧偶,无小孩</c:v>
                </c:pt>
                <c:pt idx="7">
                  <c:v>丧偶,有小孩归对方</c:v>
                </c:pt>
                <c:pt idx="8">
                  <c:v>丧偶,有小孩归自己</c:v>
                </c:pt>
              </c:strCache>
            </c:strRef>
          </c:cat>
          <c:val>
            <c:numRef>
              <c:f>Sheet8!$G$3:$G$11</c:f>
              <c:numCache>
                <c:formatCode>0.0%</c:formatCode>
                <c:ptCount val="9"/>
                <c:pt idx="0">
                  <c:v>0.3494572327711184</c:v>
                </c:pt>
                <c:pt idx="1">
                  <c:v>0.67922874671340927</c:v>
                </c:pt>
                <c:pt idx="2">
                  <c:v>0.51987110633727174</c:v>
                </c:pt>
                <c:pt idx="3">
                  <c:v>0.61953232462173313</c:v>
                </c:pt>
                <c:pt idx="4">
                  <c:v>0.57461809635722683</c:v>
                </c:pt>
                <c:pt idx="5">
                  <c:v>0.70257611241217799</c:v>
                </c:pt>
                <c:pt idx="6">
                  <c:v>0.59292035398230092</c:v>
                </c:pt>
                <c:pt idx="7">
                  <c:v>0.55555555555555558</c:v>
                </c:pt>
                <c:pt idx="8">
                  <c:v>0.65740740740740744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3-4DAC-9076-01A7ABEBD2B0}"/>
            </c:ext>
          </c:extLst>
        </c:ser>
        <c:ser>
          <c:idx val="1"/>
          <c:order val="1"/>
          <c:tx>
            <c:strRef>
              <c:f>Sheet8!$H$2</c:f>
              <c:strCache>
                <c:ptCount val="1"/>
                <c:pt idx="0">
                  <c:v>未婚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Sheet8!$F$3:$F$11</c:f>
              <c:strCache>
                <c:ptCount val="9"/>
                <c:pt idx="0">
                  <c:v>未婚</c:v>
                </c:pt>
                <c:pt idx="1">
                  <c:v>离异</c:v>
                </c:pt>
                <c:pt idx="2">
                  <c:v>离异,无小孩</c:v>
                </c:pt>
                <c:pt idx="3">
                  <c:v>离异,有小孩归对方</c:v>
                </c:pt>
                <c:pt idx="4">
                  <c:v>离异,有小孩归自己</c:v>
                </c:pt>
                <c:pt idx="5">
                  <c:v>丧偶</c:v>
                </c:pt>
                <c:pt idx="6">
                  <c:v>丧偶,无小孩</c:v>
                </c:pt>
                <c:pt idx="7">
                  <c:v>丧偶,有小孩归对方</c:v>
                </c:pt>
                <c:pt idx="8">
                  <c:v>丧偶,有小孩归自己</c:v>
                </c:pt>
              </c:strCache>
            </c:strRef>
          </c:cat>
          <c:val>
            <c:numRef>
              <c:f>Sheet8!$H$3:$H$11</c:f>
              <c:numCache>
                <c:formatCode>0.0%</c:formatCode>
                <c:ptCount val="9"/>
                <c:pt idx="0">
                  <c:v>0.62409391464233943</c:v>
                </c:pt>
                <c:pt idx="1">
                  <c:v>0.17107800175284837</c:v>
                </c:pt>
                <c:pt idx="2">
                  <c:v>0.20336555674901541</c:v>
                </c:pt>
                <c:pt idx="3">
                  <c:v>0.11004126547455295</c:v>
                </c:pt>
                <c:pt idx="4">
                  <c:v>0.10673717195456325</c:v>
                </c:pt>
                <c:pt idx="5">
                  <c:v>0.14051522248243559</c:v>
                </c:pt>
                <c:pt idx="6">
                  <c:v>0.13274336283185842</c:v>
                </c:pt>
                <c:pt idx="7">
                  <c:v>0.16666666666666666</c:v>
                </c:pt>
                <c:pt idx="8">
                  <c:v>4.0123456790123455E-2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3-4DAC-9076-01A7ABEBD2B0}"/>
            </c:ext>
          </c:extLst>
        </c:ser>
        <c:ser>
          <c:idx val="2"/>
          <c:order val="2"/>
          <c:tx>
            <c:strRef>
              <c:f>Sheet8!$I$2</c:f>
              <c:strCache>
                <c:ptCount val="1"/>
                <c:pt idx="0">
                  <c:v>丧偶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Sheet8!$F$3:$F$11</c:f>
              <c:strCache>
                <c:ptCount val="9"/>
                <c:pt idx="0">
                  <c:v>未婚</c:v>
                </c:pt>
                <c:pt idx="1">
                  <c:v>离异</c:v>
                </c:pt>
                <c:pt idx="2">
                  <c:v>离异,无小孩</c:v>
                </c:pt>
                <c:pt idx="3">
                  <c:v>离异,有小孩归对方</c:v>
                </c:pt>
                <c:pt idx="4">
                  <c:v>离异,有小孩归自己</c:v>
                </c:pt>
                <c:pt idx="5">
                  <c:v>丧偶</c:v>
                </c:pt>
                <c:pt idx="6">
                  <c:v>丧偶,无小孩</c:v>
                </c:pt>
                <c:pt idx="7">
                  <c:v>丧偶,有小孩归对方</c:v>
                </c:pt>
                <c:pt idx="8">
                  <c:v>丧偶,有小孩归自己</c:v>
                </c:pt>
              </c:strCache>
            </c:strRef>
          </c:cat>
          <c:val>
            <c:numRef>
              <c:f>Sheet8!$I$3:$I$11</c:f>
              <c:numCache>
                <c:formatCode>0.0%</c:formatCode>
                <c:ptCount val="9"/>
                <c:pt idx="0">
                  <c:v>2.1392454297938547E-3</c:v>
                </c:pt>
                <c:pt idx="1">
                  <c:v>3.7335670464504818E-2</c:v>
                </c:pt>
                <c:pt idx="2">
                  <c:v>4.4396706050841402E-2</c:v>
                </c:pt>
                <c:pt idx="3">
                  <c:v>7.1801925722145804E-2</c:v>
                </c:pt>
                <c:pt idx="4">
                  <c:v>9.420289855072464E-2</c:v>
                </c:pt>
                <c:pt idx="5">
                  <c:v>9.6018735362997654E-2</c:v>
                </c:pt>
                <c:pt idx="6">
                  <c:v>6.1946902654867256E-2</c:v>
                </c:pt>
                <c:pt idx="7">
                  <c:v>0.1111111111111111</c:v>
                </c:pt>
                <c:pt idx="8">
                  <c:v>0.16512345679012347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3-4DAC-9076-01A7ABEBD2B0}"/>
            </c:ext>
          </c:extLst>
        </c:ser>
        <c:ser>
          <c:idx val="3"/>
          <c:order val="3"/>
          <c:tx>
            <c:strRef>
              <c:f>Sheet8!$J$2</c:f>
              <c:strCache>
                <c:ptCount val="1"/>
                <c:pt idx="0">
                  <c:v>离异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Sheet8!$F$3:$F$11</c:f>
              <c:strCache>
                <c:ptCount val="9"/>
                <c:pt idx="0">
                  <c:v>未婚</c:v>
                </c:pt>
                <c:pt idx="1">
                  <c:v>离异</c:v>
                </c:pt>
                <c:pt idx="2">
                  <c:v>离异,无小孩</c:v>
                </c:pt>
                <c:pt idx="3">
                  <c:v>离异,有小孩归对方</c:v>
                </c:pt>
                <c:pt idx="4">
                  <c:v>离异,有小孩归自己</c:v>
                </c:pt>
                <c:pt idx="5">
                  <c:v>丧偶</c:v>
                </c:pt>
                <c:pt idx="6">
                  <c:v>丧偶,无小孩</c:v>
                </c:pt>
                <c:pt idx="7">
                  <c:v>丧偶,有小孩归对方</c:v>
                </c:pt>
                <c:pt idx="8">
                  <c:v>丧偶,有小孩归自己</c:v>
                </c:pt>
              </c:strCache>
            </c:strRef>
          </c:cat>
          <c:val>
            <c:numRef>
              <c:f>Sheet8!$J$3:$J$11</c:f>
              <c:numCache>
                <c:formatCode>0.0%</c:formatCode>
                <c:ptCount val="9"/>
                <c:pt idx="0">
                  <c:v>2.4309607156748347E-2</c:v>
                </c:pt>
                <c:pt idx="1">
                  <c:v>0.11235758106923752</c:v>
                </c:pt>
                <c:pt idx="2">
                  <c:v>0.23236663086287146</c:v>
                </c:pt>
                <c:pt idx="3">
                  <c:v>0.19862448418156808</c:v>
                </c:pt>
                <c:pt idx="4">
                  <c:v>0.22444183313748531</c:v>
                </c:pt>
                <c:pt idx="5">
                  <c:v>6.0889929742388757E-2</c:v>
                </c:pt>
                <c:pt idx="6">
                  <c:v>0.21238938053097345</c:v>
                </c:pt>
                <c:pt idx="7">
                  <c:v>0.16666666666666666</c:v>
                </c:pt>
                <c:pt idx="8">
                  <c:v>0.13734567901234568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3-4DAC-9076-01A7ABEBD2B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610063"/>
        <c:axId val="2086606719"/>
      </c:barChart>
      <c:catAx>
        <c:axId val="20526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06719"/>
        <c:crosses val="autoZero"/>
        <c:auto val="1"/>
        <c:lblAlgn val="ctr"/>
        <c:lblOffset val="100"/>
        <c:noMultiLvlLbl val="0"/>
      </c:catAx>
      <c:valAx>
        <c:axId val="208660671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1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15240</xdr:rowOff>
    </xdr:from>
    <xdr:to>
      <xdr:col>15</xdr:col>
      <xdr:colOff>457200</xdr:colOff>
      <xdr:row>26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5723B-02DA-4038-B374-2BBCDC3B4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2</xdr:row>
      <xdr:rowOff>121920</xdr:rowOff>
    </xdr:from>
    <xdr:to>
      <xdr:col>14</xdr:col>
      <xdr:colOff>198120</xdr:colOff>
      <xdr:row>23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93B95D-8725-4368-B1D4-877FFE440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1</xdr:row>
      <xdr:rowOff>30480</xdr:rowOff>
    </xdr:from>
    <xdr:to>
      <xdr:col>15</xdr:col>
      <xdr:colOff>68580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7CE6B-78BF-406A-8DEB-05851859C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17</xdr:row>
      <xdr:rowOff>30480</xdr:rowOff>
    </xdr:from>
    <xdr:to>
      <xdr:col>18</xdr:col>
      <xdr:colOff>68580</xdr:colOff>
      <xdr:row>35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50A7F-4EA1-4E92-93DC-A10D8E2C4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1028700</xdr:colOff>
      <xdr:row>5</xdr:row>
      <xdr:rowOff>30480</xdr:rowOff>
    </xdr:from>
    <xdr:to>
      <xdr:col>10</xdr:col>
      <xdr:colOff>83820</xdr:colOff>
      <xdr:row>23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2C1F8-6F19-478C-A25C-A8ABD2AC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571500</xdr:colOff>
      <xdr:row>1</xdr:row>
      <xdr:rowOff>91440</xdr:rowOff>
    </xdr:from>
    <xdr:to>
      <xdr:col>22</xdr:col>
      <xdr:colOff>472440</xdr:colOff>
      <xdr:row>19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609DEC-84C1-43BA-8AC4-FAD544333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335280</xdr:colOff>
      <xdr:row>5</xdr:row>
      <xdr:rowOff>129540</xdr:rowOff>
    </xdr:from>
    <xdr:to>
      <xdr:col>22</xdr:col>
      <xdr:colOff>236220</xdr:colOff>
      <xdr:row>24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A05001-91F4-4EBD-A418-8B026BB4B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2</xdr:row>
      <xdr:rowOff>83820</xdr:rowOff>
    </xdr:from>
    <xdr:to>
      <xdr:col>17</xdr:col>
      <xdr:colOff>396240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A5F9F-7E98-42EB-8B76-7297FAF10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</xdr:row>
      <xdr:rowOff>137160</xdr:rowOff>
    </xdr:from>
    <xdr:to>
      <xdr:col>19</xdr:col>
      <xdr:colOff>60960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80AD5-A074-4341-BFC1-A1265A0E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7</xdr:row>
      <xdr:rowOff>30480</xdr:rowOff>
    </xdr:from>
    <xdr:to>
      <xdr:col>12</xdr:col>
      <xdr:colOff>243840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95840-236D-4F12-8519-166F8E8DE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160020</xdr:rowOff>
    </xdr:from>
    <xdr:to>
      <xdr:col>15</xdr:col>
      <xdr:colOff>434340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19BD9-19FC-4F75-91E8-FB2267604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4</xdr:row>
      <xdr:rowOff>38100</xdr:rowOff>
    </xdr:from>
    <xdr:to>
      <xdr:col>13</xdr:col>
      <xdr:colOff>480060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47E35-1643-4276-87D6-EBB1F41F0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7</xdr:row>
      <xdr:rowOff>22860</xdr:rowOff>
    </xdr:from>
    <xdr:to>
      <xdr:col>11</xdr:col>
      <xdr:colOff>243840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E97DA-83C6-4E16-BD80-C7EFFC82F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</xdr:row>
      <xdr:rowOff>76200</xdr:rowOff>
    </xdr:from>
    <xdr:to>
      <xdr:col>18</xdr:col>
      <xdr:colOff>68580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55109-9AEC-4913-A408-1AEF58DA9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2</xdr:row>
      <xdr:rowOff>129540</xdr:rowOff>
    </xdr:from>
    <xdr:to>
      <xdr:col>11</xdr:col>
      <xdr:colOff>281940</xdr:colOff>
      <xdr:row>24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7868E-47C4-4E58-B793-F6CF281C0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E14" headerRowCount="0" totalsRowShown="0" headerRowDxfId="0" dataDxfId="6">
  <tableColumns count="5">
    <tableColumn id="1" name="星座" dataDxfId="5"/>
    <tableColumn id="2" name="总人数" dataDxfId="4"/>
    <tableColumn id="3" name="Column1" headerRowDxfId="7" dataDxfId="3"/>
    <tableColumn id="4" name="生肖" dataDxfId="2"/>
    <tableColumn id="5" name="人数2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sqref="A1:B1048576"/>
    </sheetView>
  </sheetViews>
  <sheetFormatPr defaultRowHeight="14.4"/>
  <cols>
    <col min="1" max="16384" width="8.88671875" style="4"/>
  </cols>
  <sheetData>
    <row r="1" spans="1:2">
      <c r="A1" s="11" t="s">
        <v>10</v>
      </c>
      <c r="B1" s="11" t="s">
        <v>1</v>
      </c>
    </row>
    <row r="2" spans="1:2">
      <c r="A2" s="5">
        <v>130</v>
      </c>
      <c r="B2" s="4">
        <v>19</v>
      </c>
    </row>
    <row r="3" spans="1:2">
      <c r="A3" s="5">
        <v>131</v>
      </c>
      <c r="B3" s="4">
        <v>1</v>
      </c>
    </row>
    <row r="4" spans="1:2">
      <c r="A4" s="5">
        <v>134</v>
      </c>
      <c r="B4" s="4">
        <v>1</v>
      </c>
    </row>
    <row r="5" spans="1:2">
      <c r="A5" s="5">
        <v>135</v>
      </c>
      <c r="B5" s="4">
        <v>1</v>
      </c>
    </row>
    <row r="6" spans="1:2">
      <c r="A6" s="4">
        <v>138</v>
      </c>
      <c r="B6" s="4">
        <v>1</v>
      </c>
    </row>
    <row r="7" spans="1:2">
      <c r="A7" s="5">
        <v>141</v>
      </c>
      <c r="B7" s="4">
        <v>1</v>
      </c>
    </row>
    <row r="8" spans="1:2">
      <c r="A8" s="5">
        <v>145</v>
      </c>
      <c r="B8" s="4">
        <v>1</v>
      </c>
    </row>
    <row r="9" spans="1:2">
      <c r="A9" s="4">
        <v>146</v>
      </c>
      <c r="B9" s="4">
        <v>1</v>
      </c>
    </row>
    <row r="10" spans="1:2">
      <c r="A10" s="5">
        <v>148</v>
      </c>
      <c r="B10" s="4">
        <v>1</v>
      </c>
    </row>
    <row r="11" spans="1:2">
      <c r="A11" s="5">
        <v>149</v>
      </c>
      <c r="B11" s="4">
        <v>1</v>
      </c>
    </row>
    <row r="12" spans="1:2">
      <c r="A12" s="5">
        <v>150</v>
      </c>
      <c r="B12" s="4">
        <v>12</v>
      </c>
    </row>
    <row r="13" spans="1:2">
      <c r="A13" s="5">
        <v>151</v>
      </c>
      <c r="B13" s="4">
        <v>1</v>
      </c>
    </row>
    <row r="14" spans="1:2">
      <c r="A14" s="5">
        <v>152</v>
      </c>
      <c r="B14" s="4">
        <v>2</v>
      </c>
    </row>
    <row r="15" spans="1:2">
      <c r="A15" s="5">
        <v>153</v>
      </c>
      <c r="B15" s="4">
        <v>7</v>
      </c>
    </row>
    <row r="16" spans="1:2">
      <c r="A16" s="5">
        <v>154</v>
      </c>
      <c r="B16" s="4">
        <v>2</v>
      </c>
    </row>
    <row r="17" spans="1:2">
      <c r="A17" s="5">
        <v>155</v>
      </c>
      <c r="B17" s="4">
        <v>38</v>
      </c>
    </row>
    <row r="18" spans="1:2">
      <c r="A18" s="5">
        <v>156</v>
      </c>
      <c r="B18" s="4">
        <v>19</v>
      </c>
    </row>
    <row r="19" spans="1:2">
      <c r="A19" s="5">
        <v>157</v>
      </c>
      <c r="B19" s="4">
        <v>15</v>
      </c>
    </row>
    <row r="20" spans="1:2">
      <c r="A20" s="5">
        <v>158</v>
      </c>
      <c r="B20" s="4">
        <v>35</v>
      </c>
    </row>
    <row r="21" spans="1:2">
      <c r="A21" s="5">
        <v>159</v>
      </c>
      <c r="B21" s="4">
        <v>18</v>
      </c>
    </row>
    <row r="22" spans="1:2">
      <c r="A22" s="5">
        <v>160</v>
      </c>
      <c r="B22" s="4">
        <v>534</v>
      </c>
    </row>
    <row r="23" spans="1:2">
      <c r="A23" s="5">
        <v>161</v>
      </c>
      <c r="B23" s="4">
        <v>156</v>
      </c>
    </row>
    <row r="24" spans="1:2">
      <c r="A24" s="5">
        <v>162</v>
      </c>
      <c r="B24" s="4">
        <v>402</v>
      </c>
    </row>
    <row r="25" spans="1:2">
      <c r="A25" s="5">
        <v>163</v>
      </c>
      <c r="B25" s="4">
        <v>408</v>
      </c>
    </row>
    <row r="26" spans="1:2">
      <c r="A26" s="5">
        <v>164</v>
      </c>
      <c r="B26" s="4">
        <v>247</v>
      </c>
    </row>
    <row r="27" spans="1:2">
      <c r="A27" s="5">
        <v>165</v>
      </c>
      <c r="B27" s="4">
        <v>2299</v>
      </c>
    </row>
    <row r="28" spans="1:2">
      <c r="A28" s="5">
        <v>166</v>
      </c>
      <c r="B28" s="4">
        <v>851</v>
      </c>
    </row>
    <row r="29" spans="1:2">
      <c r="A29" s="5">
        <v>167</v>
      </c>
      <c r="B29" s="4">
        <v>831</v>
      </c>
    </row>
    <row r="30" spans="1:2">
      <c r="A30" s="5">
        <v>168</v>
      </c>
      <c r="B30" s="4">
        <v>4171</v>
      </c>
    </row>
    <row r="31" spans="1:2">
      <c r="A31" s="5">
        <v>169</v>
      </c>
      <c r="B31" s="4">
        <v>855</v>
      </c>
    </row>
    <row r="32" spans="1:2">
      <c r="A32" s="5">
        <v>170</v>
      </c>
      <c r="B32" s="4">
        <v>14210</v>
      </c>
    </row>
    <row r="33" spans="1:2">
      <c r="A33" s="5">
        <v>171</v>
      </c>
      <c r="B33" s="4">
        <v>2280</v>
      </c>
    </row>
    <row r="34" spans="1:2">
      <c r="A34" s="5">
        <v>172</v>
      </c>
      <c r="B34" s="4">
        <v>4989</v>
      </c>
    </row>
    <row r="35" spans="1:2">
      <c r="A35" s="5">
        <v>173</v>
      </c>
      <c r="B35" s="4">
        <v>4498</v>
      </c>
    </row>
    <row r="36" spans="1:2">
      <c r="A36" s="5">
        <v>174</v>
      </c>
      <c r="B36" s="4">
        <v>3069</v>
      </c>
    </row>
    <row r="37" spans="1:2">
      <c r="A37" s="5">
        <v>175</v>
      </c>
      <c r="B37" s="4">
        <v>7787</v>
      </c>
    </row>
    <row r="38" spans="1:2">
      <c r="A38" s="5">
        <v>176</v>
      </c>
      <c r="B38" s="4">
        <v>3650</v>
      </c>
    </row>
    <row r="39" spans="1:2">
      <c r="A39" s="5">
        <v>177</v>
      </c>
      <c r="B39" s="4">
        <v>1929</v>
      </c>
    </row>
    <row r="40" spans="1:2">
      <c r="A40" s="5">
        <v>178</v>
      </c>
      <c r="B40" s="4">
        <v>3601</v>
      </c>
    </row>
    <row r="41" spans="1:2">
      <c r="A41" s="5">
        <v>179</v>
      </c>
      <c r="B41" s="4">
        <v>881</v>
      </c>
    </row>
    <row r="42" spans="1:2">
      <c r="A42" s="5">
        <v>180</v>
      </c>
      <c r="B42" s="4">
        <v>2721</v>
      </c>
    </row>
    <row r="43" spans="1:2">
      <c r="A43" s="5">
        <v>181</v>
      </c>
      <c r="B43" s="4">
        <v>723</v>
      </c>
    </row>
    <row r="44" spans="1:2">
      <c r="A44" s="5">
        <v>182</v>
      </c>
      <c r="B44" s="4">
        <v>639</v>
      </c>
    </row>
    <row r="45" spans="1:2">
      <c r="A45" s="5">
        <v>183</v>
      </c>
      <c r="B45" s="4">
        <v>661</v>
      </c>
    </row>
    <row r="46" spans="1:2">
      <c r="A46" s="5">
        <v>184</v>
      </c>
      <c r="B46" s="4">
        <v>190</v>
      </c>
    </row>
    <row r="47" spans="1:2">
      <c r="A47" s="5">
        <v>185</v>
      </c>
      <c r="B47" s="4">
        <v>358</v>
      </c>
    </row>
    <row r="48" spans="1:2">
      <c r="A48" s="5">
        <v>186</v>
      </c>
      <c r="B48" s="4">
        <v>132</v>
      </c>
    </row>
    <row r="49" spans="1:2">
      <c r="A49" s="5">
        <v>187</v>
      </c>
      <c r="B49" s="4">
        <v>56</v>
      </c>
    </row>
    <row r="50" spans="1:2">
      <c r="A50" s="5">
        <v>188</v>
      </c>
      <c r="B50" s="4">
        <v>78</v>
      </c>
    </row>
    <row r="51" spans="1:2">
      <c r="A51" s="5">
        <v>189</v>
      </c>
      <c r="B51" s="4">
        <v>17</v>
      </c>
    </row>
    <row r="52" spans="1:2">
      <c r="A52" s="5">
        <v>190</v>
      </c>
      <c r="B52" s="4">
        <v>31</v>
      </c>
    </row>
    <row r="53" spans="1:2">
      <c r="A53" s="5">
        <v>191</v>
      </c>
      <c r="B53" s="4">
        <v>5</v>
      </c>
    </row>
    <row r="54" spans="1:2">
      <c r="A54" s="5">
        <v>192</v>
      </c>
      <c r="B54" s="4">
        <v>8</v>
      </c>
    </row>
    <row r="55" spans="1:2">
      <c r="A55" s="5">
        <v>193</v>
      </c>
      <c r="B55" s="4">
        <v>3</v>
      </c>
    </row>
    <row r="56" spans="1:2">
      <c r="A56" s="5">
        <v>194</v>
      </c>
      <c r="B56" s="4">
        <v>2</v>
      </c>
    </row>
    <row r="57" spans="1:2">
      <c r="A57" s="5">
        <v>195</v>
      </c>
      <c r="B57" s="4">
        <v>5</v>
      </c>
    </row>
    <row r="58" spans="1:2">
      <c r="A58" s="5">
        <v>198</v>
      </c>
      <c r="B58" s="4">
        <v>1</v>
      </c>
    </row>
    <row r="59" spans="1:2">
      <c r="A59" s="5">
        <v>199</v>
      </c>
      <c r="B59" s="4">
        <v>6</v>
      </c>
    </row>
    <row r="60" spans="1:2">
      <c r="A60" s="5">
        <v>207</v>
      </c>
      <c r="B60" s="4">
        <v>1</v>
      </c>
    </row>
    <row r="61" spans="1:2">
      <c r="A61" s="5">
        <v>208</v>
      </c>
      <c r="B61" s="4">
        <v>1</v>
      </c>
    </row>
    <row r="62" spans="1:2">
      <c r="A62" s="5">
        <v>210</v>
      </c>
      <c r="B62" s="4">
        <v>1</v>
      </c>
    </row>
    <row r="63" spans="1:2">
      <c r="A63" s="5">
        <v>226</v>
      </c>
      <c r="B63" s="4">
        <v>2</v>
      </c>
    </row>
  </sheetData>
  <sortState ref="A2:B63">
    <sortCondition ref="A2:A63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9" sqref="F19"/>
    </sheetView>
  </sheetViews>
  <sheetFormatPr defaultRowHeight="14.4"/>
  <cols>
    <col min="1" max="1" width="23.21875" customWidth="1"/>
    <col min="2" max="2" width="18.77734375" customWidth="1"/>
    <col min="5" max="5" width="20.5546875" customWidth="1"/>
  </cols>
  <sheetData>
    <row r="1" spans="1:6">
      <c r="B1" t="s">
        <v>11</v>
      </c>
    </row>
    <row r="2" spans="1:6">
      <c r="A2" t="s">
        <v>12</v>
      </c>
      <c r="B2">
        <v>46649</v>
      </c>
      <c r="E2" t="s">
        <v>12</v>
      </c>
      <c r="F2">
        <f>B2+B12</f>
        <v>46651</v>
      </c>
    </row>
    <row r="3" spans="1:6">
      <c r="A3" t="s">
        <v>13</v>
      </c>
      <c r="B3">
        <v>5549</v>
      </c>
      <c r="E3" t="s">
        <v>13</v>
      </c>
      <c r="F3">
        <f>B3+B4+B5+B6+B12+B14</f>
        <v>15694</v>
      </c>
    </row>
    <row r="4" spans="1:6">
      <c r="A4" t="s">
        <v>14</v>
      </c>
      <c r="B4">
        <v>4486</v>
      </c>
      <c r="E4" t="s">
        <v>18</v>
      </c>
      <c r="F4">
        <f>B7+B8+B9+B10+B14</f>
        <v>1117</v>
      </c>
    </row>
    <row r="5" spans="1:6">
      <c r="A5" t="s">
        <v>15</v>
      </c>
      <c r="B5">
        <v>3232</v>
      </c>
    </row>
    <row r="6" spans="1:6">
      <c r="A6" t="s">
        <v>16</v>
      </c>
      <c r="B6">
        <v>2424</v>
      </c>
    </row>
    <row r="7" spans="1:6">
      <c r="A7" t="s">
        <v>17</v>
      </c>
      <c r="B7">
        <v>583</v>
      </c>
    </row>
    <row r="8" spans="1:6">
      <c r="A8" t="s">
        <v>18</v>
      </c>
      <c r="B8">
        <v>418</v>
      </c>
    </row>
    <row r="9" spans="1:6">
      <c r="A9" t="s">
        <v>19</v>
      </c>
      <c r="B9">
        <v>100</v>
      </c>
    </row>
    <row r="10" spans="1:6">
      <c r="A10" t="s">
        <v>20</v>
      </c>
      <c r="B10">
        <v>15</v>
      </c>
      <c r="E10" t="s">
        <v>28</v>
      </c>
      <c r="F10">
        <v>5549</v>
      </c>
    </row>
    <row r="11" spans="1:6">
      <c r="A11" t="s">
        <v>21</v>
      </c>
      <c r="B11">
        <v>3</v>
      </c>
      <c r="E11" t="s">
        <v>25</v>
      </c>
      <c r="F11">
        <v>4486</v>
      </c>
    </row>
    <row r="12" spans="1:6">
      <c r="A12" t="s">
        <v>22</v>
      </c>
      <c r="B12">
        <v>2</v>
      </c>
      <c r="E12" t="s">
        <v>26</v>
      </c>
      <c r="F12">
        <v>3232</v>
      </c>
    </row>
    <row r="13" spans="1:6">
      <c r="A13" t="s">
        <v>23</v>
      </c>
      <c r="B13">
        <v>1</v>
      </c>
      <c r="E13" t="s">
        <v>27</v>
      </c>
      <c r="F13">
        <v>2424</v>
      </c>
    </row>
    <row r="14" spans="1:6">
      <c r="A14" t="s">
        <v>24</v>
      </c>
      <c r="B1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>
      <selection activeCell="D14" sqref="D14"/>
    </sheetView>
  </sheetViews>
  <sheetFormatPr defaultRowHeight="14.4"/>
  <cols>
    <col min="1" max="2" width="8.88671875" style="2"/>
    <col min="3" max="16384" width="8.88671875" style="1"/>
  </cols>
  <sheetData>
    <row r="1" spans="1:2">
      <c r="A1" s="10" t="s">
        <v>0</v>
      </c>
      <c r="B1" s="10" t="s">
        <v>1</v>
      </c>
    </row>
    <row r="2" spans="1:2">
      <c r="A2" s="2">
        <v>18</v>
      </c>
      <c r="B2" s="2">
        <v>242</v>
      </c>
    </row>
    <row r="3" spans="1:2">
      <c r="A3" s="2">
        <v>19</v>
      </c>
      <c r="B3" s="2">
        <v>358</v>
      </c>
    </row>
    <row r="4" spans="1:2">
      <c r="A4" s="2">
        <v>20</v>
      </c>
      <c r="B4" s="2">
        <v>591</v>
      </c>
    </row>
    <row r="5" spans="1:2">
      <c r="A5" s="2">
        <v>21</v>
      </c>
      <c r="B5" s="2">
        <v>838</v>
      </c>
    </row>
    <row r="6" spans="1:2">
      <c r="A6" s="2">
        <v>22</v>
      </c>
      <c r="B6" s="2">
        <v>1412</v>
      </c>
    </row>
    <row r="7" spans="1:2">
      <c r="A7" s="2">
        <v>23</v>
      </c>
      <c r="B7" s="2">
        <v>2902</v>
      </c>
    </row>
    <row r="8" spans="1:2">
      <c r="A8" s="2">
        <v>24</v>
      </c>
      <c r="B8" s="2">
        <v>2342</v>
      </c>
    </row>
    <row r="9" spans="1:2">
      <c r="A9" s="2">
        <v>25</v>
      </c>
      <c r="B9" s="2">
        <v>2532</v>
      </c>
    </row>
    <row r="10" spans="1:2">
      <c r="A10" s="2">
        <v>26</v>
      </c>
      <c r="B10" s="2">
        <v>2172</v>
      </c>
    </row>
    <row r="11" spans="1:2">
      <c r="A11" s="2">
        <v>27</v>
      </c>
      <c r="B11" s="2">
        <v>3797</v>
      </c>
    </row>
    <row r="12" spans="1:2">
      <c r="A12" s="2">
        <v>28</v>
      </c>
      <c r="B12" s="2">
        <v>3175</v>
      </c>
    </row>
    <row r="13" spans="1:2">
      <c r="A13" s="2">
        <v>29</v>
      </c>
      <c r="B13" s="2">
        <v>4651</v>
      </c>
    </row>
    <row r="14" spans="1:2">
      <c r="A14" s="2">
        <v>30</v>
      </c>
      <c r="B14" s="2">
        <v>4078</v>
      </c>
    </row>
    <row r="15" spans="1:2">
      <c r="A15" s="2">
        <v>31</v>
      </c>
      <c r="B15" s="2">
        <v>3632</v>
      </c>
    </row>
    <row r="16" spans="1:2">
      <c r="A16" s="2">
        <v>32</v>
      </c>
      <c r="B16" s="2">
        <v>2974</v>
      </c>
    </row>
    <row r="17" spans="1:2">
      <c r="A17" s="2">
        <v>33</v>
      </c>
      <c r="B17" s="2">
        <v>2760</v>
      </c>
    </row>
    <row r="18" spans="1:2">
      <c r="A18" s="2">
        <v>34</v>
      </c>
      <c r="B18" s="2">
        <v>2681</v>
      </c>
    </row>
    <row r="19" spans="1:2">
      <c r="A19" s="2">
        <v>35</v>
      </c>
      <c r="B19" s="2">
        <v>2735</v>
      </c>
    </row>
    <row r="20" spans="1:2">
      <c r="A20" s="2">
        <v>36</v>
      </c>
      <c r="B20" s="2">
        <v>2069</v>
      </c>
    </row>
    <row r="21" spans="1:2">
      <c r="A21" s="2">
        <v>37</v>
      </c>
      <c r="B21" s="2">
        <v>1725</v>
      </c>
    </row>
    <row r="22" spans="1:2">
      <c r="A22" s="2">
        <v>38</v>
      </c>
      <c r="B22" s="2">
        <v>1444</v>
      </c>
    </row>
    <row r="23" spans="1:2">
      <c r="A23" s="2">
        <v>39</v>
      </c>
      <c r="B23" s="2">
        <v>1432</v>
      </c>
    </row>
    <row r="24" spans="1:2">
      <c r="A24" s="2">
        <v>40</v>
      </c>
      <c r="B24" s="2">
        <v>1106</v>
      </c>
    </row>
    <row r="25" spans="1:2">
      <c r="A25" s="2">
        <v>41</v>
      </c>
      <c r="B25" s="2">
        <v>1166</v>
      </c>
    </row>
    <row r="26" spans="1:2">
      <c r="A26" s="2">
        <v>42</v>
      </c>
      <c r="B26" s="2">
        <v>1039</v>
      </c>
    </row>
    <row r="27" spans="1:2">
      <c r="A27" s="2">
        <v>43</v>
      </c>
      <c r="B27" s="2">
        <v>940</v>
      </c>
    </row>
    <row r="28" spans="1:2">
      <c r="A28" s="2">
        <v>44</v>
      </c>
      <c r="B28" s="2">
        <v>872</v>
      </c>
    </row>
    <row r="29" spans="1:2">
      <c r="A29" s="2">
        <v>45</v>
      </c>
      <c r="B29" s="2">
        <v>907</v>
      </c>
    </row>
    <row r="30" spans="1:2">
      <c r="A30" s="2">
        <v>46</v>
      </c>
      <c r="B30" s="2">
        <v>821</v>
      </c>
    </row>
    <row r="31" spans="1:2">
      <c r="A31" s="2">
        <v>47</v>
      </c>
      <c r="B31" s="2">
        <v>844</v>
      </c>
    </row>
    <row r="32" spans="1:2">
      <c r="A32" s="2">
        <v>48</v>
      </c>
      <c r="B32" s="2">
        <v>693</v>
      </c>
    </row>
    <row r="33" spans="1:2">
      <c r="A33" s="2">
        <v>49</v>
      </c>
      <c r="B33" s="2">
        <v>593</v>
      </c>
    </row>
    <row r="34" spans="1:2">
      <c r="A34" s="2">
        <v>50</v>
      </c>
      <c r="B34" s="2">
        <v>464</v>
      </c>
    </row>
    <row r="35" spans="1:2">
      <c r="A35" s="2">
        <v>51</v>
      </c>
      <c r="B35" s="2">
        <v>526</v>
      </c>
    </row>
    <row r="36" spans="1:2">
      <c r="A36" s="2">
        <v>52</v>
      </c>
      <c r="B36" s="2">
        <v>452</v>
      </c>
    </row>
    <row r="37" spans="1:2">
      <c r="A37" s="2">
        <v>53</v>
      </c>
      <c r="B37" s="2">
        <v>423</v>
      </c>
    </row>
    <row r="38" spans="1:2">
      <c r="A38" s="2">
        <v>54</v>
      </c>
      <c r="B38" s="2">
        <v>417</v>
      </c>
    </row>
    <row r="39" spans="1:2">
      <c r="A39" s="2">
        <v>55</v>
      </c>
      <c r="B39" s="2">
        <v>293</v>
      </c>
    </row>
    <row r="40" spans="1:2">
      <c r="A40" s="2">
        <v>56</v>
      </c>
      <c r="B40" s="2">
        <v>159</v>
      </c>
    </row>
    <row r="41" spans="1:2">
      <c r="A41" s="2">
        <v>57</v>
      </c>
      <c r="B41" s="2">
        <v>170</v>
      </c>
    </row>
    <row r="42" spans="1:2">
      <c r="A42" s="2">
        <v>58</v>
      </c>
      <c r="B42" s="2">
        <v>132</v>
      </c>
    </row>
    <row r="43" spans="1:2">
      <c r="A43" s="2">
        <v>59</v>
      </c>
      <c r="B43" s="2">
        <v>137</v>
      </c>
    </row>
    <row r="44" spans="1:2">
      <c r="A44" s="2">
        <v>60</v>
      </c>
      <c r="B44" s="2">
        <v>117</v>
      </c>
    </row>
    <row r="45" spans="1:2">
      <c r="A45" s="2">
        <v>61</v>
      </c>
      <c r="B45" s="2">
        <v>101</v>
      </c>
    </row>
    <row r="46" spans="1:2">
      <c r="A46" s="2">
        <v>62</v>
      </c>
      <c r="B46" s="2">
        <v>81</v>
      </c>
    </row>
    <row r="47" spans="1:2">
      <c r="A47" s="2">
        <v>63</v>
      </c>
      <c r="B47" s="2">
        <v>85</v>
      </c>
    </row>
    <row r="48" spans="1:2">
      <c r="A48" s="2">
        <v>64</v>
      </c>
      <c r="B48" s="2">
        <v>52</v>
      </c>
    </row>
    <row r="49" spans="1:2">
      <c r="A49" s="2">
        <v>65</v>
      </c>
      <c r="B49" s="2">
        <v>55</v>
      </c>
    </row>
    <row r="50" spans="1:2">
      <c r="A50" s="2">
        <v>66</v>
      </c>
      <c r="B50" s="2">
        <v>45</v>
      </c>
    </row>
    <row r="51" spans="1:2">
      <c r="A51" s="2">
        <v>67</v>
      </c>
      <c r="B51" s="2">
        <v>56</v>
      </c>
    </row>
    <row r="52" spans="1:2">
      <c r="A52" s="2">
        <v>68</v>
      </c>
      <c r="B52" s="2">
        <v>31</v>
      </c>
    </row>
    <row r="53" spans="1:2">
      <c r="A53" s="2">
        <v>69</v>
      </c>
      <c r="B53" s="2">
        <v>22</v>
      </c>
    </row>
    <row r="54" spans="1:2">
      <c r="A54" s="2">
        <v>70</v>
      </c>
      <c r="B54" s="2">
        <v>23</v>
      </c>
    </row>
    <row r="55" spans="1:2">
      <c r="A55" s="2">
        <v>71</v>
      </c>
      <c r="B55" s="2">
        <v>28</v>
      </c>
    </row>
    <row r="56" spans="1:2">
      <c r="A56" s="2">
        <v>72</v>
      </c>
      <c r="B56" s="2">
        <v>15</v>
      </c>
    </row>
    <row r="57" spans="1:2">
      <c r="A57" s="2">
        <v>73</v>
      </c>
      <c r="B57" s="2">
        <v>5</v>
      </c>
    </row>
    <row r="58" spans="1:2">
      <c r="A58" s="2">
        <v>74</v>
      </c>
      <c r="B58" s="2">
        <v>13</v>
      </c>
    </row>
    <row r="59" spans="1:2">
      <c r="A59" s="2">
        <v>75</v>
      </c>
      <c r="B59" s="2">
        <v>5</v>
      </c>
    </row>
    <row r="60" spans="1:2">
      <c r="A60" s="2">
        <v>76</v>
      </c>
      <c r="B60" s="2">
        <v>10</v>
      </c>
    </row>
    <row r="61" spans="1:2">
      <c r="A61" s="2">
        <v>77</v>
      </c>
      <c r="B61" s="2">
        <v>5</v>
      </c>
    </row>
    <row r="62" spans="1:2">
      <c r="A62" s="2">
        <v>78</v>
      </c>
      <c r="B62" s="2">
        <v>6</v>
      </c>
    </row>
    <row r="63" spans="1:2">
      <c r="A63" s="2">
        <v>79</v>
      </c>
      <c r="B63" s="2">
        <v>4</v>
      </c>
    </row>
    <row r="64" spans="1:2">
      <c r="A64" s="2">
        <v>80</v>
      </c>
      <c r="B64" s="2">
        <v>2</v>
      </c>
    </row>
    <row r="65" spans="1:2">
      <c r="A65" s="2">
        <v>81</v>
      </c>
      <c r="B65" s="2">
        <v>3</v>
      </c>
    </row>
    <row r="66" spans="1:2">
      <c r="A66" s="2">
        <v>82</v>
      </c>
      <c r="B66" s="2">
        <v>1</v>
      </c>
    </row>
    <row r="67" spans="1:2">
      <c r="A67" s="2">
        <v>83</v>
      </c>
      <c r="B67" s="2">
        <v>2</v>
      </c>
    </row>
    <row r="68" spans="1:2">
      <c r="A68" s="2">
        <v>84</v>
      </c>
      <c r="B68" s="2">
        <v>1</v>
      </c>
    </row>
    <row r="69" spans="1:2">
      <c r="A69" s="2">
        <v>87</v>
      </c>
      <c r="B69" s="2">
        <v>2</v>
      </c>
    </row>
  </sheetData>
  <sortState ref="A2:B69">
    <sortCondition ref="A2:A6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2" sqref="D12"/>
    </sheetView>
  </sheetViews>
  <sheetFormatPr defaultRowHeight="14.4"/>
  <cols>
    <col min="1" max="1" width="15.33203125" customWidth="1"/>
    <col min="2" max="2" width="23.77734375" customWidth="1"/>
  </cols>
  <sheetData>
    <row r="1" spans="1:3">
      <c r="B1" t="s">
        <v>2</v>
      </c>
    </row>
    <row r="2" spans="1:3">
      <c r="A2" t="s">
        <v>4</v>
      </c>
      <c r="B2">
        <v>17333</v>
      </c>
      <c r="C2" s="3">
        <f t="shared" ref="C2:C3" si="0">B2/$B$9</f>
        <v>0.2731111636334988</v>
      </c>
    </row>
    <row r="3" spans="1:3">
      <c r="A3" t="s">
        <v>5</v>
      </c>
      <c r="B3">
        <v>15325</v>
      </c>
      <c r="C3" s="3">
        <f t="shared" si="0"/>
        <v>0.24147167730245017</v>
      </c>
    </row>
    <row r="4" spans="1:3">
      <c r="A4" t="s">
        <v>3</v>
      </c>
      <c r="B4">
        <v>28261</v>
      </c>
      <c r="C4" s="3">
        <f>B4/$B$9</f>
        <v>0.44530055936342866</v>
      </c>
    </row>
    <row r="5" spans="1:3">
      <c r="A5" t="s">
        <v>6</v>
      </c>
      <c r="B5">
        <v>1955</v>
      </c>
      <c r="C5" s="3">
        <f t="shared" ref="C5:C8" si="1">B5/$B$9</f>
        <v>3.0804380367131491E-2</v>
      </c>
    </row>
    <row r="6" spans="1:3">
      <c r="A6" t="s">
        <v>7</v>
      </c>
      <c r="B6">
        <v>319</v>
      </c>
      <c r="C6" s="3">
        <f t="shared" si="1"/>
        <v>5.0263924998030412E-3</v>
      </c>
    </row>
    <row r="7" spans="1:3">
      <c r="A7" t="s">
        <v>8</v>
      </c>
      <c r="B7">
        <v>229</v>
      </c>
      <c r="C7" s="3">
        <f t="shared" si="1"/>
        <v>3.60828803277397E-3</v>
      </c>
    </row>
    <row r="8" spans="1:3">
      <c r="A8" t="s">
        <v>9</v>
      </c>
      <c r="B8">
        <v>43</v>
      </c>
      <c r="C8" s="3">
        <f t="shared" si="1"/>
        <v>6.7753880091388956E-4</v>
      </c>
    </row>
    <row r="9" spans="1:3">
      <c r="B9">
        <f>SUM(B2:B8)</f>
        <v>63465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4" sqref="A1:E14"/>
    </sheetView>
  </sheetViews>
  <sheetFormatPr defaultRowHeight="14.4"/>
  <cols>
    <col min="2" max="2" width="24.21875" customWidth="1"/>
    <col min="3" max="3" width="10.109375" customWidth="1"/>
    <col min="4" max="4" width="18" customWidth="1"/>
    <col min="5" max="5" width="21.6640625" customWidth="1"/>
  </cols>
  <sheetData>
    <row r="1" spans="1:5" ht="15.6">
      <c r="A1" s="12" t="s">
        <v>60</v>
      </c>
      <c r="B1" s="12" t="s">
        <v>80</v>
      </c>
      <c r="C1" s="12"/>
      <c r="D1" s="12" t="s">
        <v>61</v>
      </c>
      <c r="E1" s="12" t="s">
        <v>80</v>
      </c>
    </row>
    <row r="2" spans="1:5" ht="15.6">
      <c r="A2" s="13" t="s">
        <v>48</v>
      </c>
      <c r="B2" s="13">
        <v>6863</v>
      </c>
      <c r="C2" s="13"/>
      <c r="D2" s="13" t="s">
        <v>62</v>
      </c>
      <c r="E2" s="13">
        <v>6178</v>
      </c>
    </row>
    <row r="3" spans="1:5" ht="15.6">
      <c r="A3" s="13" t="s">
        <v>49</v>
      </c>
      <c r="B3" s="13">
        <v>6641</v>
      </c>
      <c r="C3" s="13"/>
      <c r="D3" s="13" t="s">
        <v>63</v>
      </c>
      <c r="E3" s="13">
        <v>5972</v>
      </c>
    </row>
    <row r="4" spans="1:5" ht="15.6">
      <c r="A4" s="13" t="s">
        <v>50</v>
      </c>
      <c r="B4" s="13">
        <v>6150</v>
      </c>
      <c r="C4" s="13"/>
      <c r="D4" s="13" t="s">
        <v>64</v>
      </c>
      <c r="E4" s="13">
        <v>5930</v>
      </c>
    </row>
    <row r="5" spans="1:5" ht="15.6">
      <c r="A5" s="13" t="s">
        <v>51</v>
      </c>
      <c r="B5" s="13">
        <v>5761</v>
      </c>
      <c r="C5" s="13"/>
      <c r="D5" s="13" t="s">
        <v>65</v>
      </c>
      <c r="E5" s="13">
        <v>5681</v>
      </c>
    </row>
    <row r="6" spans="1:5" ht="15.6">
      <c r="A6" s="13" t="s">
        <v>53</v>
      </c>
      <c r="B6" s="13">
        <v>5119</v>
      </c>
      <c r="C6" s="13"/>
      <c r="D6" s="13" t="s">
        <v>66</v>
      </c>
      <c r="E6" s="13">
        <v>5552</v>
      </c>
    </row>
    <row r="7" spans="1:5" ht="15.6">
      <c r="A7" s="13" t="s">
        <v>52</v>
      </c>
      <c r="B7" s="13">
        <v>5107</v>
      </c>
      <c r="C7" s="13"/>
      <c r="D7" s="13" t="s">
        <v>67</v>
      </c>
      <c r="E7" s="13">
        <v>5517</v>
      </c>
    </row>
    <row r="8" spans="1:5" ht="15.6">
      <c r="A8" s="13" t="s">
        <v>54</v>
      </c>
      <c r="B8" s="13">
        <v>5089</v>
      </c>
      <c r="C8" s="13"/>
      <c r="D8" s="13" t="s">
        <v>68</v>
      </c>
      <c r="E8" s="13">
        <v>5024</v>
      </c>
    </row>
    <row r="9" spans="1:5" ht="15.6">
      <c r="A9" s="13" t="s">
        <v>55</v>
      </c>
      <c r="B9" s="13">
        <v>4722</v>
      </c>
      <c r="C9" s="13"/>
      <c r="D9" s="13" t="s">
        <v>69</v>
      </c>
      <c r="E9" s="13">
        <v>4956</v>
      </c>
    </row>
    <row r="10" spans="1:5" ht="15.6">
      <c r="A10" s="13" t="s">
        <v>57</v>
      </c>
      <c r="B10" s="13">
        <v>4701</v>
      </c>
      <c r="C10" s="13"/>
      <c r="D10" s="13" t="s">
        <v>70</v>
      </c>
      <c r="E10" s="13">
        <v>4896</v>
      </c>
    </row>
    <row r="11" spans="1:5" ht="15.6">
      <c r="A11" s="13" t="s">
        <v>56</v>
      </c>
      <c r="B11" s="13">
        <v>4664</v>
      </c>
      <c r="C11" s="13"/>
      <c r="D11" s="13" t="s">
        <v>71</v>
      </c>
      <c r="E11" s="13">
        <v>4743</v>
      </c>
    </row>
    <row r="12" spans="1:5" ht="15.6">
      <c r="A12" s="13" t="s">
        <v>58</v>
      </c>
      <c r="B12" s="13">
        <v>4554</v>
      </c>
      <c r="C12" s="13"/>
      <c r="D12" s="13" t="s">
        <v>72</v>
      </c>
      <c r="E12" s="13">
        <v>4740</v>
      </c>
    </row>
    <row r="13" spans="1:5" ht="15.6">
      <c r="A13" s="13" t="s">
        <v>59</v>
      </c>
      <c r="B13" s="13">
        <v>4035</v>
      </c>
      <c r="C13" s="13"/>
      <c r="D13" s="13" t="s">
        <v>73</v>
      </c>
      <c r="E13" s="13">
        <v>4277</v>
      </c>
    </row>
    <row r="14" spans="1:5" ht="15.6">
      <c r="A14" s="13" t="s">
        <v>28</v>
      </c>
      <c r="B14" s="13">
        <v>60</v>
      </c>
      <c r="C14" s="13"/>
      <c r="D14" s="13"/>
      <c r="E14" s="1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B70" sqref="B70"/>
    </sheetView>
  </sheetViews>
  <sheetFormatPr defaultRowHeight="14.4"/>
  <cols>
    <col min="1" max="1" width="17.44140625" style="6" customWidth="1"/>
    <col min="3" max="3" width="13.88671875" style="6" customWidth="1"/>
    <col min="4" max="4" width="17.44140625" customWidth="1"/>
  </cols>
  <sheetData>
    <row r="1" spans="1:5">
      <c r="A1" s="6" t="s">
        <v>0</v>
      </c>
      <c r="B1" t="s">
        <v>75</v>
      </c>
      <c r="C1" s="6" t="s">
        <v>74</v>
      </c>
      <c r="D1" t="s">
        <v>75</v>
      </c>
      <c r="E1" t="s">
        <v>75</v>
      </c>
    </row>
    <row r="2" spans="1:5">
      <c r="A2" s="6">
        <v>18</v>
      </c>
      <c r="B2">
        <v>4.4934210526315006</v>
      </c>
      <c r="C2" s="6">
        <v>22.493421052631501</v>
      </c>
      <c r="D2">
        <f>-B2</f>
        <v>-4.4934210526315006</v>
      </c>
      <c r="E2">
        <v>4.4934210526315006</v>
      </c>
    </row>
    <row r="3" spans="1:5">
      <c r="A3" s="6">
        <v>19</v>
      </c>
      <c r="B3">
        <v>2.6439169139465015</v>
      </c>
      <c r="C3" s="6">
        <v>21.643916913946502</v>
      </c>
      <c r="D3">
        <f>-B3</f>
        <v>-2.6439169139465015</v>
      </c>
      <c r="E3">
        <v>2.6439169139465015</v>
      </c>
    </row>
    <row r="4" spans="1:5">
      <c r="A4" s="6">
        <v>20</v>
      </c>
      <c r="B4">
        <v>1.5629496402877017</v>
      </c>
      <c r="C4" s="6">
        <v>21.562949640287702</v>
      </c>
      <c r="D4">
        <f>-B4</f>
        <v>-1.5629496402877017</v>
      </c>
      <c r="E4">
        <v>1.5629496402877017</v>
      </c>
    </row>
    <row r="5" spans="1:5">
      <c r="A5" s="6">
        <v>21</v>
      </c>
      <c r="B5">
        <v>0.71585051546389877</v>
      </c>
      <c r="C5" s="6">
        <v>21.715850515463899</v>
      </c>
      <c r="D5">
        <f>-B5</f>
        <v>-0.71585051546389877</v>
      </c>
      <c r="E5">
        <v>0.71585051546389877</v>
      </c>
    </row>
    <row r="6" spans="1:5">
      <c r="A6" s="6">
        <v>22</v>
      </c>
      <c r="B6">
        <v>-0.14485627836619841</v>
      </c>
      <c r="C6" s="6">
        <v>21.855143721633802</v>
      </c>
      <c r="D6">
        <f>-B6</f>
        <v>0.14485627836619841</v>
      </c>
      <c r="E6">
        <v>-0.14485627836619841</v>
      </c>
    </row>
    <row r="7" spans="1:5">
      <c r="A7" s="6">
        <v>23</v>
      </c>
      <c r="B7">
        <v>-1.7417087238645017</v>
      </c>
      <c r="C7" s="6">
        <v>21.258291276135498</v>
      </c>
      <c r="D7">
        <f>-B7</f>
        <v>1.7417087238645017</v>
      </c>
      <c r="E7">
        <v>-1.7417087238645017</v>
      </c>
    </row>
    <row r="8" spans="1:5">
      <c r="A8" s="6">
        <v>24</v>
      </c>
      <c r="B8">
        <v>-1.4409070087037001</v>
      </c>
      <c r="C8" s="6">
        <v>22.5590929912963</v>
      </c>
      <c r="D8">
        <f>-B8</f>
        <v>1.4409070087037001</v>
      </c>
      <c r="E8">
        <v>-1.4409070087037001</v>
      </c>
    </row>
    <row r="9" spans="1:5">
      <c r="A9" s="6">
        <v>25</v>
      </c>
      <c r="B9">
        <v>-2.0949957591179</v>
      </c>
      <c r="C9" s="6">
        <v>22.9050042408821</v>
      </c>
      <c r="D9">
        <f>-B9</f>
        <v>2.0949957591179</v>
      </c>
      <c r="E9">
        <v>-2.0949957591179</v>
      </c>
    </row>
    <row r="10" spans="1:5">
      <c r="A10" s="6">
        <v>26</v>
      </c>
      <c r="B10">
        <v>-2.5649219929542006</v>
      </c>
      <c r="C10" s="6">
        <v>23.435078007045799</v>
      </c>
      <c r="D10">
        <f>-B10</f>
        <v>2.5649219929542006</v>
      </c>
      <c r="E10">
        <v>-2.5649219929542006</v>
      </c>
    </row>
    <row r="11" spans="1:5">
      <c r="A11" s="6">
        <v>27</v>
      </c>
      <c r="B11">
        <v>-3.0440056417489991</v>
      </c>
      <c r="C11" s="6">
        <v>23.955994358251001</v>
      </c>
      <c r="D11">
        <f>-B11</f>
        <v>3.0440056417489991</v>
      </c>
      <c r="E11">
        <v>-3.0440056417489991</v>
      </c>
    </row>
    <row r="12" spans="1:5">
      <c r="A12" s="6">
        <v>28</v>
      </c>
      <c r="B12">
        <v>-3.6468281036835002</v>
      </c>
      <c r="C12" s="6">
        <v>24.3531718963165</v>
      </c>
      <c r="D12">
        <f>-B12</f>
        <v>3.6468281036835002</v>
      </c>
      <c r="E12">
        <v>-3.6468281036835002</v>
      </c>
    </row>
    <row r="13" spans="1:5">
      <c r="A13" s="6">
        <v>29</v>
      </c>
      <c r="B13">
        <v>-4.0383379247016009</v>
      </c>
      <c r="C13" s="6">
        <v>24.961662075298399</v>
      </c>
      <c r="D13">
        <f>-B13</f>
        <v>4.0383379247016009</v>
      </c>
      <c r="E13">
        <v>-4.0383379247016009</v>
      </c>
    </row>
    <row r="14" spans="1:5">
      <c r="A14" s="6">
        <v>30</v>
      </c>
      <c r="B14">
        <v>-4.0786139125937986</v>
      </c>
      <c r="C14" s="6">
        <v>25.921386087406201</v>
      </c>
      <c r="D14">
        <f>-B14</f>
        <v>4.0786139125937986</v>
      </c>
      <c r="E14">
        <v>-4.0786139125937986</v>
      </c>
    </row>
    <row r="15" spans="1:5">
      <c r="A15" s="6">
        <v>31</v>
      </c>
      <c r="B15">
        <v>-4.4305109489052015</v>
      </c>
      <c r="C15" s="6">
        <v>26.569489051094799</v>
      </c>
      <c r="D15">
        <f>-B15</f>
        <v>4.4305109489052015</v>
      </c>
      <c r="E15">
        <v>-4.4305109489052015</v>
      </c>
    </row>
    <row r="16" spans="1:5">
      <c r="A16" s="6">
        <v>32</v>
      </c>
      <c r="B16">
        <v>-4.9079320113314999</v>
      </c>
      <c r="C16" s="6">
        <v>27.0920679886685</v>
      </c>
      <c r="D16">
        <f>-B16</f>
        <v>4.9079320113314999</v>
      </c>
      <c r="E16">
        <v>-4.9079320113314999</v>
      </c>
    </row>
    <row r="17" spans="1:5">
      <c r="A17" s="6">
        <v>33</v>
      </c>
      <c r="B17">
        <v>-5.3829827915870005</v>
      </c>
      <c r="C17" s="6">
        <v>27.617017208412999</v>
      </c>
      <c r="D17">
        <f>-B17</f>
        <v>5.3829827915870005</v>
      </c>
      <c r="E17">
        <v>-5.3829827915870005</v>
      </c>
    </row>
    <row r="18" spans="1:5">
      <c r="A18" s="6">
        <v>34</v>
      </c>
      <c r="B18">
        <v>-5.6004332414336986</v>
      </c>
      <c r="C18" s="6">
        <v>28.399566758566301</v>
      </c>
      <c r="D18">
        <f>-B18</f>
        <v>5.6004332414336986</v>
      </c>
      <c r="E18">
        <v>-5.6004332414336986</v>
      </c>
    </row>
    <row r="19" spans="1:5">
      <c r="A19" s="6">
        <v>35</v>
      </c>
      <c r="B19">
        <v>-5.6871378910777004</v>
      </c>
      <c r="C19" s="6">
        <v>29.3128621089223</v>
      </c>
      <c r="D19">
        <f>-B19</f>
        <v>5.6871378910777004</v>
      </c>
      <c r="E19">
        <v>-5.6871378910777004</v>
      </c>
    </row>
    <row r="20" spans="1:5">
      <c r="A20" s="6">
        <v>36</v>
      </c>
      <c r="B20">
        <v>-5.8646521076688991</v>
      </c>
      <c r="C20" s="6">
        <v>30.135347892331101</v>
      </c>
      <c r="D20">
        <f>-B20</f>
        <v>5.8646521076688991</v>
      </c>
      <c r="E20">
        <v>-5.8646521076688991</v>
      </c>
    </row>
    <row r="21" spans="1:5">
      <c r="A21" s="6">
        <v>37</v>
      </c>
      <c r="B21">
        <v>-6.1358863495986</v>
      </c>
      <c r="C21" s="6">
        <v>30.8641136504014</v>
      </c>
      <c r="D21">
        <f>-B21</f>
        <v>6.1358863495986</v>
      </c>
      <c r="E21">
        <v>-6.1358863495986</v>
      </c>
    </row>
    <row r="22" spans="1:5">
      <c r="A22" s="6">
        <v>38</v>
      </c>
      <c r="B22">
        <v>-6.2984467455621989</v>
      </c>
      <c r="C22" s="6">
        <v>31.701553254437801</v>
      </c>
      <c r="D22">
        <f>-B22</f>
        <v>6.2984467455621989</v>
      </c>
      <c r="E22">
        <v>-6.2984467455621989</v>
      </c>
    </row>
    <row r="23" spans="1:5">
      <c r="A23" s="6">
        <v>39</v>
      </c>
      <c r="B23">
        <v>-6.6677777777778005</v>
      </c>
      <c r="C23" s="6">
        <v>32.3322222222222</v>
      </c>
      <c r="D23">
        <f>-B23</f>
        <v>6.6677777777778005</v>
      </c>
      <c r="E23">
        <v>-6.6677777777778005</v>
      </c>
    </row>
    <row r="24" spans="1:5">
      <c r="A24" s="6">
        <v>40</v>
      </c>
      <c r="B24">
        <v>-6.9376199616122989</v>
      </c>
      <c r="C24" s="6">
        <v>33.062380038387701</v>
      </c>
      <c r="D24">
        <f>-B24</f>
        <v>6.9376199616122989</v>
      </c>
      <c r="E24">
        <v>-6.9376199616122989</v>
      </c>
    </row>
    <row r="25" spans="1:5">
      <c r="A25" s="6">
        <v>41</v>
      </c>
      <c r="B25">
        <v>-6.9396709323584034</v>
      </c>
      <c r="C25" s="6">
        <v>34.060329067641597</v>
      </c>
      <c r="D25">
        <f>-B25</f>
        <v>6.9396709323584034</v>
      </c>
      <c r="E25">
        <v>-6.9396709323584034</v>
      </c>
    </row>
    <row r="26" spans="1:5">
      <c r="A26" s="6">
        <v>42</v>
      </c>
      <c r="B26">
        <v>-7.3550724637682023</v>
      </c>
      <c r="C26" s="6">
        <v>34.644927536231798</v>
      </c>
      <c r="D26">
        <f>-B26</f>
        <v>7.3550724637682023</v>
      </c>
      <c r="E26">
        <v>-7.3550724637682023</v>
      </c>
    </row>
    <row r="27" spans="1:5">
      <c r="A27" s="6">
        <v>43</v>
      </c>
      <c r="B27">
        <v>-7.2248283752861013</v>
      </c>
      <c r="C27" s="6">
        <v>35.775171624713899</v>
      </c>
      <c r="D27">
        <f>-B27</f>
        <v>7.2248283752861013</v>
      </c>
      <c r="E27">
        <v>-7.2248283752861013</v>
      </c>
    </row>
    <row r="28" spans="1:5">
      <c r="A28" s="6">
        <v>44</v>
      </c>
      <c r="B28">
        <v>-7.3802211302212015</v>
      </c>
      <c r="C28" s="6">
        <v>36.619778869778798</v>
      </c>
      <c r="D28">
        <f>-B28</f>
        <v>7.3802211302212015</v>
      </c>
      <c r="E28">
        <v>-7.3802211302212015</v>
      </c>
    </row>
    <row r="29" spans="1:5">
      <c r="A29" s="6">
        <v>45</v>
      </c>
      <c r="B29">
        <v>-7.4871194379391994</v>
      </c>
      <c r="C29" s="6">
        <v>37.512880562060801</v>
      </c>
      <c r="D29">
        <f>-B29</f>
        <v>7.4871194379391994</v>
      </c>
      <c r="E29">
        <v>-7.4871194379391994</v>
      </c>
    </row>
    <row r="30" spans="1:5">
      <c r="A30" s="6">
        <v>46</v>
      </c>
      <c r="B30">
        <v>-7.6671035386631985</v>
      </c>
      <c r="C30" s="6">
        <v>38.332896461336802</v>
      </c>
      <c r="D30">
        <f>-B30</f>
        <v>7.6671035386631985</v>
      </c>
      <c r="E30">
        <v>-7.6671035386631985</v>
      </c>
    </row>
    <row r="31" spans="1:5">
      <c r="A31" s="6">
        <v>47</v>
      </c>
      <c r="B31">
        <v>-7.5326923076924004</v>
      </c>
      <c r="C31" s="6">
        <v>39.4673076923076</v>
      </c>
      <c r="D31">
        <f>-B31</f>
        <v>7.5326923076924004</v>
      </c>
      <c r="E31">
        <v>-7.5326923076924004</v>
      </c>
    </row>
    <row r="32" spans="1:5">
      <c r="A32" s="6">
        <v>48</v>
      </c>
      <c r="B32">
        <v>-7.6449843260188999</v>
      </c>
      <c r="C32" s="6">
        <v>40.3550156739811</v>
      </c>
      <c r="D32">
        <f>-B32</f>
        <v>7.6449843260188999</v>
      </c>
      <c r="E32">
        <v>-7.6449843260188999</v>
      </c>
    </row>
    <row r="33" spans="1:5">
      <c r="A33" s="6">
        <v>49</v>
      </c>
      <c r="B33">
        <v>-8.002683363148499</v>
      </c>
      <c r="C33" s="6">
        <v>40.997316636851501</v>
      </c>
      <c r="D33">
        <f>-B33</f>
        <v>8.002683363148499</v>
      </c>
      <c r="E33">
        <v>-8.002683363148499</v>
      </c>
    </row>
    <row r="34" spans="1:5">
      <c r="A34" s="6">
        <v>50</v>
      </c>
      <c r="B34">
        <v>-8.3824200913241995</v>
      </c>
      <c r="C34" s="6">
        <v>41.6175799086758</v>
      </c>
      <c r="D34">
        <f>-B34</f>
        <v>8.3824200913241995</v>
      </c>
      <c r="E34">
        <v>-8.3824200913241995</v>
      </c>
    </row>
    <row r="35" spans="1:5">
      <c r="A35" s="6">
        <v>51</v>
      </c>
      <c r="B35">
        <v>-8.3913043478261002</v>
      </c>
      <c r="C35" s="6">
        <v>42.6086956521739</v>
      </c>
      <c r="D35">
        <f>-B35</f>
        <v>8.3913043478261002</v>
      </c>
      <c r="E35">
        <v>-8.3913043478261002</v>
      </c>
    </row>
    <row r="36" spans="1:5">
      <c r="A36" s="6">
        <v>52</v>
      </c>
      <c r="B36">
        <v>-8.2619617224881026</v>
      </c>
      <c r="C36" s="6">
        <v>43.738038277511897</v>
      </c>
      <c r="D36">
        <f>-B36</f>
        <v>8.2619617224881026</v>
      </c>
      <c r="E36">
        <v>-8.2619617224881026</v>
      </c>
    </row>
    <row r="37" spans="1:5">
      <c r="A37" s="6">
        <v>53</v>
      </c>
      <c r="B37">
        <v>-8.5417721518987975</v>
      </c>
      <c r="C37" s="6">
        <v>44.458227848101203</v>
      </c>
      <c r="D37">
        <f>-B37</f>
        <v>8.5417721518987975</v>
      </c>
      <c r="E37">
        <v>-8.5417721518987975</v>
      </c>
    </row>
    <row r="38" spans="1:5">
      <c r="A38" s="6">
        <v>54</v>
      </c>
      <c r="B38">
        <v>-8.8195876288660031</v>
      </c>
      <c r="C38" s="6">
        <v>45.180412371133997</v>
      </c>
      <c r="D38">
        <f>-B38</f>
        <v>8.8195876288660031</v>
      </c>
      <c r="E38">
        <v>-8.8195876288660031</v>
      </c>
    </row>
    <row r="39" spans="1:5">
      <c r="A39" s="6">
        <v>55</v>
      </c>
      <c r="B39">
        <v>-9.2119565217391965</v>
      </c>
      <c r="C39" s="6">
        <v>45.788043478260803</v>
      </c>
      <c r="D39">
        <f>-B39</f>
        <v>9.2119565217391965</v>
      </c>
      <c r="E39">
        <v>-9.2119565217391965</v>
      </c>
    </row>
    <row r="40" spans="1:5">
      <c r="A40" s="6">
        <v>56</v>
      </c>
      <c r="B40">
        <v>-9.1182432432432989</v>
      </c>
      <c r="C40" s="6">
        <v>46.881756756756701</v>
      </c>
      <c r="D40">
        <f>-B40</f>
        <v>9.1182432432432989</v>
      </c>
      <c r="E40">
        <v>-9.1182432432432989</v>
      </c>
    </row>
    <row r="41" spans="1:5">
      <c r="A41" s="6">
        <v>57</v>
      </c>
      <c r="B41">
        <v>-9.6572327044026025</v>
      </c>
      <c r="C41" s="6">
        <v>47.342767295597397</v>
      </c>
      <c r="D41">
        <f>-B41</f>
        <v>9.6572327044026025</v>
      </c>
      <c r="E41">
        <v>-9.6572327044026025</v>
      </c>
    </row>
    <row r="42" spans="1:5">
      <c r="A42" s="6">
        <v>58</v>
      </c>
      <c r="B42">
        <v>-8.81640625</v>
      </c>
      <c r="C42" s="6">
        <v>49.18359375</v>
      </c>
      <c r="D42">
        <f>-B42</f>
        <v>8.81640625</v>
      </c>
      <c r="E42">
        <v>-8.81640625</v>
      </c>
    </row>
    <row r="43" spans="1:5">
      <c r="A43" s="6">
        <v>59</v>
      </c>
      <c r="B43">
        <v>-9.4448818897637992</v>
      </c>
      <c r="C43" s="6">
        <v>49.555118110236201</v>
      </c>
      <c r="D43">
        <f>-B43</f>
        <v>9.4448818897637992</v>
      </c>
      <c r="E43">
        <v>-9.4448818897637992</v>
      </c>
    </row>
    <row r="44" spans="1:5">
      <c r="A44" s="6">
        <v>60</v>
      </c>
      <c r="B44">
        <v>-8.7090909090910031</v>
      </c>
      <c r="C44" s="6">
        <v>51.290909090908997</v>
      </c>
      <c r="D44">
        <f>-B44</f>
        <v>8.7090909090910031</v>
      </c>
      <c r="E44">
        <v>-8.7090909090910031</v>
      </c>
    </row>
    <row r="45" spans="1:5">
      <c r="A45" s="6">
        <v>61</v>
      </c>
      <c r="B45">
        <v>-8.7021276595745007</v>
      </c>
      <c r="C45" s="6">
        <v>52.297872340425499</v>
      </c>
      <c r="D45">
        <f>-B45</f>
        <v>8.7021276595745007</v>
      </c>
      <c r="E45">
        <v>-8.7021276595745007</v>
      </c>
    </row>
    <row r="46" spans="1:5">
      <c r="A46" s="6">
        <v>62</v>
      </c>
      <c r="B46">
        <v>-9.2905405405405972</v>
      </c>
      <c r="C46" s="6">
        <v>52.709459459459403</v>
      </c>
      <c r="D46">
        <f>-B46</f>
        <v>9.2905405405405972</v>
      </c>
      <c r="E46">
        <v>-9.2905405405405972</v>
      </c>
    </row>
    <row r="47" spans="1:5">
      <c r="A47" s="6">
        <v>63</v>
      </c>
      <c r="B47">
        <v>-8.4938271604939004</v>
      </c>
      <c r="C47" s="6">
        <v>54.5061728395061</v>
      </c>
      <c r="D47">
        <f>-B47</f>
        <v>8.4938271604939004</v>
      </c>
      <c r="E47">
        <v>-8.4938271604939004</v>
      </c>
    </row>
    <row r="48" spans="1:5">
      <c r="A48" s="6">
        <v>64</v>
      </c>
      <c r="B48">
        <v>-9.28125</v>
      </c>
      <c r="C48" s="6">
        <v>54.71875</v>
      </c>
      <c r="D48">
        <f>-B48</f>
        <v>9.28125</v>
      </c>
      <c r="E48">
        <v>-9.28125</v>
      </c>
    </row>
    <row r="49" spans="1:5">
      <c r="A49" s="6">
        <v>65</v>
      </c>
      <c r="B49">
        <v>-9.3703703703704022</v>
      </c>
      <c r="C49" s="6">
        <v>55.629629629629598</v>
      </c>
      <c r="D49">
        <f>-B49</f>
        <v>9.3703703703704022</v>
      </c>
      <c r="E49">
        <v>-9.3703703703704022</v>
      </c>
    </row>
    <row r="50" spans="1:5">
      <c r="A50" s="6">
        <v>66</v>
      </c>
      <c r="B50">
        <v>-10.848837209302403</v>
      </c>
      <c r="C50" s="6">
        <v>55.151162790697597</v>
      </c>
      <c r="D50">
        <f>-B50</f>
        <v>10.848837209302403</v>
      </c>
      <c r="E50">
        <v>-10.848837209302403</v>
      </c>
    </row>
    <row r="51" spans="1:5">
      <c r="A51" s="6">
        <v>67</v>
      </c>
      <c r="B51">
        <v>-11.259999999999998</v>
      </c>
      <c r="C51" s="6">
        <v>55.74</v>
      </c>
      <c r="D51">
        <f>-B51</f>
        <v>11.259999999999998</v>
      </c>
      <c r="E51">
        <v>-11.259999999999998</v>
      </c>
    </row>
    <row r="52" spans="1:5">
      <c r="A52" s="6">
        <v>68</v>
      </c>
      <c r="B52">
        <v>-9.5535714285715017</v>
      </c>
      <c r="C52" s="6">
        <v>58.446428571428498</v>
      </c>
      <c r="D52">
        <f>-B52</f>
        <v>9.5535714285715017</v>
      </c>
      <c r="E52">
        <v>-9.5535714285715017</v>
      </c>
    </row>
    <row r="53" spans="1:5">
      <c r="A53" s="6">
        <v>69</v>
      </c>
      <c r="B53">
        <v>-11.238095238095298</v>
      </c>
      <c r="C53" s="6">
        <v>57.761904761904702</v>
      </c>
      <c r="D53">
        <f>-B53</f>
        <v>11.238095238095298</v>
      </c>
      <c r="E53">
        <v>-11.238095238095298</v>
      </c>
    </row>
    <row r="54" spans="1:5">
      <c r="A54" s="6">
        <v>70</v>
      </c>
      <c r="B54">
        <v>-8.5909090909091006</v>
      </c>
      <c r="C54" s="6">
        <v>61.409090909090899</v>
      </c>
      <c r="D54">
        <f>-B54</f>
        <v>8.5909090909091006</v>
      </c>
      <c r="E54">
        <v>-8.5909090909091006</v>
      </c>
    </row>
    <row r="55" spans="1:5">
      <c r="A55" s="6">
        <v>71</v>
      </c>
      <c r="B55">
        <v>-13.36</v>
      </c>
      <c r="C55" s="6">
        <v>57.64</v>
      </c>
      <c r="D55">
        <f>-B55</f>
        <v>13.36</v>
      </c>
      <c r="E55">
        <v>-13.36</v>
      </c>
    </row>
    <row r="56" spans="1:5">
      <c r="A56" s="6">
        <v>72</v>
      </c>
      <c r="B56">
        <v>-10.678571428571502</v>
      </c>
      <c r="C56" s="6">
        <v>61.321428571428498</v>
      </c>
      <c r="D56">
        <f>-B56</f>
        <v>10.678571428571502</v>
      </c>
      <c r="E56">
        <v>-10.678571428571502</v>
      </c>
    </row>
    <row r="57" spans="1:5">
      <c r="A57" s="6">
        <v>73</v>
      </c>
      <c r="B57">
        <v>-7.875</v>
      </c>
      <c r="C57" s="6">
        <v>65.125</v>
      </c>
      <c r="D57">
        <f>-B57</f>
        <v>7.875</v>
      </c>
      <c r="E57">
        <v>-7.875</v>
      </c>
    </row>
    <row r="58" spans="1:5">
      <c r="A58" s="6">
        <v>74</v>
      </c>
      <c r="B58">
        <v>-9.2727272727272947</v>
      </c>
      <c r="C58" s="6">
        <v>64.727272727272705</v>
      </c>
      <c r="D58">
        <f>-B58</f>
        <v>9.2727272727272947</v>
      </c>
      <c r="E58">
        <v>-9.2727272727272947</v>
      </c>
    </row>
    <row r="59" spans="1:5">
      <c r="A59" s="6">
        <v>75</v>
      </c>
      <c r="B59">
        <v>-11.5</v>
      </c>
      <c r="C59" s="6">
        <v>63.5</v>
      </c>
      <c r="D59">
        <f>-B59</f>
        <v>11.5</v>
      </c>
      <c r="E59">
        <v>-11.5</v>
      </c>
    </row>
    <row r="60" spans="1:5">
      <c r="A60" s="6">
        <v>76</v>
      </c>
      <c r="B60">
        <v>-17.8333333333334</v>
      </c>
      <c r="C60" s="6">
        <v>58.1666666666666</v>
      </c>
      <c r="D60">
        <f>-B60</f>
        <v>17.8333333333334</v>
      </c>
      <c r="E60">
        <v>-17.8333333333334</v>
      </c>
    </row>
    <row r="61" spans="1:5">
      <c r="A61" s="6">
        <v>77</v>
      </c>
      <c r="B61">
        <v>-16.100000000000001</v>
      </c>
      <c r="C61" s="6">
        <v>60.9</v>
      </c>
      <c r="D61">
        <f>-B61</f>
        <v>16.100000000000001</v>
      </c>
      <c r="E61">
        <v>-16.100000000000001</v>
      </c>
    </row>
    <row r="62" spans="1:5">
      <c r="A62" s="6">
        <v>78</v>
      </c>
      <c r="B62">
        <v>-14.600000000000001</v>
      </c>
      <c r="C62" s="6">
        <v>63.4</v>
      </c>
      <c r="D62">
        <f>-B62</f>
        <v>14.600000000000001</v>
      </c>
      <c r="E62">
        <v>-14.600000000000001</v>
      </c>
    </row>
    <row r="63" spans="1:5">
      <c r="A63" s="6">
        <v>79</v>
      </c>
      <c r="B63">
        <v>-11.5</v>
      </c>
      <c r="C63" s="6">
        <v>67.5</v>
      </c>
      <c r="D63">
        <f>-B63</f>
        <v>11.5</v>
      </c>
      <c r="E63">
        <v>-11.5</v>
      </c>
    </row>
    <row r="64" spans="1:5">
      <c r="A64" s="6">
        <v>80</v>
      </c>
      <c r="B64">
        <v>-19.75</v>
      </c>
      <c r="C64" s="6">
        <v>60.25</v>
      </c>
      <c r="D64">
        <f>-B64</f>
        <v>19.75</v>
      </c>
      <c r="E64">
        <v>-19.75</v>
      </c>
    </row>
    <row r="65" spans="1:5">
      <c r="A65" s="6">
        <v>81</v>
      </c>
      <c r="B65">
        <v>-14.8333333333334</v>
      </c>
      <c r="C65" s="6">
        <v>66.1666666666666</v>
      </c>
      <c r="D65">
        <f>-B65</f>
        <v>14.8333333333334</v>
      </c>
      <c r="E65">
        <v>-14.8333333333334</v>
      </c>
    </row>
    <row r="66" spans="1:5">
      <c r="A66" s="6">
        <v>82</v>
      </c>
      <c r="B66">
        <v>-15.5</v>
      </c>
      <c r="C66" s="6">
        <v>66.5</v>
      </c>
      <c r="D66">
        <f>-B66</f>
        <v>15.5</v>
      </c>
      <c r="E66">
        <v>-15.5</v>
      </c>
    </row>
    <row r="67" spans="1:5">
      <c r="A67" s="6">
        <v>83</v>
      </c>
      <c r="B67">
        <v>-14.5</v>
      </c>
      <c r="C67" s="6">
        <v>68.5</v>
      </c>
      <c r="D67">
        <f>-B67</f>
        <v>14.5</v>
      </c>
      <c r="E67">
        <v>-14.5</v>
      </c>
    </row>
    <row r="68" spans="1:5">
      <c r="A68" s="6">
        <v>84</v>
      </c>
      <c r="B68">
        <v>-5</v>
      </c>
      <c r="C68" s="6">
        <v>79</v>
      </c>
      <c r="D68">
        <f>-B68</f>
        <v>5</v>
      </c>
      <c r="E68">
        <v>-5</v>
      </c>
    </row>
    <row r="69" spans="1:5">
      <c r="B69">
        <f>AVERAGE(B2:B68)</f>
        <v>-7.6837932007689886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D62" sqref="D62"/>
    </sheetView>
  </sheetViews>
  <sheetFormatPr defaultRowHeight="14.4"/>
  <sheetData>
    <row r="1" spans="1:4">
      <c r="A1" t="s">
        <v>10</v>
      </c>
      <c r="B1" t="s">
        <v>76</v>
      </c>
      <c r="D1" t="s">
        <v>76</v>
      </c>
    </row>
    <row r="2" spans="1:4">
      <c r="A2">
        <v>130</v>
      </c>
      <c r="B2">
        <v>-26.805555555555003</v>
      </c>
      <c r="D2">
        <v>156.805555555555</v>
      </c>
    </row>
    <row r="3" spans="1:4">
      <c r="A3">
        <v>131</v>
      </c>
      <c r="B3">
        <v>-34.5</v>
      </c>
      <c r="D3">
        <v>165.5</v>
      </c>
    </row>
    <row r="4" spans="1:4">
      <c r="A4">
        <v>134</v>
      </c>
      <c r="B4">
        <v>-25.5</v>
      </c>
      <c r="D4">
        <v>159.5</v>
      </c>
    </row>
    <row r="5" spans="1:4">
      <c r="A5">
        <v>141</v>
      </c>
      <c r="B5">
        <v>-21.5</v>
      </c>
      <c r="D5">
        <v>162.5</v>
      </c>
    </row>
    <row r="6" spans="1:4">
      <c r="A6">
        <v>145</v>
      </c>
      <c r="B6">
        <v>-10</v>
      </c>
      <c r="D6">
        <v>155</v>
      </c>
    </row>
    <row r="7" spans="1:4">
      <c r="A7">
        <v>146</v>
      </c>
      <c r="B7">
        <v>-13.5</v>
      </c>
      <c r="D7">
        <v>159.5</v>
      </c>
    </row>
    <row r="8" spans="1:4">
      <c r="A8">
        <v>148</v>
      </c>
      <c r="B8">
        <v>-12</v>
      </c>
      <c r="D8">
        <v>160</v>
      </c>
    </row>
    <row r="9" spans="1:4">
      <c r="A9">
        <v>149</v>
      </c>
      <c r="B9">
        <v>-8.5</v>
      </c>
      <c r="D9">
        <v>157.5</v>
      </c>
    </row>
    <row r="10" spans="1:4">
      <c r="A10">
        <v>150</v>
      </c>
      <c r="B10">
        <v>-8.4583333333330017</v>
      </c>
      <c r="D10">
        <v>158.458333333333</v>
      </c>
    </row>
    <row r="11" spans="1:4">
      <c r="A11">
        <v>151</v>
      </c>
      <c r="B11">
        <v>2</v>
      </c>
      <c r="D11">
        <v>149</v>
      </c>
    </row>
    <row r="12" spans="1:4">
      <c r="A12">
        <v>152</v>
      </c>
      <c r="B12">
        <v>-8</v>
      </c>
      <c r="D12">
        <v>160</v>
      </c>
    </row>
    <row r="13" spans="1:4">
      <c r="A13">
        <v>153</v>
      </c>
      <c r="B13">
        <v>-8.0999999999999943</v>
      </c>
      <c r="D13">
        <v>161.1</v>
      </c>
    </row>
    <row r="14" spans="1:4">
      <c r="A14">
        <v>154</v>
      </c>
      <c r="B14">
        <v>-6</v>
      </c>
      <c r="D14">
        <v>160</v>
      </c>
    </row>
    <row r="15" spans="1:4">
      <c r="A15">
        <v>155</v>
      </c>
      <c r="B15">
        <v>-4.8225806451609969</v>
      </c>
      <c r="D15">
        <v>159.822580645161</v>
      </c>
    </row>
    <row r="16" spans="1:4">
      <c r="A16">
        <v>156</v>
      </c>
      <c r="B16">
        <v>-5.8235294117640137</v>
      </c>
      <c r="D16">
        <v>161.82352941176401</v>
      </c>
    </row>
    <row r="17" spans="1:4">
      <c r="A17">
        <v>157</v>
      </c>
      <c r="B17">
        <v>-4.1153846153839879</v>
      </c>
      <c r="D17">
        <v>161.11538461538399</v>
      </c>
    </row>
    <row r="18" spans="1:4">
      <c r="A18">
        <v>158</v>
      </c>
      <c r="B18">
        <v>-3.0454545454539925</v>
      </c>
      <c r="D18">
        <v>161.04545454545399</v>
      </c>
    </row>
    <row r="19" spans="1:4">
      <c r="A19">
        <v>159</v>
      </c>
      <c r="B19">
        <v>-3.25</v>
      </c>
      <c r="D19">
        <v>162.25</v>
      </c>
    </row>
    <row r="20" spans="1:4">
      <c r="A20">
        <v>160</v>
      </c>
      <c r="B20">
        <v>-1.588114754098001</v>
      </c>
      <c r="D20">
        <v>161.588114754098</v>
      </c>
    </row>
    <row r="21" spans="1:4">
      <c r="A21">
        <v>161</v>
      </c>
      <c r="B21">
        <v>-0.61805555555500291</v>
      </c>
      <c r="D21">
        <v>161.618055555555</v>
      </c>
    </row>
    <row r="22" spans="1:4">
      <c r="A22">
        <v>162</v>
      </c>
      <c r="B22">
        <v>0.56382978723499377</v>
      </c>
      <c r="D22">
        <v>161.43617021276501</v>
      </c>
    </row>
    <row r="23" spans="1:4">
      <c r="A23">
        <v>163</v>
      </c>
      <c r="B23">
        <v>1.5864361702130054</v>
      </c>
      <c r="D23">
        <v>161.41356382978699</v>
      </c>
    </row>
    <row r="24" spans="1:4">
      <c r="A24">
        <v>164</v>
      </c>
      <c r="B24">
        <v>2.0085470085469979</v>
      </c>
      <c r="D24">
        <v>161.991452991453</v>
      </c>
    </row>
    <row r="25" spans="1:4">
      <c r="A25">
        <v>165</v>
      </c>
      <c r="B25">
        <v>3.0744019138759882</v>
      </c>
      <c r="D25">
        <v>161.92559808612401</v>
      </c>
    </row>
    <row r="26" spans="1:4">
      <c r="A26">
        <v>166</v>
      </c>
      <c r="B26">
        <v>3.383676092544988</v>
      </c>
      <c r="D26">
        <v>162.61632390745501</v>
      </c>
    </row>
    <row r="27" spans="1:4">
      <c r="A27">
        <v>167</v>
      </c>
      <c r="B27">
        <v>4.1908850726559876</v>
      </c>
      <c r="D27">
        <v>162.80911492734401</v>
      </c>
    </row>
    <row r="28" spans="1:4">
      <c r="A28">
        <v>168</v>
      </c>
      <c r="B28">
        <v>4.2013274336289896</v>
      </c>
      <c r="D28">
        <v>163.79867256637101</v>
      </c>
    </row>
    <row r="29" spans="1:4">
      <c r="A29">
        <v>169</v>
      </c>
      <c r="B29">
        <v>5.7854454203269938</v>
      </c>
      <c r="D29">
        <v>163.21455457967301</v>
      </c>
    </row>
    <row r="30" spans="1:4">
      <c r="A30">
        <v>170</v>
      </c>
      <c r="B30">
        <v>7.9084576361030088</v>
      </c>
      <c r="D30">
        <v>162.09154236389699</v>
      </c>
    </row>
    <row r="31" spans="1:4">
      <c r="A31">
        <v>171</v>
      </c>
      <c r="B31">
        <v>7.8843632958810019</v>
      </c>
      <c r="D31">
        <v>163.115636704119</v>
      </c>
    </row>
    <row r="32" spans="1:4">
      <c r="A32">
        <v>172</v>
      </c>
      <c r="B32">
        <v>8.6822440087150028</v>
      </c>
      <c r="D32">
        <v>163.317755991285</v>
      </c>
    </row>
    <row r="33" spans="1:4">
      <c r="A33">
        <v>173</v>
      </c>
      <c r="B33">
        <v>9.9563501554659979</v>
      </c>
      <c r="D33">
        <v>163.043649844534</v>
      </c>
    </row>
    <row r="34" spans="1:4">
      <c r="A34">
        <v>174</v>
      </c>
      <c r="B34">
        <v>11.418580375782994</v>
      </c>
      <c r="D34">
        <v>162.58141962421701</v>
      </c>
    </row>
    <row r="35" spans="1:4">
      <c r="A35">
        <v>175</v>
      </c>
      <c r="B35">
        <v>11.313198950712007</v>
      </c>
      <c r="D35">
        <v>163.68680104928799</v>
      </c>
    </row>
    <row r="36" spans="1:4">
      <c r="A36">
        <v>176</v>
      </c>
      <c r="B36">
        <v>12.522872960373007</v>
      </c>
      <c r="D36">
        <v>163.47712703962699</v>
      </c>
    </row>
    <row r="37" spans="1:4">
      <c r="A37">
        <v>177</v>
      </c>
      <c r="B37">
        <v>13.09708193041601</v>
      </c>
      <c r="D37">
        <v>163.90291806958399</v>
      </c>
    </row>
    <row r="38" spans="1:4">
      <c r="A38">
        <v>178</v>
      </c>
      <c r="B38">
        <v>13.149713250831013</v>
      </c>
      <c r="D38">
        <v>164.85028674916899</v>
      </c>
    </row>
    <row r="39" spans="1:4">
      <c r="A39">
        <v>179</v>
      </c>
      <c r="B39">
        <v>14.695599022005013</v>
      </c>
      <c r="D39">
        <v>164.30440097799499</v>
      </c>
    </row>
    <row r="40" spans="1:4">
      <c r="A40">
        <v>180</v>
      </c>
      <c r="B40">
        <v>14.305145592342001</v>
      </c>
      <c r="D40">
        <v>165.694854407658</v>
      </c>
    </row>
    <row r="41" spans="1:4">
      <c r="A41">
        <v>181</v>
      </c>
      <c r="B41">
        <v>15.321693907876011</v>
      </c>
      <c r="D41">
        <v>165.67830609212399</v>
      </c>
    </row>
    <row r="42" spans="1:4">
      <c r="A42">
        <v>182</v>
      </c>
      <c r="B42">
        <v>15.946037099494987</v>
      </c>
      <c r="D42">
        <v>166.05396290050501</v>
      </c>
    </row>
    <row r="43" spans="1:4">
      <c r="A43">
        <v>183</v>
      </c>
      <c r="B43">
        <v>16.93983739837401</v>
      </c>
      <c r="D43">
        <v>166.06016260162599</v>
      </c>
    </row>
    <row r="44" spans="1:4">
      <c r="A44">
        <v>184</v>
      </c>
      <c r="B44">
        <v>18.256830601092986</v>
      </c>
      <c r="D44">
        <v>165.74316939890701</v>
      </c>
    </row>
    <row r="45" spans="1:4">
      <c r="A45">
        <v>185</v>
      </c>
      <c r="B45">
        <v>18.439759036145006</v>
      </c>
      <c r="D45">
        <v>166.56024096385499</v>
      </c>
    </row>
    <row r="46" spans="1:4">
      <c r="A46">
        <v>186</v>
      </c>
      <c r="B46">
        <v>18.665289256199003</v>
      </c>
      <c r="D46">
        <v>167.334710743801</v>
      </c>
    </row>
    <row r="47" spans="1:4">
      <c r="A47">
        <v>187</v>
      </c>
      <c r="B47">
        <v>18.80188679245299</v>
      </c>
      <c r="D47">
        <v>168.19811320754701</v>
      </c>
    </row>
    <row r="48" spans="1:4">
      <c r="A48">
        <v>188</v>
      </c>
      <c r="B48">
        <v>19.732876712328988</v>
      </c>
      <c r="D48">
        <v>168.26712328767101</v>
      </c>
    </row>
    <row r="49" spans="1:4">
      <c r="A49">
        <v>189</v>
      </c>
      <c r="B49">
        <v>19.333333333333997</v>
      </c>
      <c r="D49">
        <v>169.666666666666</v>
      </c>
    </row>
    <row r="50" spans="1:4">
      <c r="A50">
        <v>190</v>
      </c>
      <c r="B50">
        <v>21.816666666667004</v>
      </c>
      <c r="D50">
        <v>168.183333333333</v>
      </c>
    </row>
    <row r="51" spans="1:4">
      <c r="A51">
        <v>191</v>
      </c>
      <c r="B51">
        <v>19.699999999999989</v>
      </c>
      <c r="D51">
        <v>171.3</v>
      </c>
    </row>
    <row r="52" spans="1:4">
      <c r="A52">
        <v>192</v>
      </c>
      <c r="B52">
        <v>17.75</v>
      </c>
      <c r="D52">
        <v>174.25</v>
      </c>
    </row>
    <row r="53" spans="1:4">
      <c r="A53">
        <v>193</v>
      </c>
      <c r="B53">
        <v>18</v>
      </c>
      <c r="D53">
        <v>175</v>
      </c>
    </row>
    <row r="54" spans="1:4">
      <c r="A54">
        <v>194</v>
      </c>
      <c r="B54">
        <v>27</v>
      </c>
      <c r="D54">
        <v>167</v>
      </c>
    </row>
    <row r="55" spans="1:4">
      <c r="A55">
        <v>195</v>
      </c>
      <c r="B55">
        <v>25.599999999999994</v>
      </c>
      <c r="D55">
        <v>169.4</v>
      </c>
    </row>
    <row r="56" spans="1:4">
      <c r="A56">
        <v>198</v>
      </c>
      <c r="B56">
        <v>18</v>
      </c>
      <c r="D56">
        <v>180</v>
      </c>
    </row>
    <row r="57" spans="1:4">
      <c r="A57">
        <v>199</v>
      </c>
      <c r="B57">
        <v>34.5</v>
      </c>
      <c r="D57">
        <v>164.5</v>
      </c>
    </row>
    <row r="58" spans="1:4">
      <c r="A58">
        <v>207</v>
      </c>
      <c r="B58">
        <v>44.5</v>
      </c>
      <c r="D58">
        <v>162.5</v>
      </c>
    </row>
    <row r="59" spans="1:4">
      <c r="A59">
        <v>208</v>
      </c>
      <c r="B59">
        <v>20.5</v>
      </c>
      <c r="D59">
        <v>187.5</v>
      </c>
    </row>
    <row r="60" spans="1:4">
      <c r="A60">
        <v>210</v>
      </c>
      <c r="B60">
        <v>16</v>
      </c>
      <c r="D60">
        <v>194</v>
      </c>
    </row>
    <row r="61" spans="1:4">
      <c r="A61">
        <v>226</v>
      </c>
      <c r="B61">
        <v>91</v>
      </c>
      <c r="D61">
        <v>135</v>
      </c>
    </row>
    <row r="62" spans="1:4">
      <c r="B62">
        <f>AVERAGE(B2:B61)</f>
        <v>7.690089307755267</v>
      </c>
      <c r="D62">
        <f>AVERAGE(D2:D61)</f>
        <v>164.09324402557812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I3" sqref="I3"/>
    </sheetView>
  </sheetViews>
  <sheetFormatPr defaultRowHeight="14.4"/>
  <cols>
    <col min="1" max="1" width="23.44140625" customWidth="1"/>
    <col min="2" max="2" width="22.5546875" customWidth="1"/>
    <col min="3" max="3" width="29.21875" customWidth="1"/>
    <col min="6" max="6" width="18.33203125" customWidth="1"/>
  </cols>
  <sheetData>
    <row r="1" spans="1:16">
      <c r="A1" s="7" t="s">
        <v>12</v>
      </c>
      <c r="B1" t="s">
        <v>77</v>
      </c>
      <c r="C1">
        <v>19766</v>
      </c>
    </row>
    <row r="2" spans="1:16">
      <c r="A2" s="7"/>
      <c r="B2" t="s">
        <v>12</v>
      </c>
      <c r="C2">
        <f>23243+12057</f>
        <v>35300</v>
      </c>
      <c r="G2" t="s">
        <v>77</v>
      </c>
      <c r="H2" t="s">
        <v>12</v>
      </c>
      <c r="I2" t="s">
        <v>18</v>
      </c>
      <c r="J2" t="s">
        <v>13</v>
      </c>
    </row>
    <row r="3" spans="1:16">
      <c r="A3" s="7"/>
      <c r="B3" t="s">
        <v>18</v>
      </c>
      <c r="C3">
        <f>64+57</f>
        <v>121</v>
      </c>
      <c r="F3" t="s">
        <v>12</v>
      </c>
      <c r="G3" s="8">
        <v>0.3494572327711184</v>
      </c>
      <c r="H3" s="8">
        <v>0.62409391464233943</v>
      </c>
      <c r="I3" s="8">
        <v>2.1392454297938547E-3</v>
      </c>
      <c r="J3" s="8">
        <v>2.4309607156748347E-2</v>
      </c>
      <c r="P3">
        <f>SUM(G15:J15)</f>
        <v>0</v>
      </c>
    </row>
    <row r="4" spans="1:16">
      <c r="A4" s="7"/>
      <c r="B4" t="s">
        <v>13</v>
      </c>
      <c r="C4">
        <f>63+1312</f>
        <v>1375</v>
      </c>
      <c r="F4" t="s">
        <v>13</v>
      </c>
      <c r="G4" s="8">
        <v>0.67922874671340927</v>
      </c>
      <c r="H4" s="8">
        <v>0.17107800175284837</v>
      </c>
      <c r="I4" s="8">
        <v>3.7335670464504818E-2</v>
      </c>
      <c r="J4" s="8">
        <v>0.11235758106923752</v>
      </c>
    </row>
    <row r="5" spans="1:16">
      <c r="A5" s="7" t="s">
        <v>13</v>
      </c>
      <c r="B5" t="s">
        <v>77</v>
      </c>
      <c r="C5">
        <v>3875</v>
      </c>
      <c r="F5" t="s">
        <v>16</v>
      </c>
      <c r="G5" s="8">
        <v>0.51987110633727174</v>
      </c>
      <c r="H5" s="8">
        <v>0.20336555674901541</v>
      </c>
      <c r="I5" s="8">
        <v>4.4396706050841402E-2</v>
      </c>
      <c r="J5" s="8">
        <v>0.23236663086287146</v>
      </c>
    </row>
    <row r="6" spans="1:16">
      <c r="A6" s="7"/>
      <c r="B6" t="s">
        <v>12</v>
      </c>
      <c r="C6">
        <f>251+723+2</f>
        <v>976</v>
      </c>
      <c r="F6" t="s">
        <v>15</v>
      </c>
      <c r="G6" s="8">
        <v>0.61953232462173313</v>
      </c>
      <c r="H6" s="8">
        <v>0.11004126547455295</v>
      </c>
      <c r="I6" s="8">
        <v>7.1801925722145804E-2</v>
      </c>
      <c r="J6" s="8">
        <v>0.19862448418156808</v>
      </c>
    </row>
    <row r="7" spans="1:16">
      <c r="A7" s="7"/>
      <c r="B7" t="s">
        <v>18</v>
      </c>
      <c r="C7">
        <v>213</v>
      </c>
      <c r="F7" t="s">
        <v>14</v>
      </c>
      <c r="G7" s="8">
        <v>0.57461809635722683</v>
      </c>
      <c r="H7" s="8">
        <v>0.10673717195456325</v>
      </c>
      <c r="I7" s="8">
        <v>9.420289855072464E-2</v>
      </c>
      <c r="J7" s="8">
        <v>0.22444183313748531</v>
      </c>
    </row>
    <row r="8" spans="1:16">
      <c r="A8" s="7"/>
      <c r="B8" t="s">
        <v>13</v>
      </c>
      <c r="C8">
        <f>251+186+204</f>
        <v>641</v>
      </c>
      <c r="F8" t="s">
        <v>18</v>
      </c>
      <c r="G8" s="8">
        <v>0.70257611241217799</v>
      </c>
      <c r="H8" s="8">
        <v>0.14051522248243559</v>
      </c>
      <c r="I8" s="8">
        <v>9.6018735362997654E-2</v>
      </c>
      <c r="J8" s="8">
        <v>6.0889929742388757E-2</v>
      </c>
    </row>
    <row r="9" spans="1:16">
      <c r="A9" s="7" t="s">
        <v>16</v>
      </c>
      <c r="B9" t="s">
        <v>77</v>
      </c>
      <c r="C9">
        <v>1452</v>
      </c>
      <c r="F9" t="s">
        <v>19</v>
      </c>
      <c r="G9" s="8">
        <v>0.59292035398230092</v>
      </c>
      <c r="H9" s="8">
        <v>0.13274336283185842</v>
      </c>
      <c r="I9" s="8">
        <v>6.1946902654867256E-2</v>
      </c>
      <c r="J9" s="8">
        <v>0.21238938053097345</v>
      </c>
    </row>
    <row r="10" spans="1:16">
      <c r="A10" s="7"/>
      <c r="B10" t="s">
        <v>12</v>
      </c>
      <c r="C10">
        <v>568</v>
      </c>
      <c r="F10" t="s">
        <v>20</v>
      </c>
      <c r="G10" s="8">
        <v>0.55555555555555558</v>
      </c>
      <c r="H10" s="8">
        <v>0.16666666666666666</v>
      </c>
      <c r="I10" s="8">
        <v>0.1111111111111111</v>
      </c>
      <c r="J10" s="8">
        <v>0.16666666666666666</v>
      </c>
    </row>
    <row r="11" spans="1:16">
      <c r="A11" s="7"/>
      <c r="B11" t="s">
        <v>18</v>
      </c>
      <c r="C11">
        <v>124</v>
      </c>
      <c r="F11" t="s">
        <v>17</v>
      </c>
      <c r="G11" s="8">
        <v>0.65740740740740744</v>
      </c>
      <c r="H11" s="8">
        <v>4.0123456790123455E-2</v>
      </c>
      <c r="I11" s="8">
        <v>0.16512345679012347</v>
      </c>
      <c r="J11" s="8">
        <v>0.13734567901234568</v>
      </c>
    </row>
    <row r="12" spans="1:16">
      <c r="A12" s="7"/>
      <c r="B12" t="s">
        <v>13</v>
      </c>
      <c r="C12">
        <f>375+156+118</f>
        <v>649</v>
      </c>
    </row>
    <row r="13" spans="1:16">
      <c r="A13" s="7" t="s">
        <v>15</v>
      </c>
      <c r="B13" t="s">
        <v>77</v>
      </c>
      <c r="C13">
        <v>2252</v>
      </c>
    </row>
    <row r="14" spans="1:16">
      <c r="A14" s="7"/>
      <c r="B14" t="s">
        <v>12</v>
      </c>
      <c r="C14">
        <f>4+300+96</f>
        <v>400</v>
      </c>
    </row>
    <row r="15" spans="1:16">
      <c r="A15" s="7"/>
      <c r="B15" t="s">
        <v>18</v>
      </c>
      <c r="C15">
        <v>261</v>
      </c>
    </row>
    <row r="16" spans="1:16">
      <c r="A16" s="7"/>
      <c r="B16" t="s">
        <v>13</v>
      </c>
      <c r="C16">
        <f>300+168+254</f>
        <v>722</v>
      </c>
    </row>
    <row r="17" spans="1:3">
      <c r="A17" s="7" t="s">
        <v>14</v>
      </c>
      <c r="B17" t="s">
        <v>77</v>
      </c>
      <c r="C17">
        <v>2934</v>
      </c>
    </row>
    <row r="18" spans="1:3">
      <c r="A18" s="7"/>
      <c r="B18" t="s">
        <v>12</v>
      </c>
      <c r="C18">
        <v>545</v>
      </c>
    </row>
    <row r="19" spans="1:3">
      <c r="A19" s="7"/>
      <c r="B19" t="s">
        <v>18</v>
      </c>
      <c r="C19">
        <v>481</v>
      </c>
    </row>
    <row r="20" spans="1:3">
      <c r="A20" s="7"/>
      <c r="B20" t="s">
        <v>13</v>
      </c>
      <c r="C20">
        <f>467+294+385</f>
        <v>1146</v>
      </c>
    </row>
    <row r="21" spans="1:3">
      <c r="A21" s="7" t="s">
        <v>18</v>
      </c>
      <c r="B21" t="s">
        <v>77</v>
      </c>
      <c r="C21">
        <v>300</v>
      </c>
    </row>
    <row r="22" spans="1:3">
      <c r="A22" s="7"/>
      <c r="B22" t="s">
        <v>12</v>
      </c>
      <c r="C22">
        <v>60</v>
      </c>
    </row>
    <row r="23" spans="1:3">
      <c r="A23" s="7"/>
      <c r="B23" t="s">
        <v>18</v>
      </c>
      <c r="C23">
        <v>41</v>
      </c>
    </row>
    <row r="24" spans="1:3">
      <c r="A24" s="7"/>
      <c r="B24" t="s">
        <v>13</v>
      </c>
      <c r="C24">
        <v>26</v>
      </c>
    </row>
    <row r="25" spans="1:3">
      <c r="A25" s="7" t="s">
        <v>19</v>
      </c>
      <c r="B25" t="s">
        <v>77</v>
      </c>
      <c r="C25">
        <v>67</v>
      </c>
    </row>
    <row r="26" spans="1:3">
      <c r="A26" s="7"/>
      <c r="B26" t="s">
        <v>12</v>
      </c>
      <c r="C26">
        <v>15</v>
      </c>
    </row>
    <row r="27" spans="1:3">
      <c r="A27" s="7"/>
      <c r="B27" t="s">
        <v>18</v>
      </c>
      <c r="C27">
        <v>7</v>
      </c>
    </row>
    <row r="28" spans="1:3">
      <c r="A28" s="7"/>
      <c r="B28" t="s">
        <v>13</v>
      </c>
      <c r="C28">
        <v>24</v>
      </c>
    </row>
    <row r="29" spans="1:3">
      <c r="A29" s="7" t="s">
        <v>20</v>
      </c>
      <c r="B29" t="s">
        <v>77</v>
      </c>
      <c r="C29">
        <v>10</v>
      </c>
    </row>
    <row r="30" spans="1:3">
      <c r="A30" s="7"/>
      <c r="B30" t="s">
        <v>12</v>
      </c>
      <c r="C30">
        <v>3</v>
      </c>
    </row>
    <row r="31" spans="1:3">
      <c r="A31" s="7"/>
      <c r="B31" t="s">
        <v>18</v>
      </c>
      <c r="C31">
        <v>2</v>
      </c>
    </row>
    <row r="32" spans="1:3">
      <c r="A32" s="7"/>
      <c r="B32" t="s">
        <v>13</v>
      </c>
      <c r="C32">
        <v>3</v>
      </c>
    </row>
    <row r="33" spans="1:3">
      <c r="A33" s="7" t="s">
        <v>17</v>
      </c>
      <c r="B33" t="s">
        <v>77</v>
      </c>
      <c r="C33">
        <v>426</v>
      </c>
    </row>
    <row r="34" spans="1:3">
      <c r="A34" s="7"/>
      <c r="B34" t="s">
        <v>12</v>
      </c>
      <c r="C34">
        <v>26</v>
      </c>
    </row>
    <row r="35" spans="1:3">
      <c r="A35" s="7"/>
      <c r="B35" t="s">
        <v>18</v>
      </c>
      <c r="C35">
        <v>107</v>
      </c>
    </row>
    <row r="36" spans="1:3">
      <c r="A36" s="7"/>
      <c r="B36" t="s">
        <v>13</v>
      </c>
      <c r="C36">
        <v>89</v>
      </c>
    </row>
  </sheetData>
  <mergeCells count="9">
    <mergeCell ref="A9:A12"/>
    <mergeCell ref="A13:A16"/>
    <mergeCell ref="A17:A20"/>
    <mergeCell ref="A21:A24"/>
    <mergeCell ref="A25:A28"/>
    <mergeCell ref="A29:A32"/>
    <mergeCell ref="A33:A36"/>
    <mergeCell ref="A1:A4"/>
    <mergeCell ref="A5:A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4.4"/>
  <sheetData>
    <row r="1" spans="1:2">
      <c r="A1" t="s">
        <v>78</v>
      </c>
      <c r="B1" s="9">
        <v>36046</v>
      </c>
    </row>
    <row r="2" spans="1:2">
      <c r="A2" t="s">
        <v>79</v>
      </c>
      <c r="B2" s="9">
        <v>19085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7" sqref="B7"/>
    </sheetView>
  </sheetViews>
  <sheetFormatPr defaultRowHeight="14.4"/>
  <cols>
    <col min="1" max="1" width="20.33203125" customWidth="1"/>
    <col min="2" max="2" width="25.21875" customWidth="1"/>
  </cols>
  <sheetData>
    <row r="1" spans="1:7">
      <c r="B1" t="s">
        <v>29</v>
      </c>
    </row>
    <row r="2" spans="1:7">
      <c r="A2" t="s">
        <v>30</v>
      </c>
      <c r="B2">
        <v>22844</v>
      </c>
    </row>
    <row r="3" spans="1:7">
      <c r="A3" t="s">
        <v>31</v>
      </c>
      <c r="B3">
        <v>9964</v>
      </c>
      <c r="F3" t="s">
        <v>31</v>
      </c>
      <c r="G3">
        <f>B3+B4+B8</f>
        <v>18692</v>
      </c>
    </row>
    <row r="4" spans="1:7">
      <c r="A4" t="s">
        <v>32</v>
      </c>
      <c r="B4">
        <v>5527</v>
      </c>
      <c r="F4" t="s">
        <v>33</v>
      </c>
      <c r="G4">
        <f>B5+B6+B7+B9+B10+B11+B12</f>
        <v>18848</v>
      </c>
    </row>
    <row r="5" spans="1:7">
      <c r="A5" t="s">
        <v>33</v>
      </c>
      <c r="B5">
        <v>5526</v>
      </c>
    </row>
    <row r="6" spans="1:7">
      <c r="A6" t="s">
        <v>34</v>
      </c>
      <c r="B6">
        <v>5113</v>
      </c>
    </row>
    <row r="7" spans="1:7">
      <c r="A7" t="s">
        <v>35</v>
      </c>
      <c r="B7">
        <v>3239</v>
      </c>
    </row>
    <row r="8" spans="1:7">
      <c r="A8" t="s">
        <v>36</v>
      </c>
      <c r="B8">
        <v>3201</v>
      </c>
    </row>
    <row r="9" spans="1:7">
      <c r="A9" t="s">
        <v>37</v>
      </c>
      <c r="B9">
        <v>2946</v>
      </c>
    </row>
    <row r="10" spans="1:7">
      <c r="A10" t="s">
        <v>38</v>
      </c>
      <c r="B10">
        <v>1464</v>
      </c>
    </row>
    <row r="11" spans="1:7">
      <c r="A11" t="s">
        <v>39</v>
      </c>
      <c r="B11">
        <v>483</v>
      </c>
    </row>
    <row r="12" spans="1:7">
      <c r="A12" t="s">
        <v>40</v>
      </c>
      <c r="B12">
        <v>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4" sqref="F4:G5"/>
    </sheetView>
  </sheetViews>
  <sheetFormatPr defaultRowHeight="14.4"/>
  <cols>
    <col min="1" max="1" width="20.109375" customWidth="1"/>
    <col min="2" max="2" width="21.5546875" customWidth="1"/>
    <col min="6" max="6" width="20.33203125" customWidth="1"/>
  </cols>
  <sheetData>
    <row r="1" spans="1:7">
      <c r="B1" t="s">
        <v>41</v>
      </c>
    </row>
    <row r="2" spans="1:7">
      <c r="A2" t="s">
        <v>30</v>
      </c>
      <c r="B2">
        <v>24369</v>
      </c>
    </row>
    <row r="3" spans="1:7">
      <c r="A3" t="s">
        <v>42</v>
      </c>
      <c r="B3">
        <v>15327</v>
      </c>
    </row>
    <row r="4" spans="1:7">
      <c r="A4" t="s">
        <v>43</v>
      </c>
      <c r="B4">
        <v>8232</v>
      </c>
      <c r="F4" t="s">
        <v>43</v>
      </c>
      <c r="G4">
        <f>B4+B5+B6+B8</f>
        <v>18629</v>
      </c>
    </row>
    <row r="5" spans="1:7">
      <c r="A5" t="s">
        <v>44</v>
      </c>
      <c r="B5">
        <v>4398</v>
      </c>
      <c r="F5" t="s">
        <v>42</v>
      </c>
      <c r="G5">
        <f>B9+B3+B7</f>
        <v>17386</v>
      </c>
    </row>
    <row r="6" spans="1:7">
      <c r="A6" t="s">
        <v>45</v>
      </c>
      <c r="B6">
        <v>4330</v>
      </c>
    </row>
    <row r="7" spans="1:7">
      <c r="A7" t="s">
        <v>37</v>
      </c>
      <c r="B7">
        <v>1727</v>
      </c>
    </row>
    <row r="8" spans="1:7">
      <c r="A8" t="s">
        <v>46</v>
      </c>
      <c r="B8">
        <v>1669</v>
      </c>
    </row>
    <row r="9" spans="1:7">
      <c r="A9" t="s">
        <v>47</v>
      </c>
      <c r="B9">
        <v>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身高</vt:lpstr>
      <vt:lpstr>教育</vt:lpstr>
      <vt:lpstr>生肖</vt:lpstr>
      <vt:lpstr>年龄差</vt:lpstr>
      <vt:lpstr>身高差</vt:lpstr>
      <vt:lpstr>Sheet8</vt:lpstr>
      <vt:lpstr>择偶要求居之地</vt:lpstr>
      <vt:lpstr>购房</vt:lpstr>
      <vt:lpstr>购车</vt:lpstr>
      <vt:lpstr>婚姻</vt:lpstr>
      <vt:lpstr>年龄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Yu</dc:creator>
  <cp:lastModifiedBy>Clark Yu</cp:lastModifiedBy>
  <dcterms:created xsi:type="dcterms:W3CDTF">2017-10-17T13:15:49Z</dcterms:created>
  <dcterms:modified xsi:type="dcterms:W3CDTF">2017-10-21T07:49:16Z</dcterms:modified>
</cp:coreProperties>
</file>