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5A2E73D3-F2F5-4FD4-B7D1-9FC30F0F22E3}" xr6:coauthVersionLast="47" xr6:coauthVersionMax="47" xr10:uidLastSave="{00000000-0000-0000-0000-000000000000}"/>
  <bookViews>
    <workbookView xWindow="-108" yWindow="-108" windowWidth="23256" windowHeight="12456" tabRatio="715" xr2:uid="{CE4F0EC4-790B-41CC-AF78-458C0487A24D}"/>
  </bookViews>
  <sheets>
    <sheet name="Sheet3" sheetId="12" r:id="rId1"/>
    <sheet name="All Data" sheetId="10" r:id="rId2"/>
    <sheet name="CreditCard" sheetId="1" r:id="rId3"/>
    <sheet name="Savings" sheetId="3" r:id="rId4"/>
    <sheet name="Chequing" sheetId="2" r:id="rId5"/>
    <sheet name="CreditRef" sheetId="4" r:id="rId6"/>
    <sheet name="CreditCardPivotTable" sheetId="5" r:id="rId7"/>
    <sheet name="ChequingRef" sheetId="9" r:id="rId8"/>
    <sheet name="EarningPivotTable" sheetId="7" r:id="rId9"/>
    <sheet name="SavingsRef" sheetId="6" r:id="rId10"/>
  </sheets>
  <definedNames>
    <definedName name="_xlnm._FilterDatabase" localSheetId="0" hidden="1">Sheet3!$A$3:$C$21</definedName>
  </definedNames>
  <calcPr calcId="181029"/>
  <pivotCaches>
    <pivotCache cacheId="0" r:id="rId11"/>
    <pivotCache cacheId="1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2" l="1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4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7" i="12"/>
  <c r="B6" i="12"/>
  <c r="B5" i="12"/>
  <c r="B4" i="12"/>
  <c r="E2" i="3"/>
  <c r="E3" i="3"/>
  <c r="E4" i="3"/>
  <c r="E5" i="3"/>
  <c r="E6" i="3"/>
  <c r="E7" i="3"/>
  <c r="E8" i="3"/>
  <c r="E9" i="3"/>
  <c r="E10" i="3"/>
  <c r="F10" i="3" s="1"/>
  <c r="E11" i="3"/>
  <c r="E12" i="3"/>
  <c r="F12" i="3" s="1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2" i="2"/>
  <c r="F3" i="3"/>
  <c r="F4" i="3"/>
  <c r="F5" i="3"/>
  <c r="F6" i="3"/>
  <c r="F7" i="3"/>
  <c r="F8" i="3"/>
  <c r="F9" i="3"/>
  <c r="F11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2" i="3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F68" i="1" s="1"/>
  <c r="E69" i="1"/>
  <c r="E70" i="1"/>
  <c r="E71" i="1"/>
  <c r="E72" i="1"/>
  <c r="F72" i="1" s="1"/>
  <c r="E73" i="1"/>
  <c r="F73" i="1" s="1"/>
  <c r="E74" i="1"/>
  <c r="E75" i="1"/>
  <c r="F75" i="1" s="1"/>
  <c r="E76" i="1"/>
  <c r="E77" i="1"/>
  <c r="E78" i="1"/>
  <c r="F78" i="1" s="1"/>
  <c r="E79" i="1"/>
  <c r="F79" i="1" s="1"/>
  <c r="E80" i="1"/>
  <c r="F80" i="1" s="1"/>
  <c r="E81" i="1"/>
  <c r="E82" i="1"/>
  <c r="E83" i="1"/>
  <c r="E84" i="1"/>
  <c r="F84" i="1" s="1"/>
  <c r="E85" i="1"/>
  <c r="F85" i="1" s="1"/>
  <c r="E86" i="1"/>
  <c r="F86" i="1" s="1"/>
  <c r="E87" i="1"/>
  <c r="F87" i="1" s="1"/>
  <c r="E88" i="1"/>
  <c r="E89" i="1"/>
  <c r="E90" i="1"/>
  <c r="E91" i="1"/>
  <c r="F91" i="1" s="1"/>
  <c r="E92" i="1"/>
  <c r="F92" i="1" s="1"/>
  <c r="E93" i="1"/>
  <c r="E94" i="1"/>
  <c r="E95" i="1"/>
  <c r="E96" i="1"/>
  <c r="F96" i="1" s="1"/>
  <c r="E97" i="1"/>
  <c r="F97" i="1" s="1"/>
  <c r="E98" i="1"/>
  <c r="E99" i="1"/>
  <c r="F99" i="1" s="1"/>
  <c r="E100" i="1"/>
  <c r="E101" i="1"/>
  <c r="F101" i="1" s="1"/>
  <c r="E102" i="1"/>
  <c r="F102" i="1" s="1"/>
  <c r="E103" i="1"/>
  <c r="E104" i="1"/>
  <c r="F104" i="1" s="1"/>
  <c r="E105" i="1"/>
  <c r="E106" i="1"/>
  <c r="F106" i="1" s="1"/>
  <c r="E107" i="1"/>
  <c r="E108" i="1"/>
  <c r="F108" i="1" s="1"/>
  <c r="E109" i="1"/>
  <c r="F109" i="1" s="1"/>
  <c r="E110" i="1"/>
  <c r="E111" i="1"/>
  <c r="F111" i="1" s="1"/>
  <c r="E112" i="1"/>
  <c r="E113" i="1"/>
  <c r="E114" i="1"/>
  <c r="F114" i="1" s="1"/>
  <c r="E115" i="1"/>
  <c r="F115" i="1" s="1"/>
  <c r="E116" i="1"/>
  <c r="F116" i="1" s="1"/>
  <c r="E117" i="1"/>
  <c r="E118" i="1"/>
  <c r="F118" i="1" s="1"/>
  <c r="E119" i="1"/>
  <c r="E120" i="1"/>
  <c r="F120" i="1" s="1"/>
  <c r="E121" i="1"/>
  <c r="F121" i="1" s="1"/>
  <c r="E122" i="1"/>
  <c r="E123" i="1"/>
  <c r="F123" i="1" s="1"/>
  <c r="E124" i="1"/>
  <c r="E125" i="1"/>
  <c r="E126" i="1"/>
  <c r="F126" i="1" s="1"/>
  <c r="E127" i="1"/>
  <c r="F127" i="1" s="1"/>
  <c r="E128" i="1"/>
  <c r="F128" i="1" s="1"/>
  <c r="E129" i="1"/>
  <c r="E130" i="1"/>
  <c r="E131" i="1"/>
  <c r="E132" i="1"/>
  <c r="F132" i="1" s="1"/>
  <c r="E133" i="1"/>
  <c r="F133" i="1" s="1"/>
  <c r="E134" i="1"/>
  <c r="F134" i="1" s="1"/>
  <c r="E135" i="1"/>
  <c r="F135" i="1" s="1"/>
  <c r="E136" i="1"/>
  <c r="E137" i="1"/>
  <c r="E138" i="1"/>
  <c r="F138" i="1" s="1"/>
  <c r="E139" i="1"/>
  <c r="F139" i="1" s="1"/>
  <c r="E140" i="1"/>
  <c r="F140" i="1" s="1"/>
  <c r="E141" i="1"/>
  <c r="E142" i="1"/>
  <c r="E143" i="1"/>
  <c r="E144" i="1"/>
  <c r="F144" i="1" s="1"/>
  <c r="E145" i="1"/>
  <c r="F145" i="1" s="1"/>
  <c r="E146" i="1"/>
  <c r="E147" i="1"/>
  <c r="F147" i="1" s="1"/>
  <c r="E148" i="1"/>
  <c r="E149" i="1"/>
  <c r="F149" i="1" s="1"/>
  <c r="E150" i="1"/>
  <c r="F150" i="1" s="1"/>
  <c r="E151" i="1"/>
  <c r="F151" i="1" s="1"/>
  <c r="E152" i="1"/>
  <c r="F152" i="1" s="1"/>
  <c r="E153" i="1"/>
  <c r="E154" i="1"/>
  <c r="E155" i="1"/>
  <c r="E156" i="1"/>
  <c r="F156" i="1" s="1"/>
  <c r="E157" i="1"/>
  <c r="F157" i="1" s="1"/>
  <c r="E158" i="1"/>
  <c r="E159" i="1"/>
  <c r="F159" i="1" s="1"/>
  <c r="E160" i="1"/>
  <c r="E161" i="1"/>
  <c r="E162" i="1"/>
  <c r="F162" i="1" s="1"/>
  <c r="E163" i="1"/>
  <c r="F163" i="1" s="1"/>
  <c r="E164" i="1"/>
  <c r="F164" i="1" s="1"/>
  <c r="E165" i="1"/>
  <c r="E166" i="1"/>
  <c r="E167" i="1"/>
  <c r="E168" i="1"/>
  <c r="F168" i="1" s="1"/>
  <c r="E169" i="1"/>
  <c r="F169" i="1" s="1"/>
  <c r="E170" i="1"/>
  <c r="E171" i="1"/>
  <c r="F171" i="1" s="1"/>
  <c r="E172" i="1"/>
  <c r="E173" i="1"/>
  <c r="E174" i="1"/>
  <c r="F174" i="1" s="1"/>
  <c r="E175" i="1"/>
  <c r="F175" i="1" s="1"/>
  <c r="E176" i="1"/>
  <c r="F176" i="1" s="1"/>
  <c r="E177" i="1"/>
  <c r="E178" i="1"/>
  <c r="E179" i="1"/>
  <c r="E180" i="1"/>
  <c r="F180" i="1" s="1"/>
  <c r="E181" i="1"/>
  <c r="F181" i="1" s="1"/>
  <c r="E182" i="1"/>
  <c r="F182" i="1" s="1"/>
  <c r="E183" i="1"/>
  <c r="F183" i="1" s="1"/>
  <c r="E184" i="1"/>
  <c r="E18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9" i="1"/>
  <c r="F70" i="1"/>
  <c r="F71" i="1"/>
  <c r="F74" i="1"/>
  <c r="F76" i="1"/>
  <c r="F77" i="1"/>
  <c r="F81" i="1"/>
  <c r="F82" i="1"/>
  <c r="F83" i="1"/>
  <c r="F88" i="1"/>
  <c r="F89" i="1"/>
  <c r="F90" i="1"/>
  <c r="F93" i="1"/>
  <c r="F94" i="1"/>
  <c r="F95" i="1"/>
  <c r="F98" i="1"/>
  <c r="F100" i="1"/>
  <c r="F103" i="1"/>
  <c r="F105" i="1"/>
  <c r="F107" i="1"/>
  <c r="F110" i="1"/>
  <c r="F112" i="1"/>
  <c r="F113" i="1"/>
  <c r="F117" i="1"/>
  <c r="F119" i="1"/>
  <c r="F122" i="1"/>
  <c r="F124" i="1"/>
  <c r="F125" i="1"/>
  <c r="F129" i="1"/>
  <c r="F130" i="1"/>
  <c r="F131" i="1"/>
  <c r="F136" i="1"/>
  <c r="F137" i="1"/>
  <c r="F141" i="1"/>
  <c r="F142" i="1"/>
  <c r="F143" i="1"/>
  <c r="F146" i="1"/>
  <c r="F148" i="1"/>
  <c r="F153" i="1"/>
  <c r="F154" i="1"/>
  <c r="F155" i="1"/>
  <c r="F158" i="1"/>
  <c r="F160" i="1"/>
  <c r="F161" i="1"/>
  <c r="F165" i="1"/>
  <c r="F166" i="1"/>
  <c r="F167" i="1"/>
  <c r="F170" i="1"/>
  <c r="F172" i="1"/>
  <c r="F173" i="1"/>
  <c r="F177" i="1"/>
  <c r="F178" i="1"/>
  <c r="F179" i="1"/>
  <c r="F184" i="1"/>
  <c r="F185" i="1"/>
  <c r="F3" i="1"/>
  <c r="F4" i="1"/>
  <c r="F5" i="1"/>
  <c r="F2" i="1"/>
  <c r="B2" i="12" l="1"/>
  <c r="C1" i="12"/>
  <c r="B1" i="12"/>
</calcChain>
</file>

<file path=xl/sharedStrings.xml><?xml version="1.0" encoding="utf-8"?>
<sst xmlns="http://schemas.openxmlformats.org/spreadsheetml/2006/main" count="2078" uniqueCount="558">
  <si>
    <t>Date</t>
  </si>
  <si>
    <t>Transaction</t>
  </si>
  <si>
    <t>Amount</t>
  </si>
  <si>
    <t>UBER CANADA/UBEREATS TORONTO, ON</t>
  </si>
  <si>
    <t>UBER* EATS TORONTO, ON</t>
  </si>
  <si>
    <t>PRESTO AUTL TORONTO, ON</t>
  </si>
  <si>
    <t>NOFRILLS NICK'S #1399 SCARBOROUGH, ON</t>
  </si>
  <si>
    <t>UBER CANADA/UBERTRIP TORONTO, ON</t>
  </si>
  <si>
    <t>WAL-MART SUPERCENTER#3159 SCARBOROUGH, ON</t>
  </si>
  <si>
    <t>INTEREST REVERSAL</t>
  </si>
  <si>
    <t>PAYMENT THANK YOU/PAIEMEN T MERCI</t>
  </si>
  <si>
    <t>PANCHVATI SUPERMARKET SCARBOROUGH, ON</t>
  </si>
  <si>
    <t>CASHBACK/REMISE EN ARGENT</t>
  </si>
  <si>
    <t>CASH INTEREST</t>
  </si>
  <si>
    <t>WAL-MART SUPERCENTER#3635 SCARBOROUGH, ON</t>
  </si>
  <si>
    <t>NAMASTE INDIAN SUPERMARK TORONTO, ON</t>
  </si>
  <si>
    <t>CASH ADV/BT/CONV CHQ FEE</t>
  </si>
  <si>
    <t>FIDO Mobile ******7406 888-481-3436, ON</t>
  </si>
  <si>
    <t>ON.BET365.CA TORONTO, ON</t>
  </si>
  <si>
    <t>AGINCOURT DISTRICT LIBRAR SCARBOROUGH, ON</t>
  </si>
  <si>
    <t>SHOPPERS DRUG MART #13 SCARBOROUGH, ON</t>
  </si>
  <si>
    <t>SHAYONA CHARITIES SCARBOROUGH, ON</t>
  </si>
  <si>
    <t>TIM HORTONS #3667 SCARBOROUGH, ON</t>
  </si>
  <si>
    <t>MOUNTAINWAREHOUSE.COM VANCOUVER, BC</t>
  </si>
  <si>
    <t>GAP CANADA 9846 SCARBOROUGH, ON</t>
  </si>
  <si>
    <t>DOLLARAMA # 880 TORONTO, ON</t>
  </si>
  <si>
    <t>OTTERBOX/LIFEPROOF 9704938446, CO 11.29 USD @ 1.374667</t>
  </si>
  <si>
    <t>SHOPPERS DRUG MART #08 SCARBOROUGH, ON</t>
  </si>
  <si>
    <t>LISA'S COSMETICS/FRAGRANC THORNHILL, ON</t>
  </si>
  <si>
    <t>METRO 35 SCARBOROUGH, ON</t>
  </si>
  <si>
    <t>MUMBAI EXPRESS SCARBOROUGH, ON</t>
  </si>
  <si>
    <t>WAL-MART STORE#3000 SCARBOROUGH, ON</t>
  </si>
  <si>
    <t>PRESTO MOBL TORONTO, ON</t>
  </si>
  <si>
    <t>SHOPPERS DRUG MART 875 SCARBOROUGH, ON</t>
  </si>
  <si>
    <t>B.A.P.S. SHM BOCHASA ETOBICOKE, ON</t>
  </si>
  <si>
    <t>HUDSON'S BAY #1546 SCARBOROUGH, ON</t>
  </si>
  <si>
    <t>BASKIN ROBBINS #355945 TORONTO, ON</t>
  </si>
  <si>
    <t>WAL*MART CANADA INC MISSISSAUGA, ON</t>
  </si>
  <si>
    <t>Amazon.ca*1U2WV0VU1 AMAZON.CA, ON</t>
  </si>
  <si>
    <t>TIM HORTONS #1875 SCARBOROUGH, ON</t>
  </si>
  <si>
    <t>TIM HORTON'S #9413 TORONTO, ON</t>
  </si>
  <si>
    <t>TIM HORTONS #8478 NIAGARA FALLS, ON</t>
  </si>
  <si>
    <t>ICE FLAME BRAMPTON, ON</t>
  </si>
  <si>
    <t>SQ *THE MIGHTY COB Toronto, ON</t>
  </si>
  <si>
    <t>HONEST SCARBOROUGH TORONTO, ON</t>
  </si>
  <si>
    <t>WAL-MART SUPERCENTER#1080 SCARBOROUGH, ON</t>
  </si>
  <si>
    <t>VEGGIE FLAMES MISSISSAUGA, ON</t>
  </si>
  <si>
    <t>POPARIDE VANCOUVER, BC</t>
  </si>
  <si>
    <t>TIM HORTONS #0342 ST THOMAS, ON</t>
  </si>
  <si>
    <t>-FEDEX-*84897063 T1800 4633339, ON</t>
  </si>
  <si>
    <t>CENTENNIAL COLLEGE MISC. TORONTO, ON</t>
  </si>
  <si>
    <t>OLD NAVY CANADA 5464 TORONTO, ON</t>
  </si>
  <si>
    <t>STARBUCKS 800-782-7282 800-782-7282, ON</t>
  </si>
  <si>
    <t>PRESTO TORONTO, ON</t>
  </si>
  <si>
    <t>SHAYONA CHARITIES ETOBICOKE, ON</t>
  </si>
  <si>
    <t>MTO DRIVETEST D78 SCARBOROUGH, ON</t>
  </si>
  <si>
    <t>SP SHOP-BLUENOTES NORTH YORK, ON</t>
  </si>
  <si>
    <t>MUSEUM OF ILLUSIONS DOWNTOWN TORO, ON</t>
  </si>
  <si>
    <t>STUDENT PRICE CARD LTD. CONCORD, ON</t>
  </si>
  <si>
    <t>Subway 57611 Toronto, ON</t>
  </si>
  <si>
    <t>INDIAN RASOI INC TORONTO, ON</t>
  </si>
  <si>
    <t>UDUPI PALACE TORONTO, ON</t>
  </si>
  <si>
    <t>URBAN PLANET #1718 SCARBOROUGH, ON</t>
  </si>
  <si>
    <t>HOLLISTER NEW ALBANY, NS</t>
  </si>
  <si>
    <t>VEGGIE PLANET WOODBRIDGE, ON</t>
  </si>
  <si>
    <t>CSRA US EMBASSY MRV FE 703-889-2611, QC 160.00 USD @ 1.315062</t>
  </si>
  <si>
    <t>WWW.MERCURYTAXES.COM SCARBOROUGH, ON</t>
  </si>
  <si>
    <t>CHESSFEDERATIONOFCANAD BURLINGTON, ON</t>
  </si>
  <si>
    <t>WWW.BAPS.ORG TORONTO, ON</t>
  </si>
  <si>
    <t>FIDO Mobile *916577406 888-481-3436, ON</t>
  </si>
  <si>
    <t>INDIA TOWN FOOD &amp; SPIC SCARBOROUGH, ON</t>
  </si>
  <si>
    <t>ISKCON TORONTO TORONTO, ON</t>
  </si>
  <si>
    <t>DOLLARAMA # 270 SCARBOROUGH, ON</t>
  </si>
  <si>
    <t>ROGERS ******* 888-764-3771, ON</t>
  </si>
  <si>
    <t>CANADA'S WONDERLAND-ESALE MAPLE, ON</t>
  </si>
  <si>
    <t>SOLGEN PSISB WEB TORONTO, ON</t>
  </si>
  <si>
    <t>SUPER ONE HAIR SALON SCARBOROUGH, ON</t>
  </si>
  <si>
    <t>CANSTAFF EMPLOYMENT AGENC SCARBOROUGH, ON</t>
  </si>
  <si>
    <t>ONTARIO SECURITY TESTING NORTH YORK, ON</t>
  </si>
  <si>
    <t>B.A.P.S. SHM BOCHASA TORONTO, ON</t>
  </si>
  <si>
    <t>VILLAGE GREEN CONVENIENCE SCARBOROUGH, ON</t>
  </si>
  <si>
    <t>ANDREW &amp; SHELLEY'S NO TORONTO, ON</t>
  </si>
  <si>
    <t>BIKE SHARE TORONTO PARKIN TORONTO, ON</t>
  </si>
  <si>
    <t>Transfter to Mohit Canada</t>
  </si>
  <si>
    <t xml:space="preserve"> Transfter to Nachiket</t>
  </si>
  <si>
    <t>Internet Banking INTERNET TRANSFER 000000117746</t>
  </si>
  <si>
    <t xml:space="preserve"> 104339893609 Daivik Canada</t>
  </si>
  <si>
    <t>Internet Banking INTERNET TRANSFER 000000131282</t>
  </si>
  <si>
    <t>Internet Banking INTERNET TRANSFER 000000124537</t>
  </si>
  <si>
    <t>Internet Banking INTERNET TRANSFER 000000124121</t>
  </si>
  <si>
    <t xml:space="preserve"> 104322848988 Daivik Canada</t>
  </si>
  <si>
    <t>Internet Banking INTERNET TRANSFER 000000124568</t>
  </si>
  <si>
    <t>Internet Banking INTERNET TRANSFER 000000123864</t>
  </si>
  <si>
    <t>Branch Transaction SERVICE CHARGE DISCOUNT</t>
  </si>
  <si>
    <t>Branch Transaction SERVICE CHARGE ADD TXN$0.00;MONTHLY$6.95 RECORD-KEEPING N/A</t>
  </si>
  <si>
    <t>Point of Sale - Interac RETAIL PURCHASE 000001001863 WALMART STORE #</t>
  </si>
  <si>
    <t xml:space="preserve"> 104315687669 Zeel Dhaduk</t>
  </si>
  <si>
    <t>Point of Sale - Interac RETAIL PURCHASE 000001836127 MIRCH MASALA GR</t>
  </si>
  <si>
    <t>Branch Transaction IN-BRANCH BILL PMT001981472387 CENTENNIAL COLLEGE - FEES</t>
  </si>
  <si>
    <t>Internet Banking INTERNET TRANSFER 000000233249</t>
  </si>
  <si>
    <t xml:space="preserve"> 104307279751 Daivik Canada</t>
  </si>
  <si>
    <t xml:space="preserve"> 104307183670 Mohit Canada</t>
  </si>
  <si>
    <t>Internet Banking INTERNET TRANSFER 000000121597</t>
  </si>
  <si>
    <t>Internet Banking INTERNET TRANSFER 000000116772</t>
  </si>
  <si>
    <t xml:space="preserve"> 104300534680 Anuja</t>
  </si>
  <si>
    <t>Internet Banking INTERNET TRANSFER 000000103359</t>
  </si>
  <si>
    <t xml:space="preserve"> 104292450843 Daivik Canada</t>
  </si>
  <si>
    <t xml:space="preserve"> 104292448928 Mohit Canada</t>
  </si>
  <si>
    <t xml:space="preserve"> 104292446792 Daivik Canada</t>
  </si>
  <si>
    <t>Internet Banking INTERNET TRANSFER 000000138904</t>
  </si>
  <si>
    <t>Internet Banking INTERNET TRANSFER 000000138218</t>
  </si>
  <si>
    <t xml:space="preserve"> 104284662392 Mohit Canada</t>
  </si>
  <si>
    <t>Internet Banking INTERNET TRANSFER 000000134017</t>
  </si>
  <si>
    <t>Internet Banking INTERNET TRANSFER 000000115853</t>
  </si>
  <si>
    <t>Internet Banking INTERNET TRANSFER 000000115383</t>
  </si>
  <si>
    <t xml:space="preserve"> 104267622059 Umang Gajjar</t>
  </si>
  <si>
    <t>Internet Banking INTERNET TRANSFER 000000105756</t>
  </si>
  <si>
    <t>Internet Banking INTERNET TRANSFER 000000134539</t>
  </si>
  <si>
    <t xml:space="preserve"> 104260684468 Mohit Canada</t>
  </si>
  <si>
    <t>Electronic Funds Transfer GIC Short-Term GIC</t>
  </si>
  <si>
    <t>Electronic Funds Transfer PREAUTHORIZED DEBIT 638183267467635 REMITLY CANADA,</t>
  </si>
  <si>
    <t>Internet Banking INTERNET TRANSFER 000000220442</t>
  </si>
  <si>
    <t xml:space="preserve"> 104249269036 Mohit Canada</t>
  </si>
  <si>
    <t>Internet Banking INTERNET TRANSFER 000000124945</t>
  </si>
  <si>
    <t>Internet Banking INTERNET TRANSFER 000000110640</t>
  </si>
  <si>
    <t>Internet Banking INTERNET TRANSFER 000000110493</t>
  </si>
  <si>
    <t xml:space="preserve"> 104227092989 Dax</t>
  </si>
  <si>
    <t>Internet Banking INTERNET TRANSFER 000000221598</t>
  </si>
  <si>
    <t>Internet Banking INTERNET TRANSFER 000000236597</t>
  </si>
  <si>
    <t xml:space="preserve"> 104215162239 Kajal</t>
  </si>
  <si>
    <t xml:space="preserve"> 104215148512 Mohit Canada</t>
  </si>
  <si>
    <t xml:space="preserve"> 104213788660 Avani Bhabhi</t>
  </si>
  <si>
    <t xml:space="preserve"> 104213631032 Avani Bhabhi</t>
  </si>
  <si>
    <t>Internet Banking INTERNET TRANSFER 000000224513</t>
  </si>
  <si>
    <t>Point of Sale - Visa Debit VISA DEBIT RETAIL PURCHASE CENTENNIAL COLL 222518171605</t>
  </si>
  <si>
    <t>Internet Banking INTERNET TRANSFER 000000227772</t>
  </si>
  <si>
    <t xml:space="preserve"> 104199399530 Daivik Canada</t>
  </si>
  <si>
    <t>Electronic Funds Transfer DEPOSIT Wealthsimple Investments Inc.</t>
  </si>
  <si>
    <t xml:space="preserve"> 104196167833 Mohit Canada</t>
  </si>
  <si>
    <t>Internet Banking INTERNET TRANSFER 000000132557</t>
  </si>
  <si>
    <t xml:space="preserve"> 104183546555 Shivani Centennial</t>
  </si>
  <si>
    <t>Internet Banking INTERNET TRANSFER 000000102173</t>
  </si>
  <si>
    <t xml:space="preserve"> 104172966412 Mohit Canada</t>
  </si>
  <si>
    <t xml:space="preserve"> 104172965223 Daivik Canada</t>
  </si>
  <si>
    <t>Internet Banking INTERNET TRANSFER 000000228021</t>
  </si>
  <si>
    <t xml:space="preserve"> 104167539115 Mohit Canada</t>
  </si>
  <si>
    <t>Internet Banking INTERNET TRANSFER 000000234110</t>
  </si>
  <si>
    <t xml:space="preserve"> RECLAIM010512435482</t>
  </si>
  <si>
    <t xml:space="preserve"> 104160794063 Mohit Canada</t>
  </si>
  <si>
    <t>Internet Banking INTERNET TRANSFER 000000133638</t>
  </si>
  <si>
    <t xml:space="preserve"> 104151423154 Daivik Canada</t>
  </si>
  <si>
    <t>Internet Banking INTERNET TRANSFER 000000102999</t>
  </si>
  <si>
    <t>Branch Transaction IN-BRANCH BILL PMT001940103248 CENTENNIAL COLLEGE - FEES</t>
  </si>
  <si>
    <t>Internet Banking INTERNET TRANSFER 000000138756</t>
  </si>
  <si>
    <t>Internet Banking INTERNET TRANSFER 000000126111</t>
  </si>
  <si>
    <t>Internet Banking INTERNET TRANSFER 000000106048</t>
  </si>
  <si>
    <t>Internet Banking INTERNET TRANSFER 000000120707</t>
  </si>
  <si>
    <t>Point of Sale - Interac RETAIL PURCHASE 046001001093 B.A.P.S. SHM \</t>
  </si>
  <si>
    <t>Internet Banking INTERNET TRANSFER 000000137042</t>
  </si>
  <si>
    <t xml:space="preserve"> 104126571159 Mohit Canada</t>
  </si>
  <si>
    <t xml:space="preserve"> 010493025090 Nisarg thakkar</t>
  </si>
  <si>
    <t xml:space="preserve"> 010492597150 Parth Shah</t>
  </si>
  <si>
    <t xml:space="preserve"> 104123265421 Mohit Canada</t>
  </si>
  <si>
    <t>Internet Banking INTERNET TRANSFER 000000119683</t>
  </si>
  <si>
    <t>Internet Banking INTERNET TRANSFER 000000118916</t>
  </si>
  <si>
    <t xml:space="preserve"> 104097666635 Mohit Canada</t>
  </si>
  <si>
    <t>Point of Sale - Interac RETAIL PURCHASE 211420630970 PANCHVATI SUPER</t>
  </si>
  <si>
    <t>Internet Banking INTERNET TRANSFER 000000115614</t>
  </si>
  <si>
    <t>Electronic Funds Transfer PREAUTHORIZED DEBIT Shareowner Investments</t>
  </si>
  <si>
    <t>Internet Banking INTERNET TRANSFER 000000116024</t>
  </si>
  <si>
    <t>Internet Banking INTERNET TRANSFER 000000128929</t>
  </si>
  <si>
    <t>Internet Banking INTERNET TRANSFER 000000137458</t>
  </si>
  <si>
    <t xml:space="preserve"> 104089897196 Parth Shah</t>
  </si>
  <si>
    <t>Internet Banking INTERNET TRANSFER 000000124641</t>
  </si>
  <si>
    <t>Internet Banking INTERNET TRANSFER 000000123961</t>
  </si>
  <si>
    <t>Internet Banking INTERNET TRANSFER 000000126755</t>
  </si>
  <si>
    <t xml:space="preserve"> 104083076795 Mohit Canada</t>
  </si>
  <si>
    <t xml:space="preserve"> 104083076179 Daivik Canada</t>
  </si>
  <si>
    <t xml:space="preserve"> 104082606553 Jagjot Work</t>
  </si>
  <si>
    <t xml:space="preserve"> 104077017028 Shivani Centennial</t>
  </si>
  <si>
    <t xml:space="preserve"> 010489594335 Shivani</t>
  </si>
  <si>
    <t xml:space="preserve"> 104069771927 Mohit Canada</t>
  </si>
  <si>
    <t>Internet Banking INTERNET TRANSFER 000000109410</t>
  </si>
  <si>
    <t>Internet Banking INTERNET TRANSFER 000000128042</t>
  </si>
  <si>
    <t xml:space="preserve"> 010457181196 Darshan Mathukiya</t>
  </si>
  <si>
    <t>Internet Banking INTERNET TRANSFER 000000126869</t>
  </si>
  <si>
    <t xml:space="preserve"> 104040460444 Mohit Canada</t>
  </si>
  <si>
    <t>Internet Banking INTERNET TRANSFER 000000108275</t>
  </si>
  <si>
    <t>Internet Banking INTERNET TRANSFER 000000117891</t>
  </si>
  <si>
    <t xml:space="preserve"> 010462864341 MR PARIDH THAKKAR</t>
  </si>
  <si>
    <t xml:space="preserve"> 104022414891 Mohit Canada</t>
  </si>
  <si>
    <t>Internet Banking INTERNET TRANSFER 000000240564</t>
  </si>
  <si>
    <t xml:space="preserve"> 104015901609 Daivik Canada</t>
  </si>
  <si>
    <t xml:space="preserve"> 104015271196 Mohit Canada</t>
  </si>
  <si>
    <t>Internet Banking INTERNET TRANSFER 000000127075</t>
  </si>
  <si>
    <t>Internet Banking INTERNET DEPOSIT 000000107693</t>
  </si>
  <si>
    <t>Internet Banking INTERNET DEPOSIT 000000107604</t>
  </si>
  <si>
    <t>Internet Banking INTERNET TRANSFER 000000236827</t>
  </si>
  <si>
    <t>Internet Banking INTERNET TRANSFER 000000238123</t>
  </si>
  <si>
    <t xml:space="preserve"> 103988482551 Riddhish</t>
  </si>
  <si>
    <t xml:space="preserve"> 103975685220 Mohit Canada</t>
  </si>
  <si>
    <t xml:space="preserve"> 103967019684 Rahul 9726</t>
  </si>
  <si>
    <t>Internet Banking INTERNET TRANSFER 000000221817</t>
  </si>
  <si>
    <t>Point of Sale - Interac RETAIL PURCHASE 000001280144 SHOPPER'S DRUG</t>
  </si>
  <si>
    <t xml:space="preserve"> 103961778268 Riddhish</t>
  </si>
  <si>
    <t>Point of Sale - Interac RETAIL PURCHASE 000001001816 WALMART STORE #</t>
  </si>
  <si>
    <t>Point of Sale - Interac RETAIL PURCHASE 000001001407 WALMART STORE #</t>
  </si>
  <si>
    <t>Point of Sale - Interac MDSE RETURN 000001001683 WALMART STORE #</t>
  </si>
  <si>
    <t>Point of Sale - Interac RETAIL PURCHASE 000001001739 WALMART STORE #</t>
  </si>
  <si>
    <t xml:space="preserve"> 103949443538 Mohit Canada</t>
  </si>
  <si>
    <t xml:space="preserve"> 103946220780 Mohit Canada</t>
  </si>
  <si>
    <t>Point of Sale - Interac RETAIL PURCHASE 000001658074 METRO #442</t>
  </si>
  <si>
    <t xml:space="preserve"> 103943787495 Kanha</t>
  </si>
  <si>
    <t>Branch Transaction DEBIT MEMO IBB CIBC ELECTRONIC BANKING OPERAT</t>
  </si>
  <si>
    <t xml:space="preserve"> 103937095952 Rahul 9726</t>
  </si>
  <si>
    <t xml:space="preserve"> 103933596739 Mohit Canada</t>
  </si>
  <si>
    <t xml:space="preserve"> 103933597007 Riddhish</t>
  </si>
  <si>
    <t xml:space="preserve"> 010406681375 Mariana Carneiro</t>
  </si>
  <si>
    <t>Internet Banking FULFILL REQUEST 103932475964 MARIANA CARNEIRO</t>
  </si>
  <si>
    <t>Branch Transaction SERVICE CHARGE ADD TXN$2.50;MONTHLY$6.95 RECORD-KEEPING N/A</t>
  </si>
  <si>
    <t>Point of Sale - Visa Debit CORRECTION HOLLISTER 130015678825</t>
  </si>
  <si>
    <t>Point of Sale - Visa Debit VISA DEBIT RETAIL PURCHASE HOLLISTER 130015678825</t>
  </si>
  <si>
    <t xml:space="preserve"> 010404656627 Rahulkumar jike Makwana</t>
  </si>
  <si>
    <t>Point of Sale - Visa Debit VISA DEBIT RETAIL PURCHASE PRESTO 129700254148</t>
  </si>
  <si>
    <t>Point of Sale - Interac RETAIL PURCHASE 635001001082 NOFRILLS NICK'S</t>
  </si>
  <si>
    <t>Point of Sale - Interac RETAIL PURCHASE 000001001872 DOLLARAMA # 880</t>
  </si>
  <si>
    <t>Point of Sale - Interac RETAIL PURCHASE 137516718003 SQ *SUGARHILL D</t>
  </si>
  <si>
    <t>Point of Sale - Interac RETAIL PURCHASE 129621370448 VEGGIE PLANET</t>
  </si>
  <si>
    <t>Point of Sale - Interac RETAIL PURCHASE 9ZI154TV0000 Store</t>
  </si>
  <si>
    <t>Point of Sale - Interac RETAIL PURCHASE 000001001078 SAFETY FIRST SE</t>
  </si>
  <si>
    <t xml:space="preserve"> 103917820980 One-time contact</t>
  </si>
  <si>
    <t>Automated Banking Machine ATM DEPOSIT SCARBOROUGH TOWN BKNG CT 4D39</t>
  </si>
  <si>
    <t xml:space="preserve"> 103914122995 Riddhish</t>
  </si>
  <si>
    <t>Point of Sale - Interac RETAIL PURCHASE 000001226194 SHOPPER'S DRUG</t>
  </si>
  <si>
    <t xml:space="preserve"> 103913253222 Riddhish</t>
  </si>
  <si>
    <t>Point of Sale - Interac RETAIL PURCHASE 128014795731 MOBILICITY STC</t>
  </si>
  <si>
    <t>Point of Sale - Interac RETAIL PURCHASE 000001001894 DOLLARAMA # 270</t>
  </si>
  <si>
    <t>Automated Banking Machine ATM TRANSFER SHEPPARD + MARKHAM 3E90</t>
  </si>
  <si>
    <t>Branch Transaction SERVICE CHARGE ADD TXN$0.00;MONTHLY$4.95 RECORD-KEEPING N/A</t>
  </si>
  <si>
    <t>Branch Transaction CREDIT MEMO</t>
  </si>
  <si>
    <t>Electronic Funds Transfer PAY 2703323 ONTARIO</t>
  </si>
  <si>
    <t>Internet Banking E-TRANSFER 010617774124 Jagjot Singh</t>
  </si>
  <si>
    <t>Internet Banking E-TRANSFER 010646064275 divyesh</t>
  </si>
  <si>
    <t>Internet Banking E-TRANSFER 010644049193 ANIKA ANJARBHAI VHORA</t>
  </si>
  <si>
    <t>Internet Banking E-TRANSFER 010606516496 Umang</t>
  </si>
  <si>
    <t>Electronic Funds Transfer DEPOSIT CANADA</t>
  </si>
  <si>
    <t>Internet Banking E-TRANSFER 010603061660 DAIVIK VALJIBHAI PATEL</t>
  </si>
  <si>
    <t>Branch Transaction INTEREST</t>
  </si>
  <si>
    <t>Internet Banking E-TRANSFER 010626779217 divyesh</t>
  </si>
  <si>
    <t>Internet Banking INTERNET TRANSFER 000000127619</t>
  </si>
  <si>
    <t>Branch Transaction SMART INTEREST</t>
  </si>
  <si>
    <t>Internet Banking E-TRANSFER 010583017442 Darshan Mathukiya</t>
  </si>
  <si>
    <t>Internet Banking E-TRANSFER 010610776951 divyesh</t>
  </si>
  <si>
    <t>Internet Banking E-TRANSFER 010568399358 SANAM DEVINE</t>
  </si>
  <si>
    <t>Internet Banking E-TRANSFER 010590429765 SANAM DEVINE</t>
  </si>
  <si>
    <t>Internet Banking E-TRANSFER 010552871458 divyesh</t>
  </si>
  <si>
    <t>Internet Banking E-TRANSFER 010576384971 SANAM DEVINE</t>
  </si>
  <si>
    <t>Automated Banking Machine ATM DEPOSIT SHEPPARD + MARKHAM 3E90</t>
  </si>
  <si>
    <t>Internet Banking INTERNET TRANSFER 000000205800</t>
  </si>
  <si>
    <t>Internet Banking E-TRANSFER 010548372133 Riya Arvadia</t>
  </si>
  <si>
    <t>Electronic Funds Transfer DEPOSIT Uber Holdings C</t>
  </si>
  <si>
    <t>Internet Banking INTERNET DEPOSIT 000000123901</t>
  </si>
  <si>
    <t>Branch Transaction BONUS INTEREST</t>
  </si>
  <si>
    <t>Internet Banking INTERNET DEPOSIT 000000223204</t>
  </si>
  <si>
    <t>Internet Banking INTERNET TRANSFER 000000223268</t>
  </si>
  <si>
    <t>Internet Banking INTERNET DEPOSIT 000000224929</t>
  </si>
  <si>
    <t>Internet Banking INTERNET TRANSFER 000000216811</t>
  </si>
  <si>
    <t>Internet Banking INTERNET DEPOSIT 000000246578</t>
  </si>
  <si>
    <t>Internet Banking INTERNET DEPOSIT 000000252937</t>
  </si>
  <si>
    <t>Internet Banking INTERNET TRANSFER 000000224603</t>
  </si>
  <si>
    <t>Debit</t>
  </si>
  <si>
    <t>Credit</t>
  </si>
  <si>
    <t>Transportation</t>
  </si>
  <si>
    <t>Grocery</t>
  </si>
  <si>
    <t>left</t>
  </si>
  <si>
    <t>UBER CANADA/UBEREATS</t>
  </si>
  <si>
    <t xml:space="preserve">UBER* EATS TORONTO, </t>
  </si>
  <si>
    <t>PRESTO AUTL TORONTO,</t>
  </si>
  <si>
    <t>NOFRILLS NICK'S #139</t>
  </si>
  <si>
    <t>UBER CANADA/UBERTRIP</t>
  </si>
  <si>
    <t>WAL-MART SUPERCENTER</t>
  </si>
  <si>
    <t>PAYMENT THANK YOU/PA</t>
  </si>
  <si>
    <t>PANCHVATI SUPERMARKE</t>
  </si>
  <si>
    <t>CASHBACK/REMISE EN A</t>
  </si>
  <si>
    <t>NAMASTE INDIAN SUPER</t>
  </si>
  <si>
    <t>CASH ADV/BT/CONV CHQ</t>
  </si>
  <si>
    <t>FIDO Mobile ******74</t>
  </si>
  <si>
    <t>ON.BET365.CA TORONTO</t>
  </si>
  <si>
    <t>AGINCOURT DISTRICT L</t>
  </si>
  <si>
    <t>SHOPPERS DRUG MART #</t>
  </si>
  <si>
    <t>SHAYONA CHARITIES SC</t>
  </si>
  <si>
    <t>TIM HORTONS #3667 SC</t>
  </si>
  <si>
    <t>MOUNTAINWAREHOUSE.CO</t>
  </si>
  <si>
    <t>GAP CANADA 9846 SCAR</t>
  </si>
  <si>
    <t>DOLLARAMA # 880 TORO</t>
  </si>
  <si>
    <t>OTTERBOX/LIFEPROOF 9</t>
  </si>
  <si>
    <t>LISA'S COSMETICS/FRA</t>
  </si>
  <si>
    <t>METRO 35 SCARBOROUGH</t>
  </si>
  <si>
    <t>MUMBAI EXPRESS SCARB</t>
  </si>
  <si>
    <t xml:space="preserve">WAL-MART STORE#3000 </t>
  </si>
  <si>
    <t>PRESTO MOBL TORONTO,</t>
  </si>
  <si>
    <t>SHOPPERS DRUG MART 8</t>
  </si>
  <si>
    <t>B.A.P.S. SHM BOCHASA</t>
  </si>
  <si>
    <t>HUDSON'S BAY #1546 S</t>
  </si>
  <si>
    <t>BASKIN ROBBINS #3559</t>
  </si>
  <si>
    <t xml:space="preserve">WAL*MART CANADA INC </t>
  </si>
  <si>
    <t xml:space="preserve">Amazon.ca*1U2WV0VU1 </t>
  </si>
  <si>
    <t>TIM HORTONS #1875 SC</t>
  </si>
  <si>
    <t>TIM HORTON'S #9413 T</t>
  </si>
  <si>
    <t>TIM HORTONS #8478 NI</t>
  </si>
  <si>
    <t xml:space="preserve">ICE FLAME BRAMPTON, </t>
  </si>
  <si>
    <t>SQ *THE MIGHTY COB T</t>
  </si>
  <si>
    <t>HONEST SCARBOROUGH T</t>
  </si>
  <si>
    <t>VEGGIE FLAMES MISSIS</t>
  </si>
  <si>
    <t xml:space="preserve">POPARIDE VANCOUVER, </t>
  </si>
  <si>
    <t>TIM HORTONS #0342 ST</t>
  </si>
  <si>
    <t>-FEDEX-*84897063 T18</t>
  </si>
  <si>
    <t>CENTENNIAL COLLEGE M</t>
  </si>
  <si>
    <t>OLD NAVY CANADA 5464</t>
  </si>
  <si>
    <t>STARBUCKS 800-782-72</t>
  </si>
  <si>
    <t>SHAYONA CHARITIES ET</t>
  </si>
  <si>
    <t>MTO DRIVETEST D78 SC</t>
  </si>
  <si>
    <t>SP SHOP-BLUENOTES NO</t>
  </si>
  <si>
    <t xml:space="preserve">MUSEUM OF ILLUSIONS </t>
  </si>
  <si>
    <t>STUDENT PRICE CARD L</t>
  </si>
  <si>
    <t>Subway 57611 Toronto</t>
  </si>
  <si>
    <t>INDIAN RASOI INC TOR</t>
  </si>
  <si>
    <t>UDUPI PALACE TORONTO</t>
  </si>
  <si>
    <t>URBAN PLANET #1718 S</t>
  </si>
  <si>
    <t>HOLLISTER NEW ALBANY</t>
  </si>
  <si>
    <t>VEGGIE PLANET WOODBR</t>
  </si>
  <si>
    <t xml:space="preserve">CSRA US EMBASSY MRV </t>
  </si>
  <si>
    <t>WWW.MERCURYTAXES.COM</t>
  </si>
  <si>
    <t>CHESSFEDERATIONOFCAN</t>
  </si>
  <si>
    <t>WWW.BAPS.ORG TORONTO</t>
  </si>
  <si>
    <t>FIDO Mobile *9165774</t>
  </si>
  <si>
    <t>INDIA TOWN FOOD &amp; SP</t>
  </si>
  <si>
    <t>ISKCON TORONTO TORON</t>
  </si>
  <si>
    <t>DOLLARAMA # 270 SCAR</t>
  </si>
  <si>
    <t>ROGERS ******* 888-7</t>
  </si>
  <si>
    <t>CANADA'S WONDERLAND-</t>
  </si>
  <si>
    <t>SOLGEN PSISB WEB TOR</t>
  </si>
  <si>
    <t>SUPER ONE HAIR SALON</t>
  </si>
  <si>
    <t xml:space="preserve">CANSTAFF EMPLOYMENT </t>
  </si>
  <si>
    <t>ONTARIO SECURITY TES</t>
  </si>
  <si>
    <t>VILLAGE GREEN CONVEN</t>
  </si>
  <si>
    <t>ANDREW &amp; SHELLEY'S N</t>
  </si>
  <si>
    <t>BIKE SHARE TORONTO P</t>
  </si>
  <si>
    <t>Category</t>
  </si>
  <si>
    <t>Food/Restaurant</t>
  </si>
  <si>
    <t>Shopping/Entertainement</t>
  </si>
  <si>
    <t>Mobile Plan</t>
  </si>
  <si>
    <t>CashBack</t>
  </si>
  <si>
    <t>Payment</t>
  </si>
  <si>
    <t>Donation</t>
  </si>
  <si>
    <t>Personal</t>
  </si>
  <si>
    <t>College Fees</t>
  </si>
  <si>
    <t>Description</t>
  </si>
  <si>
    <t>Payment/CashBack</t>
  </si>
  <si>
    <t>Row Labels</t>
  </si>
  <si>
    <t>Grand Total</t>
  </si>
  <si>
    <t>2021</t>
  </si>
  <si>
    <t>2022</t>
  </si>
  <si>
    <t>Sum of Amount</t>
  </si>
  <si>
    <t>Left</t>
  </si>
  <si>
    <t xml:space="preserve"> PAY 2703323 ONTARIO</t>
  </si>
  <si>
    <t>7774124 Jagjot Singh</t>
  </si>
  <si>
    <t>010646064275 divyesh</t>
  </si>
  <si>
    <t>RANSFER 000000117746</t>
  </si>
  <si>
    <t>NIKA ANJARBHAI VHORA</t>
  </si>
  <si>
    <t>RANSFER 000000131282</t>
  </si>
  <si>
    <t>RANSFER 000000124121</t>
  </si>
  <si>
    <t>R 010606516496 Umang</t>
  </si>
  <si>
    <t>nsfer DEPOSIT CANADA</t>
  </si>
  <si>
    <t>IVIK VALJIBHAI PATEL</t>
  </si>
  <si>
    <t>RANSFER 000000123864</t>
  </si>
  <si>
    <t>Transaction INTEREST</t>
  </si>
  <si>
    <t>010626779217 divyesh</t>
  </si>
  <si>
    <t>RANSFER 000000127619</t>
  </si>
  <si>
    <t>RANSFER 000000233249</t>
  </si>
  <si>
    <t>RANSFER 000000116772</t>
  </si>
  <si>
    <t>RANSFER 000000103359</t>
  </si>
  <si>
    <t>ction SMART INTEREST</t>
  </si>
  <si>
    <t>RANSFER 000000138218</t>
  </si>
  <si>
    <t>42 Darshan Mathukiya</t>
  </si>
  <si>
    <t>010610776951 divyesh</t>
  </si>
  <si>
    <t>RANSFER 000000134017</t>
  </si>
  <si>
    <t>RANSFER 000000115383</t>
  </si>
  <si>
    <t>8399358 SANAM DEVINE</t>
  </si>
  <si>
    <t>RANSFER 000000134539</t>
  </si>
  <si>
    <t>RANSFER 000000220442</t>
  </si>
  <si>
    <t>0429765 SANAM DEVINE</t>
  </si>
  <si>
    <t>RANSFER 000000124945</t>
  </si>
  <si>
    <t>RANSFER 000000110493</t>
  </si>
  <si>
    <t>010552871458 divyesh</t>
  </si>
  <si>
    <t>6384971 SANAM DEVINE</t>
  </si>
  <si>
    <t>RANSFER 000000236597</t>
  </si>
  <si>
    <t>PPARD + MARKHAM 3E90</t>
  </si>
  <si>
    <t>RANSFER 000000224513</t>
  </si>
  <si>
    <t>RANSFER 000000227772</t>
  </si>
  <si>
    <t>RANSFER 000000132557</t>
  </si>
  <si>
    <t>RANSFER 000000205800</t>
  </si>
  <si>
    <t>8372133 Riya Arvadia</t>
  </si>
  <si>
    <t>RANSFER 000000102173</t>
  </si>
  <si>
    <t>RANSFER 000000228021</t>
  </si>
  <si>
    <t>RANSFER 000000102999</t>
  </si>
  <si>
    <t>RANSFER 000000138756</t>
  </si>
  <si>
    <t>RANSFER 000000126111</t>
  </si>
  <si>
    <t>RANSFER 000000106048</t>
  </si>
  <si>
    <t>RANSFER 000000137042</t>
  </si>
  <si>
    <t>RANSFER 000000118916</t>
  </si>
  <si>
    <t>OSIT Uber Holdings C</t>
  </si>
  <si>
    <t>RANSFER 000000115614</t>
  </si>
  <si>
    <t>RANSFER 000000116024</t>
  </si>
  <si>
    <t>RANSFER 000000137458</t>
  </si>
  <si>
    <t>RANSFER 000000124641</t>
  </si>
  <si>
    <t>RANSFER 000000123961</t>
  </si>
  <si>
    <t>RANSFER 000000126755</t>
  </si>
  <si>
    <t>RANSFER 000000128042</t>
  </si>
  <si>
    <t>RANSFER 000000126869</t>
  </si>
  <si>
    <t>RANSFER 000000117891</t>
  </si>
  <si>
    <t>DEPOSIT 000000123901</t>
  </si>
  <si>
    <t>ction BONUS INTEREST</t>
  </si>
  <si>
    <t>RANSFER 000000240564</t>
  </si>
  <si>
    <t>RANSFER 000000236827</t>
  </si>
  <si>
    <t>DEPOSIT 000000223204</t>
  </si>
  <si>
    <t>RANSFER 000000238123</t>
  </si>
  <si>
    <t>RANSFER 000000223268</t>
  </si>
  <si>
    <t>DEPOSIT 000000224929</t>
  </si>
  <si>
    <t>RANSFER 000000216811</t>
  </si>
  <si>
    <t>DEPOSIT 000000246578</t>
  </si>
  <si>
    <t>RANSFER 000000221817</t>
  </si>
  <si>
    <t>DEPOSIT 000000252937</t>
  </si>
  <si>
    <t>RANSFER 000000224603</t>
  </si>
  <si>
    <t>SigmapacSalary</t>
  </si>
  <si>
    <t>UberSalary</t>
  </si>
  <si>
    <t>InteractCredit</t>
  </si>
  <si>
    <t>InteractDebit</t>
  </si>
  <si>
    <t>CanadaTaxReturn</t>
  </si>
  <si>
    <t>CIBC Interest</t>
  </si>
  <si>
    <t>ChessEarning</t>
  </si>
  <si>
    <t>ATMDeposit</t>
  </si>
  <si>
    <t>Sum of Credit</t>
  </si>
  <si>
    <t>fter to Mohit Canada</t>
  </si>
  <si>
    <t>ransfter to Nachiket</t>
  </si>
  <si>
    <t>893609 Daivik Canada</t>
  </si>
  <si>
    <t>RANSFER 000000124537</t>
  </si>
  <si>
    <t>848988 Daivik Canada</t>
  </si>
  <si>
    <t>RANSFER 000000124568</t>
  </si>
  <si>
    <t>VICE CHARGE DISCOUNT</t>
  </si>
  <si>
    <t>5 RECORD-KEEPING N/A</t>
  </si>
  <si>
    <t>1863 WALMART STORE #</t>
  </si>
  <si>
    <t>15687669 Zeel Dhaduk</t>
  </si>
  <si>
    <t>6127 MIRCH MASALA GR</t>
  </si>
  <si>
    <t>NNIAL COLLEGE - FEES</t>
  </si>
  <si>
    <t>279751 Daivik Canada</t>
  </si>
  <si>
    <t>7183670 Mohit Canada</t>
  </si>
  <si>
    <t>RANSFER 000000121597</t>
  </si>
  <si>
    <t>450843 Daivik Canada</t>
  </si>
  <si>
    <t>2448928 Mohit Canada</t>
  </si>
  <si>
    <t>446792 Daivik Canada</t>
  </si>
  <si>
    <t>RANSFER 000000138904</t>
  </si>
  <si>
    <t>4662392 Mohit Canada</t>
  </si>
  <si>
    <t>RANSFER 000000115853</t>
  </si>
  <si>
    <t>7622059 Umang Gajjar</t>
  </si>
  <si>
    <t>RANSFER 000000105756</t>
  </si>
  <si>
    <t>0684468 Mohit Canada</t>
  </si>
  <si>
    <t>r GIC Short-Term GIC</t>
  </si>
  <si>
    <t>7635 REMITLY CANADA,</t>
  </si>
  <si>
    <t>9269036 Mohit Canada</t>
  </si>
  <si>
    <t>RANSFER 000000110640</t>
  </si>
  <si>
    <t>RANSFER 000000221598</t>
  </si>
  <si>
    <t>5148512 Mohit Canada</t>
  </si>
  <si>
    <t>3788660 Avani Bhabhi</t>
  </si>
  <si>
    <t>3631032 Avani Bhabhi</t>
  </si>
  <si>
    <t>AL COLL 222518171605</t>
  </si>
  <si>
    <t>399530 Daivik Canada</t>
  </si>
  <si>
    <t>ple Investments Inc.</t>
  </si>
  <si>
    <t>6167833 Mohit Canada</t>
  </si>
  <si>
    <t>5 Shivani Centennial</t>
  </si>
  <si>
    <t>2966412 Mohit Canada</t>
  </si>
  <si>
    <t>965223 Daivik Canada</t>
  </si>
  <si>
    <t>7539115 Mohit Canada</t>
  </si>
  <si>
    <t>RANSFER 000000234110</t>
  </si>
  <si>
    <t>0794063 Mohit Canada</t>
  </si>
  <si>
    <t>RANSFER 000000133638</t>
  </si>
  <si>
    <t>423154 Daivik Canada</t>
  </si>
  <si>
    <t>RANSFER 000000120707</t>
  </si>
  <si>
    <t>01093 B.A.P.S. SHM \</t>
  </si>
  <si>
    <t>6571159 Mohit Canada</t>
  </si>
  <si>
    <t>25090 Nisarg thakkar</t>
  </si>
  <si>
    <t>492597150 Parth Shah</t>
  </si>
  <si>
    <t>3265421 Mohit Canada</t>
  </si>
  <si>
    <t>RANSFER 000000119683</t>
  </si>
  <si>
    <t>7666635 Mohit Canada</t>
  </si>
  <si>
    <t>0970 PANCHVATI SUPER</t>
  </si>
  <si>
    <t>areowner Investments</t>
  </si>
  <si>
    <t>RANSFER 000000128929</t>
  </si>
  <si>
    <t>089897196 Parth Shah</t>
  </si>
  <si>
    <t>3076795 Mohit Canada</t>
  </si>
  <si>
    <t>076179 Daivik Canada</t>
  </si>
  <si>
    <t>82606553 Jagjot Work</t>
  </si>
  <si>
    <t>8 Shivani Centennial</t>
  </si>
  <si>
    <t>010489594335 Shivani</t>
  </si>
  <si>
    <t>9771927 Mohit Canada</t>
  </si>
  <si>
    <t>RANSFER 000000109410</t>
  </si>
  <si>
    <t>96 Darshan Mathukiya</t>
  </si>
  <si>
    <t>0460444 Mohit Canada</t>
  </si>
  <si>
    <t>RANSFER 000000108275</t>
  </si>
  <si>
    <t>41 MR PARIDH THAKKAR</t>
  </si>
  <si>
    <t>2414891 Mohit Canada</t>
  </si>
  <si>
    <t>901609 Daivik Canada</t>
  </si>
  <si>
    <t>5271196 Mohit Canada</t>
  </si>
  <si>
    <t>RANSFER 000000127075</t>
  </si>
  <si>
    <t>DEPOSIT 000000107693</t>
  </si>
  <si>
    <t>DEPOSIT 000000107604</t>
  </si>
  <si>
    <t>03988482551 Riddhish</t>
  </si>
  <si>
    <t>5685220 Mohit Canada</t>
  </si>
  <si>
    <t>967019684 Rahul 9726</t>
  </si>
  <si>
    <t>80144 SHOPPER'S DRUG</t>
  </si>
  <si>
    <t>03961778268 Riddhish</t>
  </si>
  <si>
    <t>1816 WALMART STORE #</t>
  </si>
  <si>
    <t>1407 WALMART STORE #</t>
  </si>
  <si>
    <t>1683 WALMART STORE #</t>
  </si>
  <si>
    <t>1739 WALMART STORE #</t>
  </si>
  <si>
    <t>9443538 Mohit Canada</t>
  </si>
  <si>
    <t>6220780 Mohit Canada</t>
  </si>
  <si>
    <t>001658074 METRO #442</t>
  </si>
  <si>
    <t>RONIC BANKING OPERAT</t>
  </si>
  <si>
    <t>937095952 Rahul 9726</t>
  </si>
  <si>
    <t>3596739 Mohit Canada</t>
  </si>
  <si>
    <t>03933597007 Riddhish</t>
  </si>
  <si>
    <t>375 Mariana Carneiro</t>
  </si>
  <si>
    <t>964 MARIANA CARNEIRO</t>
  </si>
  <si>
    <t>LLISTER 130015678825</t>
  </si>
  <si>
    <t>ulkumar jike Makwana</t>
  </si>
  <si>
    <t xml:space="preserve"> PRESTO 129700254148</t>
  </si>
  <si>
    <t>1082 NOFRILLS NICK'S</t>
  </si>
  <si>
    <t>1872 DOLLARAMA # 880</t>
  </si>
  <si>
    <t>8003 SQ *SUGARHILL D</t>
  </si>
  <si>
    <t>370448 VEGGIE PLANET</t>
  </si>
  <si>
    <t>E 9ZI154TV0000 Store</t>
  </si>
  <si>
    <t>1078 SAFETY FIRST SE</t>
  </si>
  <si>
    <t>980 One-time contact</t>
  </si>
  <si>
    <t>GH TOWN BKNG CT 4D39</t>
  </si>
  <si>
    <t>03914122995 Riddhish</t>
  </si>
  <si>
    <t>26194 SHOPPER'S DRUG</t>
  </si>
  <si>
    <t>03913253222 Riddhish</t>
  </si>
  <si>
    <t>95731 MOBILICITY STC</t>
  </si>
  <si>
    <t>1894 DOLLARAMA # 270</t>
  </si>
  <si>
    <t>nsaction CREDIT MEMO</t>
  </si>
  <si>
    <t>CREDITCARD TRANSACATION</t>
  </si>
  <si>
    <t>Earnings (2021-2022)</t>
  </si>
  <si>
    <t>Expense</t>
  </si>
  <si>
    <t>Income</t>
  </si>
  <si>
    <t>Expenses</t>
  </si>
  <si>
    <t>Total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</si>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</sst>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$-1009]#,##0.00"/>
    <numFmt numFmtId="165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49" fontId="0" fillId="0" borderId="0" xfId="0" applyNumberFormat="1"/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1" applyNumberFormat="1" applyFont="1"/>
    <xf numFmtId="165" fontId="0" fillId="0" borderId="0" xfId="1" applyNumberFormat="1" applyFont="1" applyAlignment="1">
      <alignment horizontal="center" vertical="center"/>
    </xf>
    <xf numFmtId="165" fontId="0" fillId="0" borderId="0" xfId="1" applyNumberFormat="1" applyFont="1"/>
    <xf numFmtId="44" fontId="0" fillId="0" borderId="0" xfId="1" applyFont="1" applyAlignment="1">
      <alignment horizontal="center"/>
    </xf>
    <xf numFmtId="0" fontId="2" fillId="0" borderId="0" xfId="0" pivotButton="1" applyFont="1"/>
    <xf numFmtId="44" fontId="2" fillId="0" borderId="0" xfId="1" applyFont="1"/>
    <xf numFmtId="0" fontId="2" fillId="0" borderId="0" xfId="0" applyFont="1" applyAlignment="1">
      <alignment horizontal="left"/>
    </xf>
    <xf numFmtId="0" fontId="4" fillId="0" borderId="0" xfId="0" pivotButton="1" applyFont="1"/>
    <xf numFmtId="44" fontId="4" fillId="0" borderId="0" xfId="1" applyFont="1"/>
    <xf numFmtId="0" fontId="4" fillId="0" borderId="0" xfId="0" applyFont="1" applyAlignment="1">
      <alignment horizontal="left"/>
    </xf>
    <xf numFmtId="0" fontId="4" fillId="0" borderId="0" xfId="0" applyFont="1"/>
    <xf numFmtId="0" fontId="2" fillId="0" borderId="0" xfId="0" applyFont="1" applyAlignment="1">
      <alignment horizontal="left" indent="1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3" borderId="1" xfId="0" applyFont="1" applyFill="1" applyBorder="1"/>
    <xf numFmtId="0" fontId="0" fillId="2" borderId="1" xfId="0" applyFont="1" applyFill="1" applyBorder="1"/>
    <xf numFmtId="0" fontId="0" fillId="0" borderId="1" xfId="0" applyFont="1" applyBorder="1"/>
    <xf numFmtId="44" fontId="7" fillId="0" borderId="0" xfId="1" applyFont="1"/>
  </cellXfs>
  <cellStyles count="2">
    <cellStyle name="Currency" xfId="1" builtinId="4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30" formatCode="@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30" formatCode="@"/>
    </dxf>
    <dxf>
      <numFmt numFmtId="19" formatCode="m/d/yyyy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[ExpenseTracker.xlsx]CreditCardPivotTable!PivotTable1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4.6562030418780764E-2"/>
              <c:y val="6.51012965922800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7.9567407916638814E-8"/>
              <c:y val="1.75234687994323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606854246423394"/>
                  <c:h val="0.11744472386853669"/>
                </c:manualLayout>
              </c15:layout>
            </c:ext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6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2">
              <a:lumMod val="60000"/>
            </a:schemeClr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CreditCardPivotTable!$B$3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F5B-44BF-813D-AB9688D932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F5B-44BF-813D-AB9688D932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F5B-44BF-813D-AB9688D932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6F5B-44BF-813D-AB9688D932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F5B-44BF-813D-AB9688D932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6F5B-44BF-813D-AB9688D932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F5B-44BF-813D-AB9688D932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F5B-44BF-813D-AB9688D9329D}"/>
              </c:ext>
            </c:extLst>
          </c:dPt>
          <c:dLbls>
            <c:dLbl>
              <c:idx val="0"/>
              <c:layout>
                <c:manualLayout>
                  <c:x val="-4.6562030418780764E-2"/>
                  <c:y val="6.510129659228002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F5B-44BF-813D-AB9688D9329D}"/>
                </c:ext>
              </c:extLst>
            </c:dLbl>
            <c:dLbl>
              <c:idx val="6"/>
              <c:layout>
                <c:manualLayout>
                  <c:x val="7.9567407916638814E-8"/>
                  <c:y val="1.752346879943231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606854246423394"/>
                      <c:h val="0.1174447238685366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F5B-44BF-813D-AB9688D932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CreditCardPivotTable!$A$4:$A$12</c:f>
              <c:strCache>
                <c:ptCount val="8"/>
                <c:pt idx="0">
                  <c:v>College Fees</c:v>
                </c:pt>
                <c:pt idx="1">
                  <c:v>Donation</c:v>
                </c:pt>
                <c:pt idx="2">
                  <c:v>Food/Restaurant</c:v>
                </c:pt>
                <c:pt idx="3">
                  <c:v>Grocery</c:v>
                </c:pt>
                <c:pt idx="4">
                  <c:v>Mobile Plan</c:v>
                </c:pt>
                <c:pt idx="5">
                  <c:v>Personal</c:v>
                </c:pt>
                <c:pt idx="6">
                  <c:v>Shopping/Entertainement</c:v>
                </c:pt>
                <c:pt idx="7">
                  <c:v>Transportation</c:v>
                </c:pt>
              </c:strCache>
            </c:strRef>
          </c:cat>
          <c:val>
            <c:numRef>
              <c:f>CreditCardPivotTable!$B$4:$B$12</c:f>
              <c:numCache>
                <c:formatCode>_("$"* #,##0.00_);_("$"* \(#,##0.00\);_("$"* "-"??_);_(@_)</c:formatCode>
                <c:ptCount val="8"/>
                <c:pt idx="0">
                  <c:v>830.08999999999992</c:v>
                </c:pt>
                <c:pt idx="1">
                  <c:v>73</c:v>
                </c:pt>
                <c:pt idx="2">
                  <c:v>754.19999999999993</c:v>
                </c:pt>
                <c:pt idx="3">
                  <c:v>1835.6100000000001</c:v>
                </c:pt>
                <c:pt idx="4">
                  <c:v>590.91</c:v>
                </c:pt>
                <c:pt idx="5">
                  <c:v>884.27</c:v>
                </c:pt>
                <c:pt idx="6">
                  <c:v>1420.55</c:v>
                </c:pt>
                <c:pt idx="7">
                  <c:v>1643.5700000000002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B-44BF-813D-AB9688D9329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575734</xdr:colOff>
      <xdr:row>3</xdr:row>
      <xdr:rowOff>91440</xdr:rowOff>
    </xdr:from>
    <xdr:to>
      <xdr:col>15</xdr:col>
      <xdr:colOff>154114</xdr:colOff>
      <xdr:row>26</xdr:row>
      <xdr:rowOff>118532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C5C3F3-8D5E-72B0-48E5-50EF37E16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 Bhadreshwara" refreshedDate="44930.64109513889" createdVersion="8" refreshedVersion="8" minRefreshableVersion="3" recordCount="184" xr:uid="{A7ECC58F-8D94-4ACC-8C3E-077D08FAC4D3}">
  <cacheSource type="worksheet">
    <worksheetSource ref="A1:F185" sheet="CreditCard"/>
  </cacheSource>
  <cacheFields count="8">
    <cacheField name="Date" numFmtId="14">
      <sharedItems containsSemiMixedTypes="0" containsNonDate="0" containsDate="1" containsString="0" minDate="2021-11-01T00:00:00" maxDate="2022-12-31T00:00:00" count="104">
        <d v="2022-12-30T00:00:00"/>
        <d v="2022-12-28T00:00:00"/>
        <d v="2022-12-20T00:00:00"/>
        <d v="2022-12-19T00:00:00"/>
        <d v="2022-12-16T00:00:00"/>
        <d v="2022-12-14T00:00:00"/>
        <d v="2022-12-12T00:00:00"/>
        <d v="2022-12-09T00:00:00"/>
        <d v="2022-12-08T00:00:00"/>
        <d v="2022-12-07T00:00:00"/>
        <d v="2022-12-05T00:00:00"/>
        <d v="2022-12-01T00:00:00"/>
        <d v="2022-11-29T00:00:00"/>
        <d v="2022-11-28T00:00:00"/>
        <d v="2022-11-24T00:00:00"/>
        <d v="2022-11-22T00:00:00"/>
        <d v="2022-11-21T00:00:00"/>
        <d v="2022-11-14T00:00:00"/>
        <d v="2022-11-07T00:00:00"/>
        <d v="2022-11-02T00:00:00"/>
        <d v="2022-10-31T00:00:00"/>
        <d v="2022-10-25T00:00:00"/>
        <d v="2022-10-24T00:00:00"/>
        <d v="2022-10-19T00:00:00"/>
        <d v="2022-10-13T00:00:00"/>
        <d v="2022-10-12T00:00:00"/>
        <d v="2022-10-11T00:00:00"/>
        <d v="2022-10-03T00:00:00"/>
        <d v="2022-09-26T00:00:00"/>
        <d v="2022-09-19T00:00:00"/>
        <d v="2022-09-15T00:00:00"/>
        <d v="2022-09-12T00:00:00"/>
        <d v="2022-09-09T00:00:00"/>
        <d v="2022-09-06T00:00:00"/>
        <d v="2022-08-29T00:00:00"/>
        <d v="2022-08-24T00:00:00"/>
        <d v="2022-08-22T00:00:00"/>
        <d v="2022-08-19T00:00:00"/>
        <d v="2022-08-15T00:00:00"/>
        <d v="2022-08-11T00:00:00"/>
        <d v="2022-08-02T00:00:00"/>
        <d v="2022-07-26T00:00:00"/>
        <d v="2022-07-22T00:00:00"/>
        <d v="2022-07-19T00:00:00"/>
        <d v="2022-07-18T00:00:00"/>
        <d v="2022-07-12T00:00:00"/>
        <d v="2022-07-05T00:00:00"/>
        <d v="2022-06-27T00:00:00"/>
        <d v="2022-06-20T00:00:00"/>
        <d v="2022-06-17T00:00:00"/>
        <d v="2022-06-15T00:00:00"/>
        <d v="2022-06-13T00:00:00"/>
        <d v="2022-06-07T00:00:00"/>
        <d v="2022-06-06T00:00:00"/>
        <d v="2022-06-02T00:00:00"/>
        <d v="2022-05-30T00:00:00"/>
        <d v="2022-05-27T00:00:00"/>
        <d v="2022-05-24T00:00:00"/>
        <d v="2022-05-16T00:00:00"/>
        <d v="2022-05-12T00:00:00"/>
        <d v="2022-05-11T00:00:00"/>
        <d v="2022-05-09T00:00:00"/>
        <d v="2022-05-03T00:00:00"/>
        <d v="2022-05-02T00:00:00"/>
        <d v="2022-04-21T00:00:00"/>
        <d v="2022-04-19T00:00:00"/>
        <d v="2022-04-13T00:00:00"/>
        <d v="2022-04-11T00:00:00"/>
        <d v="2022-04-04T00:00:00"/>
        <d v="2022-03-28T00:00:00"/>
        <d v="2022-03-16T00:00:00"/>
        <d v="2022-03-09T00:00:00"/>
        <d v="2022-03-08T00:00:00"/>
        <d v="2022-03-07T00:00:00"/>
        <d v="2022-03-03T00:00:00"/>
        <d v="2022-02-28T00:00:00"/>
        <d v="2022-02-22T00:00:00"/>
        <d v="2022-02-18T00:00:00"/>
        <d v="2022-02-16T00:00:00"/>
        <d v="2022-02-11T00:00:00"/>
        <d v="2022-02-07T00:00:00"/>
        <d v="2022-02-03T00:00:00"/>
        <d v="2022-01-31T00:00:00"/>
        <d v="2022-01-19T00:00:00"/>
        <d v="2022-01-11T00:00:00"/>
        <d v="2022-01-04T00:00:00"/>
        <d v="2021-12-29T00:00:00"/>
        <d v="2021-12-24T00:00:00"/>
        <d v="2021-12-23T00:00:00"/>
        <d v="2021-12-22T00:00:00"/>
        <d v="2021-12-21T00:00:00"/>
        <d v="2021-12-20T00:00:00"/>
        <d v="2021-12-13T00:00:00"/>
        <d v="2021-12-09T00:00:00"/>
        <d v="2021-12-06T00:00:00"/>
        <d v="2021-12-02T00:00:00"/>
        <d v="2021-11-26T00:00:00"/>
        <d v="2021-11-23T00:00:00"/>
        <d v="2021-11-17T00:00:00"/>
        <d v="2021-11-12T00:00:00"/>
        <d v="2021-11-08T00:00:00"/>
        <d v="2021-11-03T00:00:00"/>
        <d v="2021-11-02T00:00:00"/>
        <d v="2021-11-01T00:00:00"/>
      </sharedItems>
      <fieldGroup par="7" base="0">
        <rangePr groupBy="months" startDate="2021-11-01T00:00:00" endDate="2022-12-31T00:00:00"/>
        <groupItems count="14">
          <s v="&lt;11/1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22"/>
        </groupItems>
      </fieldGroup>
    </cacheField>
    <cacheField name="Transaction" numFmtId="49">
      <sharedItems count="80">
        <s v="UBER CANADA/UBEREATS TORONTO, ON"/>
        <s v="UBER* EATS TORONTO, ON"/>
        <s v="PRESTO AUTL TORONTO, ON"/>
        <s v="NOFRILLS NICK'S #1399 SCARBOROUGH, ON"/>
        <s v="UBER CANADA/UBERTRIP TORONTO, ON"/>
        <s v="WAL-MART SUPERCENTER#3159 SCARBOROUGH, ON"/>
        <s v="INTEREST REVERSAL"/>
        <s v="PAYMENT THANK YOU/PAIEMEN T MERCI"/>
        <s v="PANCHVATI SUPERMARKET SCARBOROUGH, ON"/>
        <s v="CASHBACK/REMISE EN ARGENT"/>
        <s v="CASH INTEREST"/>
        <s v="WAL-MART SUPERCENTER#3635 SCARBOROUGH, ON"/>
        <s v="NAMASTE INDIAN SUPERMARK TORONTO, ON"/>
        <s v="CASH ADV/BT/CONV CHQ FEE"/>
        <s v="FIDO Mobile ******7406 888-481-3436, ON"/>
        <s v="ON.BET365.CA TORONTO, ON"/>
        <s v="AGINCOURT DISTRICT LIBRAR SCARBOROUGH, ON"/>
        <s v="SHOPPERS DRUG MART #13 SCARBOROUGH, ON"/>
        <s v="SHAYONA CHARITIES SCARBOROUGH, ON"/>
        <s v="TIM HORTONS #3667 SCARBOROUGH, ON"/>
        <s v="MOUNTAINWAREHOUSE.COM VANCOUVER, BC"/>
        <s v="GAP CANADA 9846 SCARBOROUGH, ON"/>
        <s v="DOLLARAMA # 880 TORONTO, ON"/>
        <s v="OTTERBOX/LIFEPROOF 9704938446, CO 11.29 USD @ 1.374667"/>
        <s v="SHOPPERS DRUG MART #08 SCARBOROUGH, ON"/>
        <s v="LISA'S COSMETICS/FRAGRANC THORNHILL, ON"/>
        <s v="METRO 35 SCARBOROUGH, ON"/>
        <s v="MUMBAI EXPRESS SCARBOROUGH, ON"/>
        <s v="WAL-MART STORE#3000 SCARBOROUGH, ON"/>
        <s v="PRESTO MOBL TORONTO, ON"/>
        <s v="SHOPPERS DRUG MART 875 SCARBOROUGH, ON"/>
        <s v="B.A.P.S. SHM BOCHASA ETOBICOKE, ON"/>
        <s v="HUDSON'S BAY #1546 SCARBOROUGH, ON"/>
        <s v="BASKIN ROBBINS #355945 TORONTO, ON"/>
        <s v="WAL*MART CANADA INC MISSISSAUGA, ON"/>
        <s v="Amazon.ca*1U2WV0VU1 AMAZON.CA, ON"/>
        <s v="TIM HORTONS #1875 SCARBOROUGH, ON"/>
        <s v="TIM HORTON'S #9413 TORONTO, ON"/>
        <s v="TIM HORTONS #8478 NIAGARA FALLS, ON"/>
        <s v="ICE FLAME BRAMPTON, ON"/>
        <s v="SQ *THE MIGHTY COB Toronto, ON"/>
        <s v="HONEST SCARBOROUGH TORONTO, ON"/>
        <s v="WAL-MART SUPERCENTER#1080 SCARBOROUGH, ON"/>
        <s v="VEGGIE FLAMES MISSISSAUGA, ON"/>
        <s v="POPARIDE VANCOUVER, BC"/>
        <s v="TIM HORTONS #0342 ST THOMAS, ON"/>
        <s v="-FEDEX-*84897063 T1800 4633339, ON"/>
        <s v="CENTENNIAL COLLEGE MISC. TORONTO, ON"/>
        <s v="OLD NAVY CANADA 5464 TORONTO, ON"/>
        <s v="STARBUCKS 800-782-7282 800-782-7282, ON"/>
        <s v="PRESTO TORONTO, ON"/>
        <s v="SHAYONA CHARITIES ETOBICOKE, ON"/>
        <s v="MTO DRIVETEST D78 SCARBOROUGH, ON"/>
        <s v="SP SHOP-BLUENOTES NORTH YORK, ON"/>
        <s v="MUSEUM OF ILLUSIONS DOWNTOWN TORO, ON"/>
        <s v="STUDENT PRICE CARD LTD. CONCORD, ON"/>
        <s v="Subway 57611 Toronto, ON"/>
        <s v="INDIAN RASOI INC TORONTO, ON"/>
        <s v="UDUPI PALACE TORONTO, ON"/>
        <s v="URBAN PLANET #1718 SCARBOROUGH, ON"/>
        <s v="HOLLISTER NEW ALBANY, NS"/>
        <s v="VEGGIE PLANET WOODBRIDGE, ON"/>
        <s v="CSRA US EMBASSY MRV FE 703-889-2611, QC 160.00 USD @ 1.315062"/>
        <s v="WWW.MERCURYTAXES.COM SCARBOROUGH, ON"/>
        <s v="CHESSFEDERATIONOFCANAD BURLINGTON, ON"/>
        <s v="WWW.BAPS.ORG TORONTO, ON"/>
        <s v="FIDO Mobile *916577406 888-481-3436, ON"/>
        <s v="INDIA TOWN FOOD &amp; SPIC SCARBOROUGH, ON"/>
        <s v="ISKCON TORONTO TORONTO, ON"/>
        <s v="DOLLARAMA # 270 SCARBOROUGH, ON"/>
        <s v="ROGERS ******* 888-764-3771, ON"/>
        <s v="CANADA'S WONDERLAND-ESALE MAPLE, ON"/>
        <s v="SOLGEN PSISB WEB TORONTO, ON"/>
        <s v="SUPER ONE HAIR SALON SCARBOROUGH, ON"/>
        <s v="CANSTAFF EMPLOYMENT AGENC SCARBOROUGH, ON"/>
        <s v="ONTARIO SECURITY TESTING NORTH YORK, ON"/>
        <s v="B.A.P.S. SHM BOCHASA TORONTO, ON"/>
        <s v="VILLAGE GREEN CONVENIENCE SCARBOROUGH, ON"/>
        <s v="ANDREW &amp; SHELLEY'S NO TORONTO, ON"/>
        <s v="BIKE SHARE TORONTO PARKIN TORONTO, ON"/>
      </sharedItems>
    </cacheField>
    <cacheField name="Amount" numFmtId="44">
      <sharedItems containsString="0" containsBlank="1" containsNumber="1" minValue="0.06" maxValue="557.14"/>
    </cacheField>
    <cacheField name="Payment/CashBack" numFmtId="44">
      <sharedItems containsString="0" containsBlank="1" containsNumber="1" minValue="0.06" maxValue="706.58"/>
    </cacheField>
    <cacheField name="Description" numFmtId="44">
      <sharedItems count="76">
        <s v="UBER CANADA/UBEREATS"/>
        <s v="UBER* EATS TORONTO, "/>
        <s v="PRESTO AUTL TORONTO,"/>
        <s v="NOFRILLS NICK'S #139"/>
        <s v="UBER CANADA/UBERTRIP"/>
        <s v="WAL-MART SUPERCENTER"/>
        <s v="INTEREST REVERSAL"/>
        <s v="PAYMENT THANK YOU/PA"/>
        <s v="PANCHVATI SUPERMARKE"/>
        <s v="CASHBACK/REMISE EN A"/>
        <s v="CASH INTEREST"/>
        <s v="NAMASTE INDIAN SUPER"/>
        <s v="CASH ADV/BT/CONV CHQ"/>
        <s v="FIDO Mobile ******74"/>
        <s v="ON.BET365.CA TORONTO"/>
        <s v="AGINCOURT DISTRICT L"/>
        <s v="SHOPPERS DRUG MART #"/>
        <s v="SHAYONA CHARITIES SC"/>
        <s v="TIM HORTONS #3667 SC"/>
        <s v="MOUNTAINWAREHOUSE.CO"/>
        <s v="GAP CANADA 9846 SCAR"/>
        <s v="DOLLARAMA # 880 TORO"/>
        <s v="OTTERBOX/LIFEPROOF 9"/>
        <s v="LISA'S COSMETICS/FRA"/>
        <s v="METRO 35 SCARBOROUGH"/>
        <s v="MUMBAI EXPRESS SCARB"/>
        <s v="WAL-MART STORE#3000 "/>
        <s v="PRESTO MOBL TORONTO,"/>
        <s v="SHOPPERS DRUG MART 8"/>
        <s v="B.A.P.S. SHM BOCHASA"/>
        <s v="HUDSON'S BAY #1546 S"/>
        <s v="BASKIN ROBBINS #3559"/>
        <s v="WAL*MART CANADA INC "/>
        <s v="Amazon.ca*1U2WV0VU1 "/>
        <s v="TIM HORTONS #1875 SC"/>
        <s v="TIM HORTON'S #9413 T"/>
        <s v="TIM HORTONS #8478 NI"/>
        <s v="ICE FLAME BRAMPTON, "/>
        <s v="SQ *THE MIGHTY COB T"/>
        <s v="HONEST SCARBOROUGH T"/>
        <s v="VEGGIE FLAMES MISSIS"/>
        <s v="POPARIDE VANCOUVER, "/>
        <s v="TIM HORTONS #0342 ST"/>
        <s v="-FEDEX-*84897063 T18"/>
        <s v="CENTENNIAL COLLEGE M"/>
        <s v="OLD NAVY CANADA 5464"/>
        <s v="STARBUCKS 800-782-72"/>
        <s v="PRESTO TORONTO, ON"/>
        <s v="SHAYONA CHARITIES ET"/>
        <s v="MTO DRIVETEST D78 SC"/>
        <s v="SP SHOP-BLUENOTES NO"/>
        <s v="MUSEUM OF ILLUSIONS "/>
        <s v="STUDENT PRICE CARD L"/>
        <s v="Subway 57611 Toronto"/>
        <s v="INDIAN RASOI INC TOR"/>
        <s v="UDUPI PALACE TORONTO"/>
        <s v="URBAN PLANET #1718 S"/>
        <s v="HOLLISTER NEW ALBANY"/>
        <s v="VEGGIE PLANET WOODBR"/>
        <s v="CSRA US EMBASSY MRV "/>
        <s v="WWW.MERCURYTAXES.COM"/>
        <s v="CHESSFEDERATIONOFCAN"/>
        <s v="WWW.BAPS.ORG TORONTO"/>
        <s v="FIDO Mobile *9165774"/>
        <s v="INDIA TOWN FOOD &amp; SP"/>
        <s v="ISKCON TORONTO TORON"/>
        <s v="DOLLARAMA # 270 SCAR"/>
        <s v="ROGERS ******* 888-7"/>
        <s v="CANADA'S WONDERLAND-"/>
        <s v="SOLGEN PSISB WEB TOR"/>
        <s v="SUPER ONE HAIR SALON"/>
        <s v="CANSTAFF EMPLOYMENT "/>
        <s v="ONTARIO SECURITY TES"/>
        <s v="VILLAGE GREEN CONVEN"/>
        <s v="ANDREW &amp; SHELLEY'S N"/>
        <s v="BIKE SHARE TORONTO P"/>
      </sharedItems>
    </cacheField>
    <cacheField name="Category" numFmtId="0">
      <sharedItems count="10">
        <s v="Food/Restaurant"/>
        <s v="Transportation"/>
        <s v="Grocery"/>
        <s v="CashBack"/>
        <s v="Payment"/>
        <s v="Personal"/>
        <s v="Mobile Plan"/>
        <s v="Shopping/Entertainement"/>
        <s v="Donation"/>
        <s v="College Fees"/>
      </sharedItems>
    </cacheField>
    <cacheField name="Quarters" numFmtId="0" databaseField="0">
      <fieldGroup base="0">
        <rangePr groupBy="quarters" startDate="2021-11-01T00:00:00" endDate="2022-12-31T00:00:00"/>
        <groupItems count="6">
          <s v="&lt;11/1/2021"/>
          <s v="Qtr1"/>
          <s v="Qtr2"/>
          <s v="Qtr3"/>
          <s v="Qtr4"/>
          <s v="&gt;12/31/2022"/>
        </groupItems>
      </fieldGroup>
    </cacheField>
    <cacheField name="Years" numFmtId="0" databaseField="0">
      <fieldGroup base="0">
        <rangePr groupBy="years" startDate="2021-11-01T00:00:00" endDate="2022-12-31T00:00:00"/>
        <groupItems count="4">
          <s v="&lt;11/1/2021"/>
          <s v="2021"/>
          <s v="2022"/>
          <s v="&gt;12/3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 Bhadreshwara" refreshedDate="44930.665135648145" createdVersion="8" refreshedVersion="8" minRefreshableVersion="3" recordCount="134" xr:uid="{7AA1E7F8-E084-4348-9D66-DB40E3875B54}">
  <cacheSource type="worksheet">
    <worksheetSource ref="A1:F135" sheet="Savings"/>
  </cacheSource>
  <cacheFields count="8">
    <cacheField name="Date" numFmtId="14">
      <sharedItems containsSemiMixedTypes="0" containsNonDate="0" containsDate="1" containsString="0" minDate="2021-10-06T00:00:00" maxDate="2022-12-31T00:00:00" count="99">
        <d v="2022-12-30T00:00:00"/>
        <d v="2022-12-29T00:00:00"/>
        <d v="2022-12-28T00:00:00"/>
        <d v="2022-12-23T00:00:00"/>
        <d v="2022-12-19T00:00:00"/>
        <d v="2022-12-16T00:00:00"/>
        <d v="2022-12-12T00:00:00"/>
        <d v="2022-12-09T00:00:00"/>
        <d v="2022-12-05T00:00:00"/>
        <d v="2022-12-02T00:00:00"/>
        <d v="2022-11-30T00:00:00"/>
        <d v="2022-11-25T00:00:00"/>
        <d v="2022-11-23T00:00:00"/>
        <d v="2022-11-21T00:00:00"/>
        <d v="2022-11-18T00:00:00"/>
        <d v="2022-11-14T00:00:00"/>
        <d v="2022-11-10T00:00:00"/>
        <d v="2022-11-07T00:00:00"/>
        <d v="2022-11-04T00:00:00"/>
        <d v="2022-11-01T00:00:00"/>
        <d v="2022-10-31T00:00:00"/>
        <d v="2022-10-24T00:00:00"/>
        <d v="2022-10-21T00:00:00"/>
        <d v="2022-10-14T00:00:00"/>
        <d v="2022-10-07T00:00:00"/>
        <d v="2022-10-06T00:00:00"/>
        <d v="2022-10-05T00:00:00"/>
        <d v="2022-10-03T00:00:00"/>
        <d v="2022-09-29T00:00:00"/>
        <d v="2022-09-28T00:00:00"/>
        <d v="2022-09-26T00:00:00"/>
        <d v="2022-09-23T00:00:00"/>
        <d v="2022-09-14T00:00:00"/>
        <d v="2022-09-12T00:00:00"/>
        <d v="2022-09-09T00:00:00"/>
        <d v="2022-09-08T00:00:00"/>
        <d v="2022-09-02T00:00:00"/>
        <d v="2022-08-31T00:00:00"/>
        <d v="2022-08-26T00:00:00"/>
        <d v="2022-08-22T00:00:00"/>
        <d v="2022-08-15T00:00:00"/>
        <d v="2022-08-12T00:00:00"/>
        <d v="2022-08-10T00:00:00"/>
        <d v="2022-08-08T00:00:00"/>
        <d v="2022-08-02T00:00:00"/>
        <d v="2022-07-29T00:00:00"/>
        <d v="2022-07-21T00:00:00"/>
        <d v="2022-07-18T00:00:00"/>
        <d v="2022-07-15T00:00:00"/>
        <d v="2022-07-11T00:00:00"/>
        <d v="2022-07-08T00:00:00"/>
        <d v="2022-07-05T00:00:00"/>
        <d v="2022-06-30T00:00:00"/>
        <d v="2022-06-17T00:00:00"/>
        <d v="2022-06-09T00:00:00"/>
        <d v="2022-06-08T00:00:00"/>
        <d v="2022-06-07T00:00:00"/>
        <d v="2022-06-03T00:00:00"/>
        <d v="2022-05-31T00:00:00"/>
        <d v="2022-05-30T00:00:00"/>
        <d v="2022-05-20T00:00:00"/>
        <d v="2022-05-06T00:00:00"/>
        <d v="2022-04-29T00:00:00"/>
        <d v="2022-04-26T00:00:00"/>
        <d v="2022-04-25T00:00:00"/>
        <d v="2022-04-22T00:00:00"/>
        <d v="2022-04-20T00:00:00"/>
        <d v="2022-04-19T00:00:00"/>
        <d v="2022-04-13T00:00:00"/>
        <d v="2022-04-12T00:00:00"/>
        <d v="2022-04-11T00:00:00"/>
        <d v="2022-04-08T00:00:00"/>
        <d v="2022-04-07T00:00:00"/>
        <d v="2022-03-31T00:00:00"/>
        <d v="2022-03-28T00:00:00"/>
        <d v="2022-03-25T00:00:00"/>
        <d v="2022-03-11T00:00:00"/>
        <d v="2022-03-07T00:00:00"/>
        <d v="2022-03-02T00:00:00"/>
        <d v="2022-02-28T00:00:00"/>
        <d v="2022-02-25T00:00:00"/>
        <d v="2022-02-16T00:00:00"/>
        <d v="2022-02-04T00:00:00"/>
        <d v="2022-01-31T00:00:00"/>
        <d v="2022-01-17T00:00:00"/>
        <d v="2022-01-12T00:00:00"/>
        <d v="2021-12-31T00:00:00"/>
        <d v="2021-12-30T00:00:00"/>
        <d v="2021-12-29T00:00:00"/>
        <d v="2021-12-20T00:00:00"/>
        <d v="2021-12-14T00:00:00"/>
        <d v="2021-12-06T00:00:00"/>
        <d v="2021-12-03T00:00:00"/>
        <d v="2021-11-30T00:00:00"/>
        <d v="2021-11-22T00:00:00"/>
        <d v="2021-11-19T00:00:00"/>
        <d v="2021-11-12T00:00:00"/>
        <d v="2021-11-10T00:00:00"/>
        <d v="2021-10-06T00:00:00"/>
      </sharedItems>
      <fieldGroup par="7" base="0">
        <rangePr groupBy="months" startDate="2021-10-06T00:00:00" endDate="2022-12-31T00:00:00"/>
        <groupItems count="14">
          <s v="&lt;10/6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22"/>
        </groupItems>
      </fieldGroup>
    </cacheField>
    <cacheField name="Transaction" numFmtId="0">
      <sharedItems count="70">
        <s v="Electronic Funds Transfer PAY 2703323 ONTARIO"/>
        <s v="Internet Banking E-TRANSFER 010617774124 Jagjot Singh"/>
        <s v="Internet Banking E-TRANSFER 010646064275 divyesh"/>
        <s v="Internet Banking INTERNET TRANSFER 000000117746"/>
        <s v="Internet Banking E-TRANSFER 010644049193 ANIKA ANJARBHAI VHORA"/>
        <s v="Internet Banking INTERNET TRANSFER 000000131282"/>
        <s v="Internet Banking INTERNET TRANSFER 000000124121"/>
        <s v="Internet Banking E-TRANSFER 010606516496 Umang"/>
        <s v="Electronic Funds Transfer DEPOSIT CANADA"/>
        <s v="Internet Banking E-TRANSFER 010603061660 DAIVIK VALJIBHAI PATEL"/>
        <s v="Internet Banking INTERNET TRANSFER 000000123864"/>
        <s v="Branch Transaction INTEREST"/>
        <s v="Internet Banking E-TRANSFER 010626779217 divyesh"/>
        <s v="Internet Banking INTERNET TRANSFER 000000127619"/>
        <s v="Internet Banking INTERNET TRANSFER 000000233249"/>
        <s v="Internet Banking INTERNET TRANSFER 000000116772"/>
        <s v="Internet Banking INTERNET TRANSFER 000000103359"/>
        <s v="Branch Transaction SMART INTEREST"/>
        <s v="Internet Banking INTERNET TRANSFER 000000138218"/>
        <s v="Internet Banking E-TRANSFER 010583017442 Darshan Mathukiya"/>
        <s v="Internet Banking E-TRANSFER 010610776951 divyesh"/>
        <s v="Internet Banking INTERNET TRANSFER 000000134017"/>
        <s v="Internet Banking INTERNET TRANSFER 000000115383"/>
        <s v="Internet Banking E-TRANSFER 010568399358 SANAM DEVINE"/>
        <s v="Internet Banking INTERNET TRANSFER 000000134539"/>
        <s v="Internet Banking INTERNET TRANSFER 000000220442"/>
        <s v="Internet Banking E-TRANSFER 010590429765 SANAM DEVINE"/>
        <s v="Internet Banking INTERNET TRANSFER 000000124945"/>
        <s v="Internet Banking INTERNET TRANSFER 000000110493"/>
        <s v="Internet Banking E-TRANSFER 010552871458 divyesh"/>
        <s v="Internet Banking E-TRANSFER 010576384971 SANAM DEVINE"/>
        <s v="Internet Banking INTERNET TRANSFER 000000236597"/>
        <s v="Automated Banking Machine ATM DEPOSIT SHEPPARD + MARKHAM 3E90"/>
        <s v="Internet Banking INTERNET TRANSFER 000000224513"/>
        <s v="Internet Banking INTERNET TRANSFER 000000227772"/>
        <s v="Internet Banking INTERNET TRANSFER 000000132557"/>
        <s v="Internet Banking INTERNET TRANSFER 000000205800"/>
        <s v="Internet Banking E-TRANSFER 010548372133 Riya Arvadia"/>
        <s v="Internet Banking INTERNET TRANSFER 000000102173"/>
        <s v="Internet Banking INTERNET TRANSFER 000000228021"/>
        <s v="Internet Banking INTERNET TRANSFER 000000102999"/>
        <s v="Internet Banking INTERNET TRANSFER 000000138756"/>
        <s v="Internet Banking INTERNET TRANSFER 000000126111"/>
        <s v="Internet Banking INTERNET TRANSFER 000000106048"/>
        <s v="Internet Banking INTERNET TRANSFER 000000137042"/>
        <s v="Internet Banking INTERNET TRANSFER 000000118916"/>
        <s v="Electronic Funds Transfer DEPOSIT Uber Holdings C"/>
        <s v="Internet Banking INTERNET TRANSFER 000000115614"/>
        <s v="Internet Banking INTERNET TRANSFER 000000116024"/>
        <s v="Internet Banking INTERNET TRANSFER 000000137458"/>
        <s v="Internet Banking INTERNET TRANSFER 000000124641"/>
        <s v="Internet Banking INTERNET TRANSFER 000000123961"/>
        <s v="Internet Banking INTERNET TRANSFER 000000126755"/>
        <s v="Internet Banking INTERNET TRANSFER 000000128042"/>
        <s v="Internet Banking INTERNET TRANSFER 000000126869"/>
        <s v="Internet Banking INTERNET TRANSFER 000000117891"/>
        <s v="Internet Banking INTERNET DEPOSIT 000000123901"/>
        <s v="Branch Transaction BONUS INTEREST"/>
        <s v="Internet Banking INTERNET TRANSFER 000000240564"/>
        <s v="Internet Banking INTERNET TRANSFER 000000236827"/>
        <s v="Internet Banking INTERNET DEPOSIT 000000223204"/>
        <s v="Internet Banking INTERNET TRANSFER 000000238123"/>
        <s v="Internet Banking INTERNET TRANSFER 000000223268"/>
        <s v="Internet Banking INTERNET DEPOSIT 000000224929"/>
        <s v="Internet Banking INTERNET TRANSFER 000000216811"/>
        <s v="Internet Banking INTERNET DEPOSIT 000000246578"/>
        <s v="Internet Banking INTERNET TRANSFER 000000221817"/>
        <s v="Internet Banking INTERNET DEPOSIT 000000252937"/>
        <s v="Internet Banking INTERNET TRANSFER 000000224603"/>
        <s v="Automated Banking Machine ATM TRANSFER SHEPPARD + MARKHAM 3E90"/>
      </sharedItems>
    </cacheField>
    <cacheField name="Debit" numFmtId="0">
      <sharedItems containsString="0" containsBlank="1" containsNumber="1" minValue="100" maxValue="8992.67"/>
    </cacheField>
    <cacheField name="Credit" numFmtId="0">
      <sharedItems containsString="0" containsBlank="1" containsNumber="1" minValue="0.01" maxValue="2992.67"/>
    </cacheField>
    <cacheField name="Left" numFmtId="0">
      <sharedItems count="69">
        <s v=" PAY 2703323 ONTARIO"/>
        <s v="7774124 Jagjot Singh"/>
        <s v="010646064275 divyesh"/>
        <s v="RANSFER 000000117746"/>
        <s v="NIKA ANJARBHAI VHORA"/>
        <s v="RANSFER 000000131282"/>
        <s v="RANSFER 000000124121"/>
        <s v="R 010606516496 Umang"/>
        <s v="nsfer DEPOSIT CANADA"/>
        <s v="IVIK VALJIBHAI PATEL"/>
        <s v="RANSFER 000000123864"/>
        <s v="Transaction INTEREST"/>
        <s v="010626779217 divyesh"/>
        <s v="RANSFER 000000127619"/>
        <s v="RANSFER 000000233249"/>
        <s v="RANSFER 000000116772"/>
        <s v="RANSFER 000000103359"/>
        <s v="ction SMART INTEREST"/>
        <s v="RANSFER 000000138218"/>
        <s v="42 Darshan Mathukiya"/>
        <s v="010610776951 divyesh"/>
        <s v="RANSFER 000000134017"/>
        <s v="RANSFER 000000115383"/>
        <s v="8399358 SANAM DEVINE"/>
        <s v="RANSFER 000000134539"/>
        <s v="RANSFER 000000220442"/>
        <s v="0429765 SANAM DEVINE"/>
        <s v="RANSFER 000000124945"/>
        <s v="RANSFER 000000110493"/>
        <s v="010552871458 divyesh"/>
        <s v="6384971 SANAM DEVINE"/>
        <s v="RANSFER 000000236597"/>
        <s v="PPARD + MARKHAM 3E90"/>
        <s v="RANSFER 000000224513"/>
        <s v="RANSFER 000000227772"/>
        <s v="RANSFER 000000132557"/>
        <s v="RANSFER 000000205800"/>
        <s v="8372133 Riya Arvadia"/>
        <s v="RANSFER 000000102173"/>
        <s v="RANSFER 000000228021"/>
        <s v="RANSFER 000000102999"/>
        <s v="RANSFER 000000138756"/>
        <s v="RANSFER 000000126111"/>
        <s v="RANSFER 000000106048"/>
        <s v="RANSFER 000000137042"/>
        <s v="RANSFER 000000118916"/>
        <s v="OSIT Uber Holdings C"/>
        <s v="RANSFER 000000115614"/>
        <s v="RANSFER 000000116024"/>
        <s v="RANSFER 000000137458"/>
        <s v="RANSFER 000000124641"/>
        <s v="RANSFER 000000123961"/>
        <s v="RANSFER 000000126755"/>
        <s v="RANSFER 000000128042"/>
        <s v="RANSFER 000000126869"/>
        <s v="RANSFER 000000117891"/>
        <s v="DEPOSIT 000000123901"/>
        <s v="ction BONUS INTEREST"/>
        <s v="RANSFER 000000240564"/>
        <s v="RANSFER 000000236827"/>
        <s v="DEPOSIT 000000223204"/>
        <s v="RANSFER 000000238123"/>
        <s v="RANSFER 000000223268"/>
        <s v="DEPOSIT 000000224929"/>
        <s v="RANSFER 000000216811"/>
        <s v="DEPOSIT 000000246578"/>
        <s v="RANSFER 000000221817"/>
        <s v="DEPOSIT 000000252937"/>
        <s v="RANSFER 000000224603"/>
      </sharedItems>
    </cacheField>
    <cacheField name="Category" numFmtId="0">
      <sharedItems count="8">
        <s v="SigmapacSalary"/>
        <s v="InteractCredit"/>
        <s v="InteractDebit"/>
        <s v="CanadaTaxReturn"/>
        <s v="CIBC Interest"/>
        <s v="ChessEarning"/>
        <s v="ATMDeposit"/>
        <s v="UberSalary"/>
      </sharedItems>
    </cacheField>
    <cacheField name="Quarters" numFmtId="0" databaseField="0">
      <fieldGroup base="0">
        <rangePr groupBy="quarters" startDate="2021-10-06T00:00:00" endDate="2022-12-31T00:00:00"/>
        <groupItems count="6">
          <s v="&lt;10/6/2021"/>
          <s v="Qtr1"/>
          <s v="Qtr2"/>
          <s v="Qtr3"/>
          <s v="Qtr4"/>
          <s v="&gt;12/31/2022"/>
        </groupItems>
      </fieldGroup>
    </cacheField>
    <cacheField name="Years" numFmtId="0" databaseField="0">
      <fieldGroup base="0">
        <rangePr groupBy="years" startDate="2021-10-06T00:00:00" endDate="2022-12-31T00:00:00"/>
        <groupItems count="4">
          <s v="&lt;10/6/2021"/>
          <s v="2021"/>
          <s v="2022"/>
          <s v="&gt;12/3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">
  <r>
    <x v="0"/>
    <x v="0"/>
    <n v="17.95"/>
    <m/>
    <x v="0"/>
    <x v="0"/>
  </r>
  <r>
    <x v="0"/>
    <x v="1"/>
    <n v="92.76"/>
    <m/>
    <x v="1"/>
    <x v="0"/>
  </r>
  <r>
    <x v="1"/>
    <x v="0"/>
    <n v="21.7"/>
    <m/>
    <x v="0"/>
    <x v="0"/>
  </r>
  <r>
    <x v="1"/>
    <x v="2"/>
    <n v="128.15"/>
    <m/>
    <x v="2"/>
    <x v="1"/>
  </r>
  <r>
    <x v="1"/>
    <x v="3"/>
    <n v="33"/>
    <m/>
    <x v="3"/>
    <x v="2"/>
  </r>
  <r>
    <x v="1"/>
    <x v="4"/>
    <n v="8.4"/>
    <m/>
    <x v="4"/>
    <x v="1"/>
  </r>
  <r>
    <x v="1"/>
    <x v="5"/>
    <n v="67.510000000000005"/>
    <m/>
    <x v="5"/>
    <x v="2"/>
  </r>
  <r>
    <x v="2"/>
    <x v="6"/>
    <m/>
    <n v="0.06"/>
    <x v="6"/>
    <x v="3"/>
  </r>
  <r>
    <x v="2"/>
    <x v="7"/>
    <m/>
    <n v="256.04000000000002"/>
    <x v="7"/>
    <x v="4"/>
  </r>
  <r>
    <x v="3"/>
    <x v="8"/>
    <n v="11.27"/>
    <m/>
    <x v="8"/>
    <x v="2"/>
  </r>
  <r>
    <x v="3"/>
    <x v="9"/>
    <m/>
    <n v="18.98"/>
    <x v="9"/>
    <x v="3"/>
  </r>
  <r>
    <x v="4"/>
    <x v="10"/>
    <n v="0.06"/>
    <m/>
    <x v="10"/>
    <x v="3"/>
  </r>
  <r>
    <x v="4"/>
    <x v="11"/>
    <n v="44.76"/>
    <m/>
    <x v="5"/>
    <x v="2"/>
  </r>
  <r>
    <x v="5"/>
    <x v="12"/>
    <n v="39.1"/>
    <m/>
    <x v="11"/>
    <x v="2"/>
  </r>
  <r>
    <x v="6"/>
    <x v="13"/>
    <n v="5"/>
    <m/>
    <x v="12"/>
    <x v="5"/>
  </r>
  <r>
    <x v="6"/>
    <x v="14"/>
    <n v="45.21"/>
    <m/>
    <x v="13"/>
    <x v="6"/>
  </r>
  <r>
    <x v="6"/>
    <x v="15"/>
    <n v="10"/>
    <m/>
    <x v="14"/>
    <x v="5"/>
  </r>
  <r>
    <x v="7"/>
    <x v="16"/>
    <n v="2"/>
    <m/>
    <x v="15"/>
    <x v="5"/>
  </r>
  <r>
    <x v="8"/>
    <x v="17"/>
    <n v="25.98"/>
    <m/>
    <x v="16"/>
    <x v="2"/>
  </r>
  <r>
    <x v="8"/>
    <x v="17"/>
    <n v="18.18"/>
    <m/>
    <x v="16"/>
    <x v="2"/>
  </r>
  <r>
    <x v="9"/>
    <x v="3"/>
    <n v="1.49"/>
    <m/>
    <x v="3"/>
    <x v="2"/>
  </r>
  <r>
    <x v="9"/>
    <x v="12"/>
    <n v="41.5"/>
    <m/>
    <x v="11"/>
    <x v="2"/>
  </r>
  <r>
    <x v="10"/>
    <x v="8"/>
    <n v="22.76"/>
    <m/>
    <x v="8"/>
    <x v="2"/>
  </r>
  <r>
    <x v="10"/>
    <x v="7"/>
    <m/>
    <n v="393.71"/>
    <x v="7"/>
    <x v="4"/>
  </r>
  <r>
    <x v="11"/>
    <x v="2"/>
    <n v="128.15"/>
    <m/>
    <x v="2"/>
    <x v="1"/>
  </r>
  <r>
    <x v="11"/>
    <x v="18"/>
    <n v="5.75"/>
    <m/>
    <x v="17"/>
    <x v="0"/>
  </r>
  <r>
    <x v="12"/>
    <x v="11"/>
    <n v="17.45"/>
    <m/>
    <x v="5"/>
    <x v="2"/>
  </r>
  <r>
    <x v="13"/>
    <x v="12"/>
    <n v="60.04"/>
    <m/>
    <x v="11"/>
    <x v="2"/>
  </r>
  <r>
    <x v="13"/>
    <x v="19"/>
    <n v="4.18"/>
    <m/>
    <x v="18"/>
    <x v="0"/>
  </r>
  <r>
    <x v="13"/>
    <x v="11"/>
    <n v="31.81"/>
    <m/>
    <x v="5"/>
    <x v="2"/>
  </r>
  <r>
    <x v="13"/>
    <x v="11"/>
    <n v="5.12"/>
    <m/>
    <x v="5"/>
    <x v="2"/>
  </r>
  <r>
    <x v="14"/>
    <x v="7"/>
    <m/>
    <n v="500"/>
    <x v="7"/>
    <x v="4"/>
  </r>
  <r>
    <x v="14"/>
    <x v="20"/>
    <n v="102.82"/>
    <m/>
    <x v="19"/>
    <x v="7"/>
  </r>
  <r>
    <x v="14"/>
    <x v="21"/>
    <n v="32.520000000000003"/>
    <m/>
    <x v="20"/>
    <x v="7"/>
  </r>
  <r>
    <x v="15"/>
    <x v="22"/>
    <n v="5.09"/>
    <m/>
    <x v="21"/>
    <x v="2"/>
  </r>
  <r>
    <x v="15"/>
    <x v="23"/>
    <n v="15.52"/>
    <m/>
    <x v="22"/>
    <x v="7"/>
  </r>
  <r>
    <x v="15"/>
    <x v="24"/>
    <n v="3.15"/>
    <m/>
    <x v="16"/>
    <x v="2"/>
  </r>
  <r>
    <x v="15"/>
    <x v="7"/>
    <m/>
    <n v="65.069999999999993"/>
    <x v="7"/>
    <x v="4"/>
  </r>
  <r>
    <x v="16"/>
    <x v="25"/>
    <n v="471.14"/>
    <m/>
    <x v="23"/>
    <x v="7"/>
  </r>
  <r>
    <x v="16"/>
    <x v="26"/>
    <n v="10.97"/>
    <m/>
    <x v="24"/>
    <x v="2"/>
  </r>
  <r>
    <x v="17"/>
    <x v="8"/>
    <n v="3.48"/>
    <m/>
    <x v="8"/>
    <x v="2"/>
  </r>
  <r>
    <x v="17"/>
    <x v="27"/>
    <n v="16.39"/>
    <m/>
    <x v="25"/>
    <x v="0"/>
  </r>
  <r>
    <x v="17"/>
    <x v="14"/>
    <n v="45.2"/>
    <m/>
    <x v="13"/>
    <x v="6"/>
  </r>
  <r>
    <x v="18"/>
    <x v="7"/>
    <m/>
    <n v="228.78"/>
    <x v="7"/>
    <x v="4"/>
  </r>
  <r>
    <x v="19"/>
    <x v="28"/>
    <n v="3.37"/>
    <m/>
    <x v="26"/>
    <x v="2"/>
  </r>
  <r>
    <x v="20"/>
    <x v="29"/>
    <n v="128.15"/>
    <m/>
    <x v="27"/>
    <x v="1"/>
  </r>
  <r>
    <x v="20"/>
    <x v="30"/>
    <n v="18.18"/>
    <m/>
    <x v="28"/>
    <x v="2"/>
  </r>
  <r>
    <x v="21"/>
    <x v="31"/>
    <n v="21"/>
    <m/>
    <x v="29"/>
    <x v="8"/>
  </r>
  <r>
    <x v="21"/>
    <x v="7"/>
    <m/>
    <n v="450"/>
    <x v="7"/>
    <x v="4"/>
  </r>
  <r>
    <x v="22"/>
    <x v="32"/>
    <n v="10.98"/>
    <m/>
    <x v="30"/>
    <x v="7"/>
  </r>
  <r>
    <x v="22"/>
    <x v="33"/>
    <n v="9.82"/>
    <m/>
    <x v="31"/>
    <x v="0"/>
  </r>
  <r>
    <x v="22"/>
    <x v="18"/>
    <n v="5.75"/>
    <m/>
    <x v="17"/>
    <x v="0"/>
  </r>
  <r>
    <x v="23"/>
    <x v="11"/>
    <n v="39.96"/>
    <m/>
    <x v="5"/>
    <x v="2"/>
  </r>
  <r>
    <x v="24"/>
    <x v="34"/>
    <n v="334.59"/>
    <m/>
    <x v="32"/>
    <x v="2"/>
  </r>
  <r>
    <x v="25"/>
    <x v="14"/>
    <n v="45.2"/>
    <m/>
    <x v="13"/>
    <x v="6"/>
  </r>
  <r>
    <x v="25"/>
    <x v="7"/>
    <m/>
    <n v="250"/>
    <x v="7"/>
    <x v="4"/>
  </r>
  <r>
    <x v="26"/>
    <x v="27"/>
    <n v="8.19"/>
    <m/>
    <x v="25"/>
    <x v="0"/>
  </r>
  <r>
    <x v="26"/>
    <x v="8"/>
    <n v="9.86"/>
    <m/>
    <x v="8"/>
    <x v="2"/>
  </r>
  <r>
    <x v="27"/>
    <x v="8"/>
    <n v="5.67"/>
    <m/>
    <x v="8"/>
    <x v="2"/>
  </r>
  <r>
    <x v="27"/>
    <x v="8"/>
    <n v="2.4900000000000002"/>
    <m/>
    <x v="8"/>
    <x v="2"/>
  </r>
  <r>
    <x v="27"/>
    <x v="12"/>
    <n v="74.849999999999994"/>
    <m/>
    <x v="11"/>
    <x v="2"/>
  </r>
  <r>
    <x v="27"/>
    <x v="17"/>
    <n v="133.15"/>
    <m/>
    <x v="16"/>
    <x v="2"/>
  </r>
  <r>
    <x v="28"/>
    <x v="35"/>
    <n v="24.81"/>
    <m/>
    <x v="33"/>
    <x v="7"/>
  </r>
  <r>
    <x v="28"/>
    <x v="36"/>
    <n v="2.97"/>
    <m/>
    <x v="34"/>
    <x v="0"/>
  </r>
  <r>
    <x v="29"/>
    <x v="12"/>
    <n v="31.15"/>
    <m/>
    <x v="11"/>
    <x v="2"/>
  </r>
  <r>
    <x v="29"/>
    <x v="8"/>
    <n v="13.24"/>
    <m/>
    <x v="8"/>
    <x v="2"/>
  </r>
  <r>
    <x v="29"/>
    <x v="37"/>
    <n v="5.4"/>
    <m/>
    <x v="35"/>
    <x v="0"/>
  </r>
  <r>
    <x v="30"/>
    <x v="7"/>
    <m/>
    <n v="397.36"/>
    <x v="7"/>
    <x v="4"/>
  </r>
  <r>
    <x v="31"/>
    <x v="8"/>
    <n v="11.57"/>
    <m/>
    <x v="8"/>
    <x v="2"/>
  </r>
  <r>
    <x v="31"/>
    <x v="14"/>
    <n v="37.909999999999997"/>
    <m/>
    <x v="13"/>
    <x v="6"/>
  </r>
  <r>
    <x v="32"/>
    <x v="9"/>
    <m/>
    <n v="38"/>
    <x v="9"/>
    <x v="3"/>
  </r>
  <r>
    <x v="33"/>
    <x v="38"/>
    <n v="1.67"/>
    <m/>
    <x v="36"/>
    <x v="0"/>
  </r>
  <r>
    <x v="33"/>
    <x v="39"/>
    <n v="38.369999999999997"/>
    <m/>
    <x v="37"/>
    <x v="0"/>
  </r>
  <r>
    <x v="33"/>
    <x v="40"/>
    <n v="20.34"/>
    <m/>
    <x v="38"/>
    <x v="7"/>
  </r>
  <r>
    <x v="33"/>
    <x v="41"/>
    <n v="50.24"/>
    <m/>
    <x v="39"/>
    <x v="0"/>
  </r>
  <r>
    <x v="33"/>
    <x v="41"/>
    <n v="2.81"/>
    <m/>
    <x v="39"/>
    <x v="0"/>
  </r>
  <r>
    <x v="34"/>
    <x v="12"/>
    <n v="30.2"/>
    <m/>
    <x v="11"/>
    <x v="2"/>
  </r>
  <r>
    <x v="34"/>
    <x v="12"/>
    <n v="4.49"/>
    <m/>
    <x v="11"/>
    <x v="2"/>
  </r>
  <r>
    <x v="34"/>
    <x v="12"/>
    <n v="3.49"/>
    <m/>
    <x v="11"/>
    <x v="2"/>
  </r>
  <r>
    <x v="34"/>
    <x v="41"/>
    <n v="106.12"/>
    <m/>
    <x v="39"/>
    <x v="0"/>
  </r>
  <r>
    <x v="34"/>
    <x v="7"/>
    <m/>
    <n v="462.15"/>
    <x v="7"/>
    <x v="4"/>
  </r>
  <r>
    <x v="34"/>
    <x v="2"/>
    <n v="128.15"/>
    <m/>
    <x v="2"/>
    <x v="1"/>
  </r>
  <r>
    <x v="35"/>
    <x v="42"/>
    <n v="13.63"/>
    <m/>
    <x v="5"/>
    <x v="2"/>
  </r>
  <r>
    <x v="35"/>
    <x v="11"/>
    <n v="48.19"/>
    <m/>
    <x v="5"/>
    <x v="2"/>
  </r>
  <r>
    <x v="36"/>
    <x v="12"/>
    <n v="39.01"/>
    <m/>
    <x v="11"/>
    <x v="2"/>
  </r>
  <r>
    <x v="36"/>
    <x v="43"/>
    <n v="68.87"/>
    <m/>
    <x v="40"/>
    <x v="0"/>
  </r>
  <r>
    <x v="37"/>
    <x v="3"/>
    <n v="13.67"/>
    <m/>
    <x v="3"/>
    <x v="2"/>
  </r>
  <r>
    <x v="38"/>
    <x v="44"/>
    <n v="33.090000000000003"/>
    <m/>
    <x v="41"/>
    <x v="1"/>
  </r>
  <r>
    <x v="38"/>
    <x v="26"/>
    <n v="9.61"/>
    <m/>
    <x v="24"/>
    <x v="2"/>
  </r>
  <r>
    <x v="38"/>
    <x v="45"/>
    <n v="3.76"/>
    <m/>
    <x v="42"/>
    <x v="0"/>
  </r>
  <r>
    <x v="38"/>
    <x v="12"/>
    <n v="6.99"/>
    <m/>
    <x v="11"/>
    <x v="2"/>
  </r>
  <r>
    <x v="39"/>
    <x v="14"/>
    <n v="45.2"/>
    <m/>
    <x v="13"/>
    <x v="6"/>
  </r>
  <r>
    <x v="40"/>
    <x v="46"/>
    <n v="51.98"/>
    <m/>
    <x v="43"/>
    <x v="7"/>
  </r>
  <r>
    <x v="41"/>
    <x v="2"/>
    <n v="128.15"/>
    <m/>
    <x v="2"/>
    <x v="1"/>
  </r>
  <r>
    <x v="42"/>
    <x v="7"/>
    <m/>
    <n v="389.91"/>
    <x v="7"/>
    <x v="4"/>
  </r>
  <r>
    <x v="43"/>
    <x v="47"/>
    <n v="272.95"/>
    <m/>
    <x v="44"/>
    <x v="9"/>
  </r>
  <r>
    <x v="44"/>
    <x v="48"/>
    <n v="58.76"/>
    <m/>
    <x v="45"/>
    <x v="7"/>
  </r>
  <r>
    <x v="44"/>
    <x v="49"/>
    <n v="13"/>
    <m/>
    <x v="46"/>
    <x v="0"/>
  </r>
  <r>
    <x v="45"/>
    <x v="14"/>
    <n v="45.2"/>
    <m/>
    <x v="13"/>
    <x v="6"/>
  </r>
  <r>
    <x v="46"/>
    <x v="7"/>
    <m/>
    <n v="194.35"/>
    <x v="7"/>
    <x v="4"/>
  </r>
  <r>
    <x v="47"/>
    <x v="2"/>
    <n v="128.15"/>
    <m/>
    <x v="2"/>
    <x v="1"/>
  </r>
  <r>
    <x v="48"/>
    <x v="7"/>
    <m/>
    <n v="367.95"/>
    <x v="7"/>
    <x v="4"/>
  </r>
  <r>
    <x v="49"/>
    <x v="42"/>
    <n v="66.2"/>
    <m/>
    <x v="5"/>
    <x v="2"/>
  </r>
  <r>
    <x v="50"/>
    <x v="28"/>
    <n v="27.06"/>
    <m/>
    <x v="26"/>
    <x v="2"/>
  </r>
  <r>
    <x v="51"/>
    <x v="14"/>
    <n v="45.2"/>
    <m/>
    <x v="13"/>
    <x v="6"/>
  </r>
  <r>
    <x v="52"/>
    <x v="7"/>
    <m/>
    <n v="250"/>
    <x v="7"/>
    <x v="4"/>
  </r>
  <r>
    <x v="53"/>
    <x v="43"/>
    <n v="62.67"/>
    <m/>
    <x v="40"/>
    <x v="0"/>
  </r>
  <r>
    <x v="54"/>
    <x v="50"/>
    <n v="128.15"/>
    <m/>
    <x v="47"/>
    <x v="1"/>
  </r>
  <r>
    <x v="54"/>
    <x v="28"/>
    <n v="10.39"/>
    <m/>
    <x v="26"/>
    <x v="2"/>
  </r>
  <r>
    <x v="55"/>
    <x v="51"/>
    <n v="8.48"/>
    <m/>
    <x v="48"/>
    <x v="0"/>
  </r>
  <r>
    <x v="56"/>
    <x v="52"/>
    <n v="16"/>
    <m/>
    <x v="49"/>
    <x v="5"/>
  </r>
  <r>
    <x v="56"/>
    <x v="52"/>
    <n v="159.75"/>
    <m/>
    <x v="49"/>
    <x v="5"/>
  </r>
  <r>
    <x v="57"/>
    <x v="53"/>
    <n v="48.58"/>
    <m/>
    <x v="50"/>
    <x v="7"/>
  </r>
  <r>
    <x v="57"/>
    <x v="54"/>
    <n v="81.72"/>
    <m/>
    <x v="51"/>
    <x v="7"/>
  </r>
  <r>
    <x v="57"/>
    <x v="55"/>
    <n v="11.3"/>
    <m/>
    <x v="52"/>
    <x v="7"/>
  </r>
  <r>
    <x v="57"/>
    <x v="27"/>
    <n v="18.649999999999999"/>
    <m/>
    <x v="25"/>
    <x v="0"/>
  </r>
  <r>
    <x v="57"/>
    <x v="7"/>
    <m/>
    <n v="384.62"/>
    <x v="7"/>
    <x v="4"/>
  </r>
  <r>
    <x v="58"/>
    <x v="56"/>
    <n v="16.93"/>
    <m/>
    <x v="53"/>
    <x v="0"/>
  </r>
  <r>
    <x v="59"/>
    <x v="14"/>
    <n v="45.2"/>
    <m/>
    <x v="13"/>
    <x v="6"/>
  </r>
  <r>
    <x v="60"/>
    <x v="28"/>
    <n v="16.13"/>
    <m/>
    <x v="26"/>
    <x v="2"/>
  </r>
  <r>
    <x v="61"/>
    <x v="3"/>
    <n v="0.79"/>
    <m/>
    <x v="3"/>
    <x v="2"/>
  </r>
  <r>
    <x v="61"/>
    <x v="22"/>
    <n v="4.5199999999999996"/>
    <m/>
    <x v="21"/>
    <x v="2"/>
  </r>
  <r>
    <x v="61"/>
    <x v="57"/>
    <n v="15.82"/>
    <m/>
    <x v="54"/>
    <x v="0"/>
  </r>
  <r>
    <x v="61"/>
    <x v="58"/>
    <n v="42.26"/>
    <m/>
    <x v="55"/>
    <x v="0"/>
  </r>
  <r>
    <x v="62"/>
    <x v="11"/>
    <n v="3.97"/>
    <m/>
    <x v="5"/>
    <x v="2"/>
  </r>
  <r>
    <x v="63"/>
    <x v="50"/>
    <n v="128.15"/>
    <m/>
    <x v="47"/>
    <x v="1"/>
  </r>
  <r>
    <x v="63"/>
    <x v="59"/>
    <n v="20.329999999999998"/>
    <m/>
    <x v="56"/>
    <x v="7"/>
  </r>
  <r>
    <x v="63"/>
    <x v="12"/>
    <n v="41.94"/>
    <m/>
    <x v="11"/>
    <x v="2"/>
  </r>
  <r>
    <x v="64"/>
    <x v="7"/>
    <m/>
    <n v="238.81"/>
    <x v="7"/>
    <x v="4"/>
  </r>
  <r>
    <x v="65"/>
    <x v="53"/>
    <n v="48.58"/>
    <m/>
    <x v="50"/>
    <x v="7"/>
  </r>
  <r>
    <x v="66"/>
    <x v="60"/>
    <n v="60.95"/>
    <m/>
    <x v="57"/>
    <x v="7"/>
  </r>
  <r>
    <x v="67"/>
    <x v="14"/>
    <n v="33.9"/>
    <m/>
    <x v="13"/>
    <x v="6"/>
  </r>
  <r>
    <x v="68"/>
    <x v="50"/>
    <n v="128.15"/>
    <m/>
    <x v="47"/>
    <x v="1"/>
  </r>
  <r>
    <x v="69"/>
    <x v="61"/>
    <n v="15.81"/>
    <m/>
    <x v="58"/>
    <x v="0"/>
  </r>
  <r>
    <x v="69"/>
    <x v="7"/>
    <m/>
    <n v="454.36"/>
    <x v="7"/>
    <x v="4"/>
  </r>
  <r>
    <x v="70"/>
    <x v="62"/>
    <n v="210.41"/>
    <m/>
    <x v="59"/>
    <x v="5"/>
  </r>
  <r>
    <x v="71"/>
    <x v="63"/>
    <n v="33.9"/>
    <m/>
    <x v="60"/>
    <x v="5"/>
  </r>
  <r>
    <x v="72"/>
    <x v="64"/>
    <n v="48"/>
    <m/>
    <x v="61"/>
    <x v="5"/>
  </r>
  <r>
    <x v="73"/>
    <x v="63"/>
    <n v="33.9"/>
    <m/>
    <x v="60"/>
    <x v="5"/>
  </r>
  <r>
    <x v="74"/>
    <x v="50"/>
    <n v="128.15"/>
    <m/>
    <x v="47"/>
    <x v="1"/>
  </r>
  <r>
    <x v="75"/>
    <x v="7"/>
    <m/>
    <n v="369.82"/>
    <x v="7"/>
    <x v="4"/>
  </r>
  <r>
    <x v="76"/>
    <x v="50"/>
    <n v="30"/>
    <m/>
    <x v="47"/>
    <x v="1"/>
  </r>
  <r>
    <x v="76"/>
    <x v="12"/>
    <n v="148.6"/>
    <m/>
    <x v="11"/>
    <x v="2"/>
  </r>
  <r>
    <x v="77"/>
    <x v="12"/>
    <n v="32.76"/>
    <m/>
    <x v="11"/>
    <x v="2"/>
  </r>
  <r>
    <x v="78"/>
    <x v="65"/>
    <n v="21"/>
    <m/>
    <x v="62"/>
    <x v="8"/>
  </r>
  <r>
    <x v="78"/>
    <x v="50"/>
    <n v="30"/>
    <m/>
    <x v="47"/>
    <x v="1"/>
  </r>
  <r>
    <x v="79"/>
    <x v="66"/>
    <n v="45.2"/>
    <m/>
    <x v="63"/>
    <x v="6"/>
  </r>
  <r>
    <x v="80"/>
    <x v="50"/>
    <n v="30"/>
    <m/>
    <x v="47"/>
    <x v="1"/>
  </r>
  <r>
    <x v="80"/>
    <x v="22"/>
    <n v="2.2599999999999998"/>
    <m/>
    <x v="21"/>
    <x v="2"/>
  </r>
  <r>
    <x v="81"/>
    <x v="50"/>
    <n v="30"/>
    <m/>
    <x v="47"/>
    <x v="1"/>
  </r>
  <r>
    <x v="82"/>
    <x v="7"/>
    <m/>
    <n v="258.61"/>
    <x v="7"/>
    <x v="4"/>
  </r>
  <r>
    <x v="83"/>
    <x v="67"/>
    <n v="49.26"/>
    <m/>
    <x v="64"/>
    <x v="0"/>
  </r>
  <r>
    <x v="84"/>
    <x v="66"/>
    <n v="53.9"/>
    <m/>
    <x v="63"/>
    <x v="6"/>
  </r>
  <r>
    <x v="85"/>
    <x v="68"/>
    <n v="16"/>
    <m/>
    <x v="65"/>
    <x v="8"/>
  </r>
  <r>
    <x v="85"/>
    <x v="69"/>
    <n v="11.3"/>
    <m/>
    <x v="66"/>
    <x v="2"/>
  </r>
  <r>
    <x v="85"/>
    <x v="50"/>
    <n v="128.15"/>
    <m/>
    <x v="47"/>
    <x v="1"/>
  </r>
  <r>
    <x v="85"/>
    <x v="7"/>
    <m/>
    <n v="706.58"/>
    <x v="7"/>
    <x v="4"/>
  </r>
  <r>
    <x v="86"/>
    <x v="12"/>
    <n v="77.88"/>
    <m/>
    <x v="11"/>
    <x v="2"/>
  </r>
  <r>
    <x v="86"/>
    <x v="11"/>
    <n v="76.17"/>
    <m/>
    <x v="5"/>
    <x v="2"/>
  </r>
  <r>
    <x v="87"/>
    <x v="70"/>
    <n v="103.59"/>
    <m/>
    <x v="67"/>
    <x v="6"/>
  </r>
  <r>
    <x v="87"/>
    <x v="0"/>
    <n v="15.23"/>
    <m/>
    <x v="0"/>
    <x v="0"/>
  </r>
  <r>
    <x v="88"/>
    <x v="71"/>
    <n v="35.229999999999997"/>
    <m/>
    <x v="68"/>
    <x v="7"/>
  </r>
  <r>
    <x v="88"/>
    <x v="71"/>
    <n v="121.95"/>
    <m/>
    <x v="68"/>
    <x v="7"/>
  </r>
  <r>
    <x v="89"/>
    <x v="22"/>
    <n v="10.81"/>
    <m/>
    <x v="21"/>
    <x v="2"/>
  </r>
  <r>
    <x v="90"/>
    <x v="7"/>
    <m/>
    <n v="500"/>
    <x v="7"/>
    <x v="4"/>
  </r>
  <r>
    <x v="90"/>
    <x v="72"/>
    <n v="80"/>
    <m/>
    <x v="69"/>
    <x v="5"/>
  </r>
  <r>
    <x v="91"/>
    <x v="9"/>
    <m/>
    <n v="36.43"/>
    <x v="9"/>
    <x v="3"/>
  </r>
  <r>
    <x v="92"/>
    <x v="47"/>
    <n v="557.14"/>
    <m/>
    <x v="44"/>
    <x v="9"/>
  </r>
  <r>
    <x v="93"/>
    <x v="73"/>
    <n v="24.86"/>
    <m/>
    <x v="70"/>
    <x v="5"/>
  </r>
  <r>
    <x v="94"/>
    <x v="74"/>
    <n v="35"/>
    <m/>
    <x v="71"/>
    <x v="5"/>
  </r>
  <r>
    <x v="95"/>
    <x v="75"/>
    <n v="75.150000000000006"/>
    <m/>
    <x v="72"/>
    <x v="5"/>
  </r>
  <r>
    <x v="96"/>
    <x v="50"/>
    <n v="30"/>
    <m/>
    <x v="47"/>
    <x v="1"/>
  </r>
  <r>
    <x v="97"/>
    <x v="7"/>
    <m/>
    <n v="458.97"/>
    <x v="7"/>
    <x v="4"/>
  </r>
  <r>
    <x v="98"/>
    <x v="75"/>
    <n v="75.150000000000006"/>
    <m/>
    <x v="72"/>
    <x v="5"/>
  </r>
  <r>
    <x v="99"/>
    <x v="50"/>
    <n v="30"/>
    <m/>
    <x v="47"/>
    <x v="1"/>
  </r>
  <r>
    <x v="100"/>
    <x v="76"/>
    <n v="15"/>
    <m/>
    <x v="29"/>
    <x v="8"/>
  </r>
  <r>
    <x v="100"/>
    <x v="77"/>
    <n v="6.49"/>
    <m/>
    <x v="73"/>
    <x v="2"/>
  </r>
  <r>
    <x v="100"/>
    <x v="18"/>
    <n v="33.39"/>
    <m/>
    <x v="17"/>
    <x v="0"/>
  </r>
  <r>
    <x v="101"/>
    <x v="78"/>
    <n v="2.5299999999999998"/>
    <m/>
    <x v="74"/>
    <x v="7"/>
  </r>
  <r>
    <x v="102"/>
    <x v="3"/>
    <n v="8.32"/>
    <m/>
    <x v="3"/>
    <x v="2"/>
  </r>
  <r>
    <x v="102"/>
    <x v="79"/>
    <n v="4.5199999999999996"/>
    <m/>
    <x v="75"/>
    <x v="1"/>
  </r>
  <r>
    <x v="103"/>
    <x v="79"/>
    <n v="7.91"/>
    <m/>
    <x v="75"/>
    <x v="1"/>
  </r>
  <r>
    <x v="103"/>
    <x v="75"/>
    <n v="75.150000000000006"/>
    <m/>
    <x v="72"/>
    <x v="5"/>
  </r>
  <r>
    <x v="103"/>
    <x v="60"/>
    <n v="200.51"/>
    <m/>
    <x v="57"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x v="0"/>
    <x v="0"/>
    <m/>
    <n v="1195.4000000000001"/>
    <x v="0"/>
    <x v="0"/>
  </r>
  <r>
    <x v="1"/>
    <x v="1"/>
    <m/>
    <n v="112"/>
    <x v="1"/>
    <x v="1"/>
  </r>
  <r>
    <x v="2"/>
    <x v="2"/>
    <m/>
    <n v="33"/>
    <x v="2"/>
    <x v="1"/>
  </r>
  <r>
    <x v="2"/>
    <x v="3"/>
    <n v="100"/>
    <m/>
    <x v="3"/>
    <x v="2"/>
  </r>
  <r>
    <x v="3"/>
    <x v="4"/>
    <m/>
    <n v="1"/>
    <x v="4"/>
    <x v="1"/>
  </r>
  <r>
    <x v="4"/>
    <x v="5"/>
    <n v="100"/>
    <m/>
    <x v="5"/>
    <x v="2"/>
  </r>
  <r>
    <x v="4"/>
    <x v="6"/>
    <n v="400"/>
    <m/>
    <x v="6"/>
    <x v="2"/>
  </r>
  <r>
    <x v="5"/>
    <x v="0"/>
    <m/>
    <n v="767.77"/>
    <x v="0"/>
    <x v="0"/>
  </r>
  <r>
    <x v="6"/>
    <x v="7"/>
    <m/>
    <n v="10"/>
    <x v="7"/>
    <x v="1"/>
  </r>
  <r>
    <x v="7"/>
    <x v="8"/>
    <m/>
    <n v="55.08"/>
    <x v="8"/>
    <x v="3"/>
  </r>
  <r>
    <x v="8"/>
    <x v="9"/>
    <m/>
    <n v="60"/>
    <x v="9"/>
    <x v="1"/>
  </r>
  <r>
    <x v="8"/>
    <x v="10"/>
    <n v="650"/>
    <m/>
    <x v="10"/>
    <x v="2"/>
  </r>
  <r>
    <x v="9"/>
    <x v="0"/>
    <m/>
    <n v="755.63"/>
    <x v="0"/>
    <x v="0"/>
  </r>
  <r>
    <x v="10"/>
    <x v="11"/>
    <m/>
    <n v="13.09"/>
    <x v="11"/>
    <x v="4"/>
  </r>
  <r>
    <x v="11"/>
    <x v="12"/>
    <m/>
    <n v="103"/>
    <x v="12"/>
    <x v="1"/>
  </r>
  <r>
    <x v="12"/>
    <x v="13"/>
    <n v="500"/>
    <m/>
    <x v="13"/>
    <x v="2"/>
  </r>
  <r>
    <x v="13"/>
    <x v="14"/>
    <n v="8610"/>
    <m/>
    <x v="14"/>
    <x v="2"/>
  </r>
  <r>
    <x v="13"/>
    <x v="15"/>
    <n v="750"/>
    <m/>
    <x v="15"/>
    <x v="2"/>
  </r>
  <r>
    <x v="14"/>
    <x v="0"/>
    <m/>
    <n v="865.79"/>
    <x v="0"/>
    <x v="0"/>
  </r>
  <r>
    <x v="15"/>
    <x v="16"/>
    <n v="100"/>
    <m/>
    <x v="16"/>
    <x v="2"/>
  </r>
  <r>
    <x v="16"/>
    <x v="8"/>
    <m/>
    <n v="55.08"/>
    <x v="8"/>
    <x v="3"/>
  </r>
  <r>
    <x v="17"/>
    <x v="17"/>
    <m/>
    <n v="8.8000000000000007"/>
    <x v="17"/>
    <x v="4"/>
  </r>
  <r>
    <x v="18"/>
    <x v="18"/>
    <n v="800"/>
    <m/>
    <x v="18"/>
    <x v="2"/>
  </r>
  <r>
    <x v="18"/>
    <x v="0"/>
    <m/>
    <n v="872.64"/>
    <x v="0"/>
    <x v="0"/>
  </r>
  <r>
    <x v="18"/>
    <x v="8"/>
    <m/>
    <n v="153"/>
    <x v="8"/>
    <x v="3"/>
  </r>
  <r>
    <x v="19"/>
    <x v="19"/>
    <m/>
    <n v="18.41"/>
    <x v="19"/>
    <x v="1"/>
  </r>
  <r>
    <x v="20"/>
    <x v="11"/>
    <m/>
    <n v="14.66"/>
    <x v="11"/>
    <x v="4"/>
  </r>
  <r>
    <x v="20"/>
    <x v="20"/>
    <m/>
    <n v="6"/>
    <x v="20"/>
    <x v="1"/>
  </r>
  <r>
    <x v="20"/>
    <x v="21"/>
    <n v="104"/>
    <m/>
    <x v="21"/>
    <x v="2"/>
  </r>
  <r>
    <x v="21"/>
    <x v="22"/>
    <n v="900"/>
    <m/>
    <x v="22"/>
    <x v="2"/>
  </r>
  <r>
    <x v="22"/>
    <x v="0"/>
    <m/>
    <n v="982.05"/>
    <x v="0"/>
    <x v="0"/>
  </r>
  <r>
    <x v="23"/>
    <x v="8"/>
    <m/>
    <n v="93.25"/>
    <x v="8"/>
    <x v="3"/>
  </r>
  <r>
    <x v="24"/>
    <x v="0"/>
    <m/>
    <n v="872.64"/>
    <x v="0"/>
    <x v="0"/>
  </r>
  <r>
    <x v="24"/>
    <x v="17"/>
    <m/>
    <n v="7.48"/>
    <x v="17"/>
    <x v="4"/>
  </r>
  <r>
    <x v="24"/>
    <x v="8"/>
    <m/>
    <n v="55.08"/>
    <x v="8"/>
    <x v="3"/>
  </r>
  <r>
    <x v="25"/>
    <x v="23"/>
    <m/>
    <n v="100"/>
    <x v="23"/>
    <x v="5"/>
  </r>
  <r>
    <x v="26"/>
    <x v="24"/>
    <m/>
    <n v="800"/>
    <x v="24"/>
    <x v="2"/>
  </r>
  <r>
    <x v="26"/>
    <x v="8"/>
    <m/>
    <n v="76.5"/>
    <x v="8"/>
    <x v="3"/>
  </r>
  <r>
    <x v="27"/>
    <x v="25"/>
    <n v="400"/>
    <m/>
    <x v="25"/>
    <x v="2"/>
  </r>
  <r>
    <x v="28"/>
    <x v="11"/>
    <m/>
    <n v="11.42"/>
    <x v="11"/>
    <x v="4"/>
  </r>
  <r>
    <x v="29"/>
    <x v="26"/>
    <m/>
    <n v="20"/>
    <x v="26"/>
    <x v="5"/>
  </r>
  <r>
    <x v="30"/>
    <x v="27"/>
    <n v="650"/>
    <m/>
    <x v="27"/>
    <x v="2"/>
  </r>
  <r>
    <x v="31"/>
    <x v="0"/>
    <m/>
    <n v="767.77"/>
    <x v="0"/>
    <x v="0"/>
  </r>
  <r>
    <x v="32"/>
    <x v="28"/>
    <n v="400"/>
    <m/>
    <x v="28"/>
    <x v="2"/>
  </r>
  <r>
    <x v="33"/>
    <x v="29"/>
    <m/>
    <n v="1"/>
    <x v="29"/>
    <x v="1"/>
  </r>
  <r>
    <x v="34"/>
    <x v="0"/>
    <m/>
    <n v="1456.22"/>
    <x v="0"/>
    <x v="0"/>
  </r>
  <r>
    <x v="34"/>
    <x v="8"/>
    <m/>
    <n v="55.08"/>
    <x v="8"/>
    <x v="3"/>
  </r>
  <r>
    <x v="35"/>
    <x v="17"/>
    <m/>
    <n v="6.22"/>
    <x v="17"/>
    <x v="4"/>
  </r>
  <r>
    <x v="36"/>
    <x v="30"/>
    <m/>
    <n v="20"/>
    <x v="30"/>
    <x v="5"/>
  </r>
  <r>
    <x v="37"/>
    <x v="11"/>
    <m/>
    <n v="8.19"/>
    <x v="11"/>
    <x v="4"/>
  </r>
  <r>
    <x v="38"/>
    <x v="31"/>
    <n v="500"/>
    <m/>
    <x v="31"/>
    <x v="2"/>
  </r>
  <r>
    <x v="38"/>
    <x v="0"/>
    <m/>
    <n v="1465.92"/>
    <x v="0"/>
    <x v="0"/>
  </r>
  <r>
    <x v="39"/>
    <x v="32"/>
    <m/>
    <n v="1000"/>
    <x v="32"/>
    <x v="6"/>
  </r>
  <r>
    <x v="40"/>
    <x v="33"/>
    <n v="700"/>
    <m/>
    <x v="33"/>
    <x v="2"/>
  </r>
  <r>
    <x v="40"/>
    <x v="34"/>
    <n v="500"/>
    <m/>
    <x v="34"/>
    <x v="2"/>
  </r>
  <r>
    <x v="41"/>
    <x v="0"/>
    <m/>
    <n v="1290.8499999999999"/>
    <x v="0"/>
    <x v="0"/>
  </r>
  <r>
    <x v="42"/>
    <x v="8"/>
    <m/>
    <n v="55.08"/>
    <x v="8"/>
    <x v="3"/>
  </r>
  <r>
    <x v="43"/>
    <x v="17"/>
    <m/>
    <n v="5"/>
    <x v="17"/>
    <x v="4"/>
  </r>
  <r>
    <x v="44"/>
    <x v="35"/>
    <n v="930"/>
    <m/>
    <x v="35"/>
    <x v="2"/>
  </r>
  <r>
    <x v="45"/>
    <x v="11"/>
    <m/>
    <n v="4.28"/>
    <x v="11"/>
    <x v="4"/>
  </r>
  <r>
    <x v="45"/>
    <x v="0"/>
    <m/>
    <n v="1434.37"/>
    <x v="0"/>
    <x v="0"/>
  </r>
  <r>
    <x v="46"/>
    <x v="36"/>
    <n v="389.91"/>
    <m/>
    <x v="36"/>
    <x v="2"/>
  </r>
  <r>
    <x v="47"/>
    <x v="37"/>
    <m/>
    <n v="7"/>
    <x v="37"/>
    <x v="1"/>
  </r>
  <r>
    <x v="48"/>
    <x v="0"/>
    <m/>
    <n v="1434.37"/>
    <x v="0"/>
    <x v="0"/>
  </r>
  <r>
    <x v="48"/>
    <x v="8"/>
    <m/>
    <n v="186.5"/>
    <x v="8"/>
    <x v="3"/>
  </r>
  <r>
    <x v="49"/>
    <x v="38"/>
    <n v="100"/>
    <m/>
    <x v="38"/>
    <x v="2"/>
  </r>
  <r>
    <x v="49"/>
    <x v="39"/>
    <m/>
    <n v="750"/>
    <x v="39"/>
    <x v="2"/>
  </r>
  <r>
    <x v="50"/>
    <x v="8"/>
    <m/>
    <n v="265.75"/>
    <x v="8"/>
    <x v="3"/>
  </r>
  <r>
    <x v="51"/>
    <x v="8"/>
    <m/>
    <n v="226"/>
    <x v="8"/>
    <x v="3"/>
  </r>
  <r>
    <x v="52"/>
    <x v="11"/>
    <m/>
    <n v="2.62"/>
    <x v="11"/>
    <x v="4"/>
  </r>
  <r>
    <x v="52"/>
    <x v="0"/>
    <m/>
    <n v="1275.1600000000001"/>
    <x v="0"/>
    <x v="0"/>
  </r>
  <r>
    <x v="53"/>
    <x v="40"/>
    <n v="1100"/>
    <m/>
    <x v="40"/>
    <x v="2"/>
  </r>
  <r>
    <x v="53"/>
    <x v="0"/>
    <m/>
    <n v="1170.8699999999999"/>
    <x v="0"/>
    <x v="0"/>
  </r>
  <r>
    <x v="54"/>
    <x v="41"/>
    <n v="8992.67"/>
    <m/>
    <x v="41"/>
    <x v="2"/>
  </r>
  <r>
    <x v="55"/>
    <x v="42"/>
    <m/>
    <n v="2992.67"/>
    <x v="42"/>
    <x v="2"/>
  </r>
  <r>
    <x v="56"/>
    <x v="43"/>
    <n v="2992.67"/>
    <m/>
    <x v="43"/>
    <x v="2"/>
  </r>
  <r>
    <x v="56"/>
    <x v="17"/>
    <m/>
    <n v="2.35"/>
    <x v="17"/>
    <x v="4"/>
  </r>
  <r>
    <x v="57"/>
    <x v="0"/>
    <m/>
    <n v="1424.92"/>
    <x v="0"/>
    <x v="0"/>
  </r>
  <r>
    <x v="58"/>
    <x v="11"/>
    <m/>
    <n v="3.28"/>
    <x v="11"/>
    <x v="4"/>
  </r>
  <r>
    <x v="59"/>
    <x v="44"/>
    <m/>
    <n v="1003"/>
    <x v="44"/>
    <x v="2"/>
  </r>
  <r>
    <x v="60"/>
    <x v="45"/>
    <n v="1000"/>
    <m/>
    <x v="45"/>
    <x v="2"/>
  </r>
  <r>
    <x v="60"/>
    <x v="0"/>
    <m/>
    <n v="1255.1500000000001"/>
    <x v="0"/>
    <x v="0"/>
  </r>
  <r>
    <x v="61"/>
    <x v="0"/>
    <m/>
    <n v="1146.3399999999999"/>
    <x v="0"/>
    <x v="0"/>
  </r>
  <r>
    <x v="61"/>
    <x v="17"/>
    <m/>
    <n v="1.93"/>
    <x v="17"/>
    <x v="4"/>
  </r>
  <r>
    <x v="62"/>
    <x v="11"/>
    <m/>
    <n v="2.2400000000000002"/>
    <x v="11"/>
    <x v="4"/>
  </r>
  <r>
    <x v="63"/>
    <x v="46"/>
    <m/>
    <n v="3.5"/>
    <x v="46"/>
    <x v="7"/>
  </r>
  <r>
    <x v="64"/>
    <x v="47"/>
    <n v="700"/>
    <m/>
    <x v="47"/>
    <x v="2"/>
  </r>
  <r>
    <x v="65"/>
    <x v="0"/>
    <m/>
    <n v="840.61"/>
    <x v="0"/>
    <x v="0"/>
  </r>
  <r>
    <x v="66"/>
    <x v="48"/>
    <n v="200"/>
    <m/>
    <x v="48"/>
    <x v="2"/>
  </r>
  <r>
    <x v="67"/>
    <x v="49"/>
    <n v="100"/>
    <m/>
    <x v="49"/>
    <x v="2"/>
  </r>
  <r>
    <x v="67"/>
    <x v="46"/>
    <m/>
    <n v="132.44"/>
    <x v="46"/>
    <x v="7"/>
  </r>
  <r>
    <x v="68"/>
    <x v="50"/>
    <m/>
    <n v="50"/>
    <x v="50"/>
    <x v="2"/>
  </r>
  <r>
    <x v="68"/>
    <x v="51"/>
    <m/>
    <n v="750"/>
    <x v="51"/>
    <x v="2"/>
  </r>
  <r>
    <x v="69"/>
    <x v="46"/>
    <m/>
    <n v="3.5"/>
    <x v="46"/>
    <x v="7"/>
  </r>
  <r>
    <x v="70"/>
    <x v="52"/>
    <n v="150"/>
    <m/>
    <x v="52"/>
    <x v="2"/>
  </r>
  <r>
    <x v="70"/>
    <x v="46"/>
    <m/>
    <n v="154.53"/>
    <x v="46"/>
    <x v="7"/>
  </r>
  <r>
    <x v="70"/>
    <x v="8"/>
    <m/>
    <n v="151.99"/>
    <x v="8"/>
    <x v="3"/>
  </r>
  <r>
    <x v="71"/>
    <x v="0"/>
    <m/>
    <n v="1040.76"/>
    <x v="0"/>
    <x v="0"/>
  </r>
  <r>
    <x v="72"/>
    <x v="17"/>
    <m/>
    <n v="1.63"/>
    <x v="17"/>
    <x v="4"/>
  </r>
  <r>
    <x v="73"/>
    <x v="11"/>
    <m/>
    <n v="1.1399999999999999"/>
    <x v="11"/>
    <x v="4"/>
  </r>
  <r>
    <x v="74"/>
    <x v="53"/>
    <n v="900"/>
    <m/>
    <x v="53"/>
    <x v="2"/>
  </r>
  <r>
    <x v="75"/>
    <x v="0"/>
    <m/>
    <n v="947.35"/>
    <x v="0"/>
    <x v="0"/>
  </r>
  <r>
    <x v="76"/>
    <x v="0"/>
    <m/>
    <n v="827.26"/>
    <x v="0"/>
    <x v="0"/>
  </r>
  <r>
    <x v="77"/>
    <x v="17"/>
    <m/>
    <n v="1.04"/>
    <x v="17"/>
    <x v="4"/>
  </r>
  <r>
    <x v="78"/>
    <x v="54"/>
    <m/>
    <n v="1002"/>
    <x v="54"/>
    <x v="2"/>
  </r>
  <r>
    <x v="79"/>
    <x v="11"/>
    <m/>
    <n v="0.21"/>
    <x v="11"/>
    <x v="4"/>
  </r>
  <r>
    <x v="79"/>
    <x v="55"/>
    <n v="865"/>
    <m/>
    <x v="55"/>
    <x v="2"/>
  </r>
  <r>
    <x v="80"/>
    <x v="0"/>
    <m/>
    <n v="1208.45"/>
    <x v="0"/>
    <x v="0"/>
  </r>
  <r>
    <x v="81"/>
    <x v="56"/>
    <m/>
    <n v="808.25"/>
    <x v="56"/>
    <x v="0"/>
  </r>
  <r>
    <x v="82"/>
    <x v="57"/>
    <m/>
    <n v="0.81"/>
    <x v="57"/>
    <x v="4"/>
  </r>
  <r>
    <x v="83"/>
    <x v="57"/>
    <m/>
    <n v="3.47"/>
    <x v="57"/>
    <x v="4"/>
  </r>
  <r>
    <x v="83"/>
    <x v="11"/>
    <m/>
    <n v="0.14000000000000001"/>
    <x v="11"/>
    <x v="4"/>
  </r>
  <r>
    <x v="83"/>
    <x v="58"/>
    <m/>
    <n v="250"/>
    <x v="58"/>
    <x v="2"/>
  </r>
  <r>
    <x v="84"/>
    <x v="59"/>
    <m/>
    <n v="1000"/>
    <x v="59"/>
    <x v="2"/>
  </r>
  <r>
    <x v="84"/>
    <x v="60"/>
    <m/>
    <n v="1185.03"/>
    <x v="60"/>
    <x v="0"/>
  </r>
  <r>
    <x v="85"/>
    <x v="61"/>
    <m/>
    <n v="370"/>
    <x v="61"/>
    <x v="2"/>
  </r>
  <r>
    <x v="86"/>
    <x v="57"/>
    <m/>
    <n v="1.74"/>
    <x v="57"/>
    <x v="4"/>
  </r>
  <r>
    <x v="86"/>
    <x v="11"/>
    <m/>
    <n v="7.0000000000000007E-2"/>
    <x v="11"/>
    <x v="4"/>
  </r>
  <r>
    <x v="86"/>
    <x v="62"/>
    <n v="706.58"/>
    <m/>
    <x v="62"/>
    <x v="2"/>
  </r>
  <r>
    <x v="87"/>
    <x v="63"/>
    <m/>
    <n v="621.64"/>
    <x v="63"/>
    <x v="0"/>
  </r>
  <r>
    <x v="88"/>
    <x v="46"/>
    <m/>
    <n v="90.89"/>
    <x v="46"/>
    <x v="7"/>
  </r>
  <r>
    <x v="89"/>
    <x v="64"/>
    <n v="500"/>
    <m/>
    <x v="64"/>
    <x v="2"/>
  </r>
  <r>
    <x v="89"/>
    <x v="65"/>
    <m/>
    <n v="698.72"/>
    <x v="65"/>
    <x v="0"/>
  </r>
  <r>
    <x v="90"/>
    <x v="46"/>
    <m/>
    <n v="219.57"/>
    <x v="46"/>
    <x v="7"/>
  </r>
  <r>
    <x v="91"/>
    <x v="66"/>
    <m/>
    <n v="1000"/>
    <x v="66"/>
    <x v="2"/>
  </r>
  <r>
    <x v="92"/>
    <x v="67"/>
    <m/>
    <n v="527.65"/>
    <x v="67"/>
    <x v="0"/>
  </r>
  <r>
    <x v="93"/>
    <x v="57"/>
    <m/>
    <n v="0.27"/>
    <x v="57"/>
    <x v="4"/>
  </r>
  <r>
    <x v="93"/>
    <x v="11"/>
    <m/>
    <n v="0.01"/>
    <x v="11"/>
    <x v="4"/>
  </r>
  <r>
    <x v="94"/>
    <x v="68"/>
    <n v="458.97"/>
    <m/>
    <x v="68"/>
    <x v="2"/>
  </r>
  <r>
    <x v="95"/>
    <x v="46"/>
    <m/>
    <n v="35.840000000000003"/>
    <x v="46"/>
    <x v="7"/>
  </r>
  <r>
    <x v="96"/>
    <x v="46"/>
    <m/>
    <n v="70.25"/>
    <x v="46"/>
    <x v="7"/>
  </r>
  <r>
    <x v="97"/>
    <x v="46"/>
    <m/>
    <n v="137.93"/>
    <x v="46"/>
    <x v="7"/>
  </r>
  <r>
    <x v="97"/>
    <x v="46"/>
    <m/>
    <n v="362.41"/>
    <x v="46"/>
    <x v="7"/>
  </r>
  <r>
    <x v="98"/>
    <x v="69"/>
    <m/>
    <n v="1"/>
    <x v="32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2E872D-CCDA-4623-8619-75699429547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2" firstHeaderRow="1" firstDataRow="1" firstDataCol="1"/>
  <pivotFields count="8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81">
        <item x="16"/>
        <item x="35"/>
        <item x="78"/>
        <item x="31"/>
        <item x="76"/>
        <item x="33"/>
        <item x="79"/>
        <item x="71"/>
        <item x="74"/>
        <item x="13"/>
        <item x="10"/>
        <item x="9"/>
        <item x="47"/>
        <item x="64"/>
        <item x="62"/>
        <item x="69"/>
        <item x="22"/>
        <item x="46"/>
        <item x="14"/>
        <item x="66"/>
        <item x="21"/>
        <item x="60"/>
        <item x="41"/>
        <item x="32"/>
        <item x="39"/>
        <item x="67"/>
        <item x="57"/>
        <item x="6"/>
        <item x="68"/>
        <item x="25"/>
        <item x="26"/>
        <item x="20"/>
        <item x="52"/>
        <item x="27"/>
        <item x="54"/>
        <item x="12"/>
        <item x="3"/>
        <item x="48"/>
        <item x="15"/>
        <item x="75"/>
        <item x="23"/>
        <item x="8"/>
        <item x="7"/>
        <item x="44"/>
        <item x="2"/>
        <item x="29"/>
        <item x="50"/>
        <item x="70"/>
        <item x="51"/>
        <item x="18"/>
        <item x="24"/>
        <item x="17"/>
        <item x="30"/>
        <item x="72"/>
        <item x="53"/>
        <item x="40"/>
        <item x="49"/>
        <item x="55"/>
        <item x="56"/>
        <item x="73"/>
        <item x="45"/>
        <item x="36"/>
        <item x="19"/>
        <item x="38"/>
        <item x="37"/>
        <item x="0"/>
        <item x="4"/>
        <item x="1"/>
        <item x="58"/>
        <item x="59"/>
        <item x="43"/>
        <item x="61"/>
        <item x="77"/>
        <item x="34"/>
        <item x="28"/>
        <item x="42"/>
        <item x="5"/>
        <item x="11"/>
        <item x="65"/>
        <item x="63"/>
        <item t="default"/>
      </items>
    </pivotField>
    <pivotField dataField="1" showAll="0"/>
    <pivotField showAll="0"/>
    <pivotField showAll="0">
      <items count="77">
        <item x="15"/>
        <item x="33"/>
        <item x="74"/>
        <item x="29"/>
        <item x="31"/>
        <item x="75"/>
        <item x="68"/>
        <item x="71"/>
        <item x="12"/>
        <item x="10"/>
        <item x="9"/>
        <item x="44"/>
        <item x="61"/>
        <item x="59"/>
        <item x="66"/>
        <item x="21"/>
        <item x="43"/>
        <item x="13"/>
        <item x="63"/>
        <item x="20"/>
        <item x="57"/>
        <item x="39"/>
        <item x="30"/>
        <item x="37"/>
        <item x="64"/>
        <item x="54"/>
        <item x="6"/>
        <item x="65"/>
        <item x="23"/>
        <item x="24"/>
        <item x="19"/>
        <item x="49"/>
        <item x="25"/>
        <item x="51"/>
        <item x="11"/>
        <item x="3"/>
        <item x="45"/>
        <item x="14"/>
        <item x="72"/>
        <item x="22"/>
        <item x="8"/>
        <item x="7"/>
        <item x="41"/>
        <item x="2"/>
        <item x="27"/>
        <item x="47"/>
        <item x="67"/>
        <item x="48"/>
        <item x="17"/>
        <item x="16"/>
        <item x="28"/>
        <item x="69"/>
        <item x="50"/>
        <item x="38"/>
        <item x="46"/>
        <item x="52"/>
        <item x="53"/>
        <item x="70"/>
        <item x="42"/>
        <item x="34"/>
        <item x="18"/>
        <item x="36"/>
        <item x="35"/>
        <item x="0"/>
        <item x="4"/>
        <item x="1"/>
        <item x="55"/>
        <item x="56"/>
        <item x="40"/>
        <item x="58"/>
        <item x="73"/>
        <item x="32"/>
        <item x="26"/>
        <item x="5"/>
        <item x="62"/>
        <item x="60"/>
        <item t="default"/>
      </items>
    </pivotField>
    <pivotField axis="axisRow" showAll="0">
      <items count="11">
        <item h="1" x="3"/>
        <item sd="0" x="9"/>
        <item sd="0" x="8"/>
        <item sd="0" x="0"/>
        <item sd="0" x="2"/>
        <item sd="0" x="6"/>
        <item h="1" sd="0" x="4"/>
        <item sd="0" x="5"/>
        <item sd="0" x="7"/>
        <item sd="0"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h="1" sd="0" x="0"/>
        <item sd="0" x="1"/>
        <item sd="0" x="2"/>
        <item h="1" sd="0" x="3"/>
        <item t="default"/>
      </items>
    </pivotField>
  </pivotFields>
  <rowFields count="3">
    <field x="5"/>
    <field x="7"/>
    <field x="0"/>
  </rowFields>
  <rowItems count="9"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 t="grand">
      <x/>
    </i>
  </rowItems>
  <colItems count="1">
    <i/>
  </colItems>
  <dataFields count="1">
    <dataField name="Sum of Amount" fld="2" baseField="0" baseItem="0"/>
  </dataFields>
  <formats count="6"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5" type="button" dataOnly="0" labelOnly="1" outline="0" axis="axisRow" fieldPosition="0"/>
    </format>
    <format dxfId="17">
      <pivotArea dataOnly="0" labelOnly="1" fieldPosition="0">
        <references count="1">
          <reference field="5" count="0"/>
        </references>
      </pivotArea>
    </format>
    <format dxfId="16">
      <pivotArea dataOnly="0" labelOnly="1" grandRow="1" outline="0" fieldPosition="0"/>
    </format>
    <format dxfId="15">
      <pivotArea dataOnly="0" labelOnly="1" outline="0" axis="axisValues" fieldPosition="0"/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D83212-5BC7-404B-B91C-A66F83D3130B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7" firstHeaderRow="1" firstDataRow="1" firstDataCol="1"/>
  <pivotFields count="8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1">
        <item x="32"/>
        <item x="69"/>
        <item x="57"/>
        <item x="11"/>
        <item x="17"/>
        <item x="8"/>
        <item x="46"/>
        <item x="0"/>
        <item x="37"/>
        <item x="29"/>
        <item x="23"/>
        <item x="30"/>
        <item x="19"/>
        <item x="26"/>
        <item x="9"/>
        <item x="7"/>
        <item x="20"/>
        <item x="1"/>
        <item x="12"/>
        <item x="4"/>
        <item x="2"/>
        <item x="56"/>
        <item x="60"/>
        <item x="63"/>
        <item x="65"/>
        <item x="67"/>
        <item x="38"/>
        <item x="40"/>
        <item x="16"/>
        <item x="43"/>
        <item x="28"/>
        <item x="22"/>
        <item x="47"/>
        <item x="48"/>
        <item x="15"/>
        <item x="3"/>
        <item x="55"/>
        <item x="45"/>
        <item x="10"/>
        <item x="51"/>
        <item x="6"/>
        <item x="50"/>
        <item x="27"/>
        <item x="42"/>
        <item x="52"/>
        <item x="54"/>
        <item x="13"/>
        <item x="53"/>
        <item x="5"/>
        <item x="35"/>
        <item x="21"/>
        <item x="24"/>
        <item x="44"/>
        <item x="49"/>
        <item x="18"/>
        <item x="41"/>
        <item x="36"/>
        <item x="64"/>
        <item x="25"/>
        <item x="66"/>
        <item x="62"/>
        <item x="33"/>
        <item x="68"/>
        <item x="34"/>
        <item x="39"/>
        <item x="14"/>
        <item x="31"/>
        <item x="59"/>
        <item x="61"/>
        <item x="58"/>
        <item t="default"/>
      </items>
    </pivotField>
    <pivotField showAll="0"/>
    <pivotField dataField="1" showAll="0"/>
    <pivotField showAll="0">
      <items count="70">
        <item x="0"/>
        <item x="29"/>
        <item x="20"/>
        <item x="12"/>
        <item x="2"/>
        <item x="26"/>
        <item x="19"/>
        <item x="30"/>
        <item x="1"/>
        <item x="37"/>
        <item x="23"/>
        <item x="57"/>
        <item x="17"/>
        <item x="56"/>
        <item x="60"/>
        <item x="63"/>
        <item x="65"/>
        <item x="67"/>
        <item x="9"/>
        <item x="4"/>
        <item x="8"/>
        <item x="46"/>
        <item x="32"/>
        <item x="7"/>
        <item x="38"/>
        <item x="40"/>
        <item x="16"/>
        <item x="43"/>
        <item x="28"/>
        <item x="22"/>
        <item x="47"/>
        <item x="48"/>
        <item x="15"/>
        <item x="3"/>
        <item x="55"/>
        <item x="45"/>
        <item x="10"/>
        <item x="51"/>
        <item x="6"/>
        <item x="50"/>
        <item x="27"/>
        <item x="42"/>
        <item x="52"/>
        <item x="54"/>
        <item x="13"/>
        <item x="53"/>
        <item x="5"/>
        <item x="35"/>
        <item x="21"/>
        <item x="24"/>
        <item x="44"/>
        <item x="49"/>
        <item x="18"/>
        <item x="41"/>
        <item x="36"/>
        <item x="64"/>
        <item x="25"/>
        <item x="66"/>
        <item x="62"/>
        <item x="33"/>
        <item x="68"/>
        <item x="34"/>
        <item x="39"/>
        <item x="14"/>
        <item x="31"/>
        <item x="59"/>
        <item x="61"/>
        <item x="58"/>
        <item x="11"/>
        <item t="default"/>
      </items>
    </pivotField>
    <pivotField axis="axisRow" showAll="0">
      <items count="9">
        <item h="1" x="6"/>
        <item x="3"/>
        <item x="5"/>
        <item x="4"/>
        <item h="1" x="1"/>
        <item h="1" sd="0" x="2"/>
        <item x="0"/>
        <item x="7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3">
    <field x="5"/>
    <field x="7"/>
    <field x="0"/>
  </rowFields>
  <rowItems count="14">
    <i>
      <x v="1"/>
    </i>
    <i r="1">
      <x v="2"/>
    </i>
    <i>
      <x v="2"/>
    </i>
    <i r="1">
      <x v="2"/>
    </i>
    <i>
      <x v="3"/>
    </i>
    <i r="1">
      <x v="1"/>
    </i>
    <i r="1">
      <x v="2"/>
    </i>
    <i>
      <x v="6"/>
    </i>
    <i r="1">
      <x v="1"/>
    </i>
    <i r="1">
      <x v="2"/>
    </i>
    <i>
      <x v="7"/>
    </i>
    <i r="1">
      <x v="1"/>
    </i>
    <i r="1">
      <x v="2"/>
    </i>
    <i t="grand">
      <x/>
    </i>
  </rowItems>
  <colItems count="1">
    <i/>
  </colItems>
  <dataFields count="1">
    <dataField name="Sum of Credit" fld="3" baseField="0" baseItem="0"/>
  </dataFields>
  <formats count="6"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5" type="button" dataOnly="0" labelOnly="1" outline="0" axis="axisRow" fieldPosition="0"/>
    </format>
    <format dxfId="11">
      <pivotArea dataOnly="0" labelOnly="1" fieldPosition="0">
        <references count="1">
          <reference field="5" count="0"/>
        </references>
      </pivotArea>
    </format>
    <format dxfId="10">
      <pivotArea dataOnly="0" labelOnly="1" grandRow="1" outline="0" fieldPosition="0"/>
    </format>
    <format dxfId="9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95FFAE-54DA-496E-A4A2-728689B8382E}" name="Table14" displayName="Table14" ref="A1:E319" totalsRowShown="0">
  <autoFilter ref="A1:E319" xr:uid="{0395FFAE-54DA-496E-A4A2-728689B8382E}">
    <filterColumn colId="0">
      <filters>
        <dateGroupItem year="2022" month="1" dateTimeGrouping="month"/>
      </filters>
    </filterColumn>
  </autoFilter>
  <sortState xmlns:xlrd2="http://schemas.microsoft.com/office/spreadsheetml/2017/richdata2" ref="A2:E319">
    <sortCondition ref="A1:A319"/>
  </sortState>
  <tableColumns count="5">
    <tableColumn id="1" xr3:uid="{5B293FF8-D187-4C99-832E-6AD12C968329}" name="Date" dataDxfId="3"/>
    <tableColumn id="2" xr3:uid="{8551B825-C9F9-4F13-851E-66323D7A75F1}" name="Transaction" dataDxfId="2"/>
    <tableColumn id="3" xr3:uid="{1AAA4407-6FE2-44B7-9904-413C34DB1997}" name="Expense" dataDxfId="1" dataCellStyle="Currency"/>
    <tableColumn id="4" xr3:uid="{7D428D5E-FD13-4CFB-AD4F-480F5C4B0F29}" name="Income" dataDxfId="0" dataCellStyle="Currency"/>
    <tableColumn id="6" xr3:uid="{58B95CA4-81D0-4270-AEC7-34D620E2B903}" name="Category">
      <calculatedColumnFormula>VLOOKUP(#REF!,CreditRef!A:B,2,FALSE)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E7AAF7-03E6-4B1A-BA7A-68A6DAC8CEF8}" name="Table1" displayName="Table1" ref="A1:F185" totalsRowShown="0">
  <autoFilter ref="A1:F185" xr:uid="{C6E7AAF7-03E6-4B1A-BA7A-68A6DAC8CEF8}"/>
  <tableColumns count="6">
    <tableColumn id="1" xr3:uid="{162A0973-6878-401D-A97D-7D399110C87B}" name="Date" dataDxfId="8"/>
    <tableColumn id="2" xr3:uid="{790750EA-0BB2-4ED2-8860-0EE9DC6D97D6}" name="Transaction" dataDxfId="7"/>
    <tableColumn id="3" xr3:uid="{55EE3740-28CE-4466-B40E-09D9E17FE569}" name="Amount" dataDxfId="6" dataCellStyle="Currency"/>
    <tableColumn id="4" xr3:uid="{284445DF-8857-40E5-8386-DB2DC63A4A24}" name="Payment/CashBack" dataDxfId="5" dataCellStyle="Currency"/>
    <tableColumn id="5" xr3:uid="{24953D0B-776B-4483-8001-7310506DFC0B}" name="Description" dataDxfId="4" dataCellStyle="Currency">
      <calculatedColumnFormula>LEFT(B2,20)</calculatedColumnFormula>
    </tableColumn>
    <tableColumn id="6" xr3:uid="{CDF25916-E4F3-4AAF-9D66-1C35C0F43C62}" name="Category">
      <calculatedColumnFormula>VLOOKUP(E2,CreditRef!A:B,2,FALSE)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DFBEF-1C8D-4337-981B-513C70A84CF4}">
  <dimension ref="A1:C21"/>
  <sheetViews>
    <sheetView tabSelected="1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RowHeight="14.4" x14ac:dyDescent="0.3"/>
  <cols>
    <col min="1" max="1" width="22.109375" bestFit="1" customWidth="1"/>
    <col min="2" max="3" width="11.44140625" style="2" bestFit="1" customWidth="1"/>
  </cols>
  <sheetData>
    <row r="1" spans="1:3" x14ac:dyDescent="0.3">
      <c r="A1" t="s">
        <v>556</v>
      </c>
      <c r="B1" s="23">
        <f ca="1">SUM(B3:B1048576)</f>
        <v>44282.06</v>
      </c>
      <c r="C1" s="23">
        <f>SUM(C3:C1048576)</f>
        <v>51011.560000000005</v>
      </c>
    </row>
    <row r="2" spans="1:3" x14ac:dyDescent="0.3">
      <c r="A2" t="s">
        <v>557</v>
      </c>
      <c r="B2" s="23">
        <f ca="1">SUBTOTAL(9,Sheet3!B4:B1048576)</f>
        <v>44282.06</v>
      </c>
      <c r="C2" s="23"/>
    </row>
    <row r="3" spans="1:3" x14ac:dyDescent="0.3">
      <c r="A3" s="20" t="s">
        <v>348</v>
      </c>
      <c r="B3" s="2" t="s">
        <v>555</v>
      </c>
      <c r="C3" s="2" t="s">
        <v>554</v>
      </c>
    </row>
    <row r="4" spans="1:3" x14ac:dyDescent="0.3">
      <c r="A4" s="21" t="s">
        <v>441</v>
      </c>
      <c r="B4" s="2">
        <f ca="1">SUMIF('All Data'!C:C,'All Data'!E:E,Sheet3!A4)</f>
        <v>0</v>
      </c>
      <c r="C4" s="2">
        <f>SUMIFS('All Data'!D:D,'All Data'!E:E,Sheet3!A4)</f>
        <v>1001</v>
      </c>
    </row>
    <row r="5" spans="1:3" x14ac:dyDescent="0.3">
      <c r="A5" s="22" t="s">
        <v>272</v>
      </c>
      <c r="B5" s="2">
        <f>SUMIFS('All Data'!C:C,'All Data'!E:E,Sheet3!A5)</f>
        <v>1643.5700000000004</v>
      </c>
      <c r="C5" s="2">
        <f>SUMIFS('All Data'!D:D,'All Data'!E:E,Sheet3!A5)</f>
        <v>0</v>
      </c>
    </row>
    <row r="6" spans="1:3" x14ac:dyDescent="0.3">
      <c r="A6" s="21" t="s">
        <v>355</v>
      </c>
      <c r="B6" s="2">
        <f>SUMIFS('All Data'!C:C,'All Data'!E:E,Sheet3!A6)</f>
        <v>884.27</v>
      </c>
      <c r="C6" s="2">
        <f>SUMIFS('All Data'!D:D,'All Data'!E:E,Sheet3!A6)</f>
        <v>0</v>
      </c>
    </row>
    <row r="7" spans="1:3" x14ac:dyDescent="0.3">
      <c r="A7" s="22" t="s">
        <v>350</v>
      </c>
      <c r="B7" s="2">
        <f>SUMIFS('All Data'!C:C,'All Data'!E:E,Sheet3!A7)</f>
        <v>1420.55</v>
      </c>
      <c r="C7" s="2">
        <f>SUMIFS('All Data'!D:D,'All Data'!E:E,Sheet3!A7)</f>
        <v>0</v>
      </c>
    </row>
    <row r="8" spans="1:3" x14ac:dyDescent="0.3">
      <c r="A8" s="21" t="s">
        <v>273</v>
      </c>
      <c r="B8" s="2">
        <f>SUMIFS('All Data'!C:C,'All Data'!E:E,Sheet3!A8)</f>
        <v>1835.61</v>
      </c>
      <c r="C8" s="2">
        <f>SUMIFS('All Data'!D:D,'All Data'!E:E,Sheet3!A8)</f>
        <v>0</v>
      </c>
    </row>
    <row r="9" spans="1:3" x14ac:dyDescent="0.3">
      <c r="A9" s="22" t="s">
        <v>354</v>
      </c>
      <c r="B9" s="2">
        <f>SUMIFS('All Data'!C:C,'All Data'!E:E,Sheet3!A9)</f>
        <v>73</v>
      </c>
      <c r="C9" s="2">
        <f>SUMIFS('All Data'!D:D,'All Data'!E:E,Sheet3!A9)</f>
        <v>0</v>
      </c>
    </row>
    <row r="10" spans="1:3" x14ac:dyDescent="0.3">
      <c r="A10" s="22" t="s">
        <v>349</v>
      </c>
      <c r="B10" s="2">
        <f>SUMIFS('All Data'!C:C,'All Data'!E:E,Sheet3!A10)</f>
        <v>754.2</v>
      </c>
      <c r="C10" s="2">
        <f>SUMIFS('All Data'!D:D,'All Data'!E:E,Sheet3!A10)</f>
        <v>0</v>
      </c>
    </row>
    <row r="11" spans="1:3" x14ac:dyDescent="0.3">
      <c r="A11" s="21" t="s">
        <v>435</v>
      </c>
      <c r="B11" s="2">
        <f>SUMIFS('All Data'!C:C,'All Data'!E:E,Sheet3!A11)</f>
        <v>0</v>
      </c>
      <c r="C11" s="2">
        <f>SUMIFS('All Data'!D:D,'All Data'!E:E,Sheet3!A11)</f>
        <v>1210.8600000000001</v>
      </c>
    </row>
    <row r="12" spans="1:3" x14ac:dyDescent="0.3">
      <c r="A12" s="21" t="s">
        <v>437</v>
      </c>
      <c r="B12" s="2">
        <f>SUMIFS('All Data'!C:C,'All Data'!E:E,Sheet3!A12)</f>
        <v>36249.800000000003</v>
      </c>
      <c r="C12" s="2">
        <f>SUMIFS('All Data'!D:D,'All Data'!E:E,Sheet3!A12)</f>
        <v>9967.67</v>
      </c>
    </row>
    <row r="13" spans="1:3" x14ac:dyDescent="0.3">
      <c r="A13" s="22" t="s">
        <v>353</v>
      </c>
      <c r="B13" s="2">
        <f>SUMIFS('All Data'!C:C,'All Data'!E:E,Sheet3!A13)</f>
        <v>0</v>
      </c>
      <c r="C13" s="2">
        <f>SUMIFS('All Data'!D:D,'All Data'!E:E,Sheet3!A13)</f>
        <v>7577.0899999999992</v>
      </c>
    </row>
    <row r="14" spans="1:3" x14ac:dyDescent="0.3">
      <c r="A14" s="22" t="s">
        <v>439</v>
      </c>
      <c r="B14" s="2">
        <f>SUMIFS('All Data'!C:C,'All Data'!E:E,Sheet3!A14)</f>
        <v>0</v>
      </c>
      <c r="C14" s="2">
        <f>SUMIFS('All Data'!D:D,'All Data'!E:E,Sheet3!A14)</f>
        <v>102.09</v>
      </c>
    </row>
    <row r="15" spans="1:3" x14ac:dyDescent="0.3">
      <c r="A15" s="21" t="s">
        <v>434</v>
      </c>
      <c r="B15" s="2">
        <f>SUMIFS('All Data'!C:C,'All Data'!E:E,Sheet3!A15)</f>
        <v>0</v>
      </c>
      <c r="C15" s="2">
        <f>SUMIFS('All Data'!D:D,'All Data'!E:E,Sheet3!A15)</f>
        <v>29139.58</v>
      </c>
    </row>
    <row r="16" spans="1:3" x14ac:dyDescent="0.3">
      <c r="A16" s="21" t="s">
        <v>356</v>
      </c>
      <c r="B16" s="2">
        <f>SUMIFS('All Data'!C:C,'All Data'!E:E,Sheet3!A16)</f>
        <v>830.08999999999992</v>
      </c>
      <c r="C16" s="2">
        <f>SUMIFS('All Data'!D:D,'All Data'!E:E,Sheet3!A16)</f>
        <v>0</v>
      </c>
    </row>
    <row r="17" spans="1:3" x14ac:dyDescent="0.3">
      <c r="A17" s="21" t="s">
        <v>352</v>
      </c>
      <c r="B17" s="2">
        <f>SUMIFS('All Data'!C:C,'All Data'!E:E,Sheet3!A17)</f>
        <v>0.06</v>
      </c>
      <c r="C17" s="2">
        <f>SUMIFS('All Data'!D:D,'All Data'!E:E,Sheet3!A17)</f>
        <v>93.470000000000013</v>
      </c>
    </row>
    <row r="18" spans="1:3" x14ac:dyDescent="0.3">
      <c r="A18" s="21" t="s">
        <v>351</v>
      </c>
      <c r="B18" s="2">
        <f>SUMIFS('All Data'!C:C,'All Data'!E:E,Sheet3!A18)</f>
        <v>590.91</v>
      </c>
      <c r="C18" s="2">
        <f>SUMIFS('All Data'!D:D,'All Data'!E:E,Sheet3!A18)</f>
        <v>0</v>
      </c>
    </row>
    <row r="19" spans="1:3" x14ac:dyDescent="0.3">
      <c r="A19" s="21" t="s">
        <v>438</v>
      </c>
      <c r="B19" s="2">
        <f>SUMIFS('All Data'!C:C,'All Data'!E:E,Sheet3!A19)</f>
        <v>0</v>
      </c>
      <c r="C19" s="2">
        <f>SUMIFS('All Data'!D:D,'All Data'!E:E,Sheet3!A19)</f>
        <v>1428.3899999999999</v>
      </c>
    </row>
    <row r="20" spans="1:3" x14ac:dyDescent="0.3">
      <c r="A20" s="22" t="s">
        <v>436</v>
      </c>
      <c r="B20" s="2">
        <f>SUMIFS('All Data'!C:C,'All Data'!E:E,Sheet3!A20)</f>
        <v>0</v>
      </c>
      <c r="C20" s="2">
        <f>SUMIFS('All Data'!D:D,'All Data'!E:E,Sheet3!A20)</f>
        <v>351.40999999999997</v>
      </c>
    </row>
    <row r="21" spans="1:3" x14ac:dyDescent="0.3">
      <c r="A21" s="22" t="s">
        <v>440</v>
      </c>
      <c r="B21" s="2">
        <f>SUMIFS('All Data'!C:C,'All Data'!E:E,Sheet3!A21)</f>
        <v>0</v>
      </c>
      <c r="C21" s="2">
        <f>SUMIFS('All Data'!D:D,'All Data'!E:E,Sheet3!A21)</f>
        <v>140</v>
      </c>
    </row>
  </sheetData>
  <autoFilter ref="A3:C21" xr:uid="{B53DFBEF-1C8D-4337-981B-513C70A84CF4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B0F6F-6132-46D3-B51A-C208F27F4CF1}">
  <dimension ref="A1:B135"/>
  <sheetViews>
    <sheetView workbookViewId="0">
      <selection activeCell="B136" sqref="B136"/>
    </sheetView>
  </sheetViews>
  <sheetFormatPr defaultRowHeight="14.4" x14ac:dyDescent="0.3"/>
  <cols>
    <col min="1" max="1" width="23" customWidth="1"/>
    <col min="2" max="2" width="15.5546875" bestFit="1" customWidth="1"/>
  </cols>
  <sheetData>
    <row r="1" spans="1:2" x14ac:dyDescent="0.3">
      <c r="A1" t="s">
        <v>364</v>
      </c>
      <c r="B1" t="s">
        <v>348</v>
      </c>
    </row>
    <row r="2" spans="1:2" x14ac:dyDescent="0.3">
      <c r="A2" t="s">
        <v>365</v>
      </c>
      <c r="B2" t="s">
        <v>434</v>
      </c>
    </row>
    <row r="3" spans="1:2" x14ac:dyDescent="0.3">
      <c r="A3" t="s">
        <v>366</v>
      </c>
      <c r="B3" t="s">
        <v>436</v>
      </c>
    </row>
    <row r="4" spans="1:2" x14ac:dyDescent="0.3">
      <c r="A4" t="s">
        <v>367</v>
      </c>
      <c r="B4" t="s">
        <v>436</v>
      </c>
    </row>
    <row r="5" spans="1:2" x14ac:dyDescent="0.3">
      <c r="A5" t="s">
        <v>368</v>
      </c>
      <c r="B5" t="s">
        <v>437</v>
      </c>
    </row>
    <row r="6" spans="1:2" x14ac:dyDescent="0.3">
      <c r="A6" t="s">
        <v>369</v>
      </c>
      <c r="B6" t="s">
        <v>436</v>
      </c>
    </row>
    <row r="7" spans="1:2" x14ac:dyDescent="0.3">
      <c r="A7" t="s">
        <v>370</v>
      </c>
      <c r="B7" t="s">
        <v>437</v>
      </c>
    </row>
    <row r="8" spans="1:2" x14ac:dyDescent="0.3">
      <c r="A8" t="s">
        <v>371</v>
      </c>
      <c r="B8" t="s">
        <v>437</v>
      </c>
    </row>
    <row r="9" spans="1:2" x14ac:dyDescent="0.3">
      <c r="A9" t="s">
        <v>365</v>
      </c>
      <c r="B9" t="s">
        <v>434</v>
      </c>
    </row>
    <row r="10" spans="1:2" x14ac:dyDescent="0.3">
      <c r="A10" t="s">
        <v>372</v>
      </c>
      <c r="B10" t="s">
        <v>436</v>
      </c>
    </row>
    <row r="11" spans="1:2" x14ac:dyDescent="0.3">
      <c r="A11" t="s">
        <v>373</v>
      </c>
      <c r="B11" t="s">
        <v>438</v>
      </c>
    </row>
    <row r="12" spans="1:2" x14ac:dyDescent="0.3">
      <c r="A12" t="s">
        <v>374</v>
      </c>
      <c r="B12" t="s">
        <v>436</v>
      </c>
    </row>
    <row r="13" spans="1:2" x14ac:dyDescent="0.3">
      <c r="A13" t="s">
        <v>375</v>
      </c>
      <c r="B13" t="s">
        <v>437</v>
      </c>
    </row>
    <row r="14" spans="1:2" x14ac:dyDescent="0.3">
      <c r="A14" t="s">
        <v>365</v>
      </c>
      <c r="B14" t="s">
        <v>434</v>
      </c>
    </row>
    <row r="15" spans="1:2" x14ac:dyDescent="0.3">
      <c r="A15" t="s">
        <v>376</v>
      </c>
      <c r="B15" t="s">
        <v>439</v>
      </c>
    </row>
    <row r="16" spans="1:2" x14ac:dyDescent="0.3">
      <c r="A16" t="s">
        <v>377</v>
      </c>
      <c r="B16" t="s">
        <v>436</v>
      </c>
    </row>
    <row r="17" spans="1:2" x14ac:dyDescent="0.3">
      <c r="A17" t="s">
        <v>378</v>
      </c>
      <c r="B17" t="s">
        <v>437</v>
      </c>
    </row>
    <row r="18" spans="1:2" x14ac:dyDescent="0.3">
      <c r="A18" t="s">
        <v>379</v>
      </c>
      <c r="B18" t="s">
        <v>437</v>
      </c>
    </row>
    <row r="19" spans="1:2" x14ac:dyDescent="0.3">
      <c r="A19" t="s">
        <v>380</v>
      </c>
      <c r="B19" t="s">
        <v>437</v>
      </c>
    </row>
    <row r="20" spans="1:2" x14ac:dyDescent="0.3">
      <c r="A20" t="s">
        <v>365</v>
      </c>
      <c r="B20" t="s">
        <v>434</v>
      </c>
    </row>
    <row r="21" spans="1:2" x14ac:dyDescent="0.3">
      <c r="A21" t="s">
        <v>381</v>
      </c>
      <c r="B21" t="s">
        <v>437</v>
      </c>
    </row>
    <row r="22" spans="1:2" x14ac:dyDescent="0.3">
      <c r="A22" t="s">
        <v>373</v>
      </c>
      <c r="B22" t="s">
        <v>438</v>
      </c>
    </row>
    <row r="23" spans="1:2" x14ac:dyDescent="0.3">
      <c r="A23" t="s">
        <v>382</v>
      </c>
      <c r="B23" t="s">
        <v>439</v>
      </c>
    </row>
    <row r="24" spans="1:2" x14ac:dyDescent="0.3">
      <c r="A24" t="s">
        <v>383</v>
      </c>
      <c r="B24" t="s">
        <v>437</v>
      </c>
    </row>
    <row r="25" spans="1:2" x14ac:dyDescent="0.3">
      <c r="A25" t="s">
        <v>365</v>
      </c>
      <c r="B25" t="s">
        <v>434</v>
      </c>
    </row>
    <row r="26" spans="1:2" x14ac:dyDescent="0.3">
      <c r="A26" t="s">
        <v>373</v>
      </c>
      <c r="B26" t="s">
        <v>438</v>
      </c>
    </row>
    <row r="27" spans="1:2" x14ac:dyDescent="0.3">
      <c r="A27" t="s">
        <v>384</v>
      </c>
      <c r="B27" t="s">
        <v>436</v>
      </c>
    </row>
    <row r="28" spans="1:2" x14ac:dyDescent="0.3">
      <c r="A28" t="s">
        <v>376</v>
      </c>
      <c r="B28" t="s">
        <v>439</v>
      </c>
    </row>
    <row r="29" spans="1:2" x14ac:dyDescent="0.3">
      <c r="A29" t="s">
        <v>385</v>
      </c>
      <c r="B29" t="s">
        <v>436</v>
      </c>
    </row>
    <row r="30" spans="1:2" x14ac:dyDescent="0.3">
      <c r="A30" t="s">
        <v>386</v>
      </c>
      <c r="B30" t="s">
        <v>437</v>
      </c>
    </row>
    <row r="31" spans="1:2" x14ac:dyDescent="0.3">
      <c r="A31" t="s">
        <v>387</v>
      </c>
      <c r="B31" t="s">
        <v>437</v>
      </c>
    </row>
    <row r="32" spans="1:2" x14ac:dyDescent="0.3">
      <c r="A32" t="s">
        <v>365</v>
      </c>
      <c r="B32" t="s">
        <v>434</v>
      </c>
    </row>
    <row r="33" spans="1:2" x14ac:dyDescent="0.3">
      <c r="A33" t="s">
        <v>373</v>
      </c>
      <c r="B33" t="s">
        <v>438</v>
      </c>
    </row>
    <row r="34" spans="1:2" x14ac:dyDescent="0.3">
      <c r="A34" t="s">
        <v>365</v>
      </c>
      <c r="B34" t="s">
        <v>434</v>
      </c>
    </row>
    <row r="35" spans="1:2" x14ac:dyDescent="0.3">
      <c r="A35" t="s">
        <v>382</v>
      </c>
      <c r="B35" t="s">
        <v>439</v>
      </c>
    </row>
    <row r="36" spans="1:2" x14ac:dyDescent="0.3">
      <c r="A36" t="s">
        <v>373</v>
      </c>
      <c r="B36" t="s">
        <v>438</v>
      </c>
    </row>
    <row r="37" spans="1:2" x14ac:dyDescent="0.3">
      <c r="A37" t="s">
        <v>388</v>
      </c>
      <c r="B37" t="s">
        <v>440</v>
      </c>
    </row>
    <row r="38" spans="1:2" x14ac:dyDescent="0.3">
      <c r="A38" t="s">
        <v>389</v>
      </c>
      <c r="B38" t="s">
        <v>437</v>
      </c>
    </row>
    <row r="39" spans="1:2" x14ac:dyDescent="0.3">
      <c r="A39" t="s">
        <v>373</v>
      </c>
      <c r="B39" t="s">
        <v>438</v>
      </c>
    </row>
    <row r="40" spans="1:2" x14ac:dyDescent="0.3">
      <c r="A40" t="s">
        <v>390</v>
      </c>
      <c r="B40" t="s">
        <v>437</v>
      </c>
    </row>
    <row r="41" spans="1:2" x14ac:dyDescent="0.3">
      <c r="A41" t="s">
        <v>376</v>
      </c>
      <c r="B41" t="s">
        <v>439</v>
      </c>
    </row>
    <row r="42" spans="1:2" x14ac:dyDescent="0.3">
      <c r="A42" t="s">
        <v>391</v>
      </c>
      <c r="B42" t="s">
        <v>440</v>
      </c>
    </row>
    <row r="43" spans="1:2" x14ac:dyDescent="0.3">
      <c r="A43" t="s">
        <v>392</v>
      </c>
      <c r="B43" t="s">
        <v>437</v>
      </c>
    </row>
    <row r="44" spans="1:2" x14ac:dyDescent="0.3">
      <c r="A44" t="s">
        <v>365</v>
      </c>
      <c r="B44" t="s">
        <v>434</v>
      </c>
    </row>
    <row r="45" spans="1:2" x14ac:dyDescent="0.3">
      <c r="A45" t="s">
        <v>393</v>
      </c>
      <c r="B45" t="s">
        <v>437</v>
      </c>
    </row>
    <row r="46" spans="1:2" x14ac:dyDescent="0.3">
      <c r="A46" t="s">
        <v>394</v>
      </c>
      <c r="B46" t="s">
        <v>436</v>
      </c>
    </row>
    <row r="47" spans="1:2" x14ac:dyDescent="0.3">
      <c r="A47" t="s">
        <v>365</v>
      </c>
      <c r="B47" t="s">
        <v>434</v>
      </c>
    </row>
    <row r="48" spans="1:2" x14ac:dyDescent="0.3">
      <c r="A48" t="s">
        <v>373</v>
      </c>
      <c r="B48" t="s">
        <v>438</v>
      </c>
    </row>
    <row r="49" spans="1:2" x14ac:dyDescent="0.3">
      <c r="A49" t="s">
        <v>382</v>
      </c>
      <c r="B49" t="s">
        <v>439</v>
      </c>
    </row>
    <row r="50" spans="1:2" x14ac:dyDescent="0.3">
      <c r="A50" t="s">
        <v>395</v>
      </c>
      <c r="B50" t="s">
        <v>440</v>
      </c>
    </row>
    <row r="51" spans="1:2" x14ac:dyDescent="0.3">
      <c r="A51" t="s">
        <v>376</v>
      </c>
      <c r="B51" t="s">
        <v>439</v>
      </c>
    </row>
    <row r="52" spans="1:2" x14ac:dyDescent="0.3">
      <c r="A52" t="s">
        <v>396</v>
      </c>
      <c r="B52" t="s">
        <v>437</v>
      </c>
    </row>
    <row r="53" spans="1:2" x14ac:dyDescent="0.3">
      <c r="A53" t="s">
        <v>365</v>
      </c>
      <c r="B53" t="s">
        <v>434</v>
      </c>
    </row>
    <row r="54" spans="1:2" x14ac:dyDescent="0.3">
      <c r="A54" t="s">
        <v>397</v>
      </c>
      <c r="B54" t="s">
        <v>441</v>
      </c>
    </row>
    <row r="55" spans="1:2" x14ac:dyDescent="0.3">
      <c r="A55" t="s">
        <v>398</v>
      </c>
      <c r="B55" t="s">
        <v>437</v>
      </c>
    </row>
    <row r="56" spans="1:2" x14ac:dyDescent="0.3">
      <c r="A56" t="s">
        <v>399</v>
      </c>
      <c r="B56" t="s">
        <v>437</v>
      </c>
    </row>
    <row r="57" spans="1:2" x14ac:dyDescent="0.3">
      <c r="A57" t="s">
        <v>365</v>
      </c>
      <c r="B57" t="s">
        <v>434</v>
      </c>
    </row>
    <row r="58" spans="1:2" x14ac:dyDescent="0.3">
      <c r="A58" t="s">
        <v>373</v>
      </c>
      <c r="B58" t="s">
        <v>438</v>
      </c>
    </row>
    <row r="59" spans="1:2" x14ac:dyDescent="0.3">
      <c r="A59" t="s">
        <v>382</v>
      </c>
      <c r="B59" t="s">
        <v>439</v>
      </c>
    </row>
    <row r="60" spans="1:2" x14ac:dyDescent="0.3">
      <c r="A60" t="s">
        <v>400</v>
      </c>
      <c r="B60" t="s">
        <v>437</v>
      </c>
    </row>
    <row r="61" spans="1:2" x14ac:dyDescent="0.3">
      <c r="A61" t="s">
        <v>376</v>
      </c>
      <c r="B61" t="s">
        <v>439</v>
      </c>
    </row>
    <row r="62" spans="1:2" x14ac:dyDescent="0.3">
      <c r="A62" t="s">
        <v>365</v>
      </c>
      <c r="B62" t="s">
        <v>434</v>
      </c>
    </row>
    <row r="63" spans="1:2" x14ac:dyDescent="0.3">
      <c r="A63" t="s">
        <v>401</v>
      </c>
      <c r="B63" t="s">
        <v>437</v>
      </c>
    </row>
    <row r="64" spans="1:2" x14ac:dyDescent="0.3">
      <c r="A64" t="s">
        <v>402</v>
      </c>
      <c r="B64" t="s">
        <v>436</v>
      </c>
    </row>
    <row r="65" spans="1:2" x14ac:dyDescent="0.3">
      <c r="A65" t="s">
        <v>365</v>
      </c>
      <c r="B65" t="s">
        <v>434</v>
      </c>
    </row>
    <row r="66" spans="1:2" x14ac:dyDescent="0.3">
      <c r="A66" t="s">
        <v>373</v>
      </c>
      <c r="B66" t="s">
        <v>438</v>
      </c>
    </row>
    <row r="67" spans="1:2" x14ac:dyDescent="0.3">
      <c r="A67" t="s">
        <v>403</v>
      </c>
      <c r="B67" t="s">
        <v>437</v>
      </c>
    </row>
    <row r="68" spans="1:2" x14ac:dyDescent="0.3">
      <c r="A68" t="s">
        <v>404</v>
      </c>
      <c r="B68" t="s">
        <v>437</v>
      </c>
    </row>
    <row r="69" spans="1:2" x14ac:dyDescent="0.3">
      <c r="A69" t="s">
        <v>373</v>
      </c>
      <c r="B69" t="s">
        <v>438</v>
      </c>
    </row>
    <row r="70" spans="1:2" x14ac:dyDescent="0.3">
      <c r="A70" t="s">
        <v>373</v>
      </c>
      <c r="B70" t="s">
        <v>438</v>
      </c>
    </row>
    <row r="71" spans="1:2" x14ac:dyDescent="0.3">
      <c r="A71" t="s">
        <v>376</v>
      </c>
      <c r="B71" t="s">
        <v>439</v>
      </c>
    </row>
    <row r="72" spans="1:2" x14ac:dyDescent="0.3">
      <c r="A72" t="s">
        <v>365</v>
      </c>
      <c r="B72" t="s">
        <v>434</v>
      </c>
    </row>
    <row r="73" spans="1:2" x14ac:dyDescent="0.3">
      <c r="A73" t="s">
        <v>405</v>
      </c>
      <c r="B73" t="s">
        <v>437</v>
      </c>
    </row>
    <row r="74" spans="1:2" x14ac:dyDescent="0.3">
      <c r="A74" t="s">
        <v>365</v>
      </c>
      <c r="B74" t="s">
        <v>434</v>
      </c>
    </row>
    <row r="75" spans="1:2" x14ac:dyDescent="0.3">
      <c r="A75" t="s">
        <v>406</v>
      </c>
      <c r="B75" t="s">
        <v>437</v>
      </c>
    </row>
    <row r="76" spans="1:2" x14ac:dyDescent="0.3">
      <c r="A76" t="s">
        <v>407</v>
      </c>
      <c r="B76" t="s">
        <v>437</v>
      </c>
    </row>
    <row r="77" spans="1:2" x14ac:dyDescent="0.3">
      <c r="A77" t="s">
        <v>408</v>
      </c>
      <c r="B77" t="s">
        <v>437</v>
      </c>
    </row>
    <row r="78" spans="1:2" x14ac:dyDescent="0.3">
      <c r="A78" t="s">
        <v>382</v>
      </c>
      <c r="B78" t="s">
        <v>439</v>
      </c>
    </row>
    <row r="79" spans="1:2" x14ac:dyDescent="0.3">
      <c r="A79" t="s">
        <v>365</v>
      </c>
      <c r="B79" t="s">
        <v>434</v>
      </c>
    </row>
    <row r="80" spans="1:2" x14ac:dyDescent="0.3">
      <c r="A80" t="s">
        <v>376</v>
      </c>
      <c r="B80" t="s">
        <v>439</v>
      </c>
    </row>
    <row r="81" spans="1:2" x14ac:dyDescent="0.3">
      <c r="A81" t="s">
        <v>409</v>
      </c>
      <c r="B81" t="s">
        <v>437</v>
      </c>
    </row>
    <row r="82" spans="1:2" x14ac:dyDescent="0.3">
      <c r="A82" t="s">
        <v>410</v>
      </c>
      <c r="B82" t="s">
        <v>437</v>
      </c>
    </row>
    <row r="83" spans="1:2" x14ac:dyDescent="0.3">
      <c r="A83" t="s">
        <v>365</v>
      </c>
      <c r="B83" t="s">
        <v>434</v>
      </c>
    </row>
    <row r="84" spans="1:2" x14ac:dyDescent="0.3">
      <c r="A84" t="s">
        <v>365</v>
      </c>
      <c r="B84" t="s">
        <v>434</v>
      </c>
    </row>
    <row r="85" spans="1:2" x14ac:dyDescent="0.3">
      <c r="A85" t="s">
        <v>382</v>
      </c>
      <c r="B85" t="s">
        <v>439</v>
      </c>
    </row>
    <row r="86" spans="1:2" x14ac:dyDescent="0.3">
      <c r="A86" t="s">
        <v>376</v>
      </c>
      <c r="B86" t="s">
        <v>439</v>
      </c>
    </row>
    <row r="87" spans="1:2" x14ac:dyDescent="0.3">
      <c r="A87" t="s">
        <v>411</v>
      </c>
      <c r="B87" t="s">
        <v>435</v>
      </c>
    </row>
    <row r="88" spans="1:2" x14ac:dyDescent="0.3">
      <c r="A88" t="s">
        <v>412</v>
      </c>
      <c r="B88" t="s">
        <v>437</v>
      </c>
    </row>
    <row r="89" spans="1:2" x14ac:dyDescent="0.3">
      <c r="A89" t="s">
        <v>365</v>
      </c>
      <c r="B89" t="s">
        <v>434</v>
      </c>
    </row>
    <row r="90" spans="1:2" x14ac:dyDescent="0.3">
      <c r="A90" t="s">
        <v>413</v>
      </c>
      <c r="B90" t="s">
        <v>437</v>
      </c>
    </row>
    <row r="91" spans="1:2" x14ac:dyDescent="0.3">
      <c r="A91" t="s">
        <v>414</v>
      </c>
      <c r="B91" t="s">
        <v>437</v>
      </c>
    </row>
    <row r="92" spans="1:2" x14ac:dyDescent="0.3">
      <c r="A92" t="s">
        <v>411</v>
      </c>
      <c r="B92" t="s">
        <v>435</v>
      </c>
    </row>
    <row r="93" spans="1:2" x14ac:dyDescent="0.3">
      <c r="A93" t="s">
        <v>415</v>
      </c>
      <c r="B93" t="s">
        <v>437</v>
      </c>
    </row>
    <row r="94" spans="1:2" x14ac:dyDescent="0.3">
      <c r="A94" t="s">
        <v>416</v>
      </c>
      <c r="B94" t="s">
        <v>437</v>
      </c>
    </row>
    <row r="95" spans="1:2" x14ac:dyDescent="0.3">
      <c r="A95" t="s">
        <v>411</v>
      </c>
      <c r="B95" t="s">
        <v>435</v>
      </c>
    </row>
    <row r="96" spans="1:2" x14ac:dyDescent="0.3">
      <c r="A96" t="s">
        <v>417</v>
      </c>
      <c r="B96" t="s">
        <v>437</v>
      </c>
    </row>
    <row r="97" spans="1:2" x14ac:dyDescent="0.3">
      <c r="A97" t="s">
        <v>411</v>
      </c>
      <c r="B97" t="s">
        <v>435</v>
      </c>
    </row>
    <row r="98" spans="1:2" x14ac:dyDescent="0.3">
      <c r="A98" t="s">
        <v>373</v>
      </c>
      <c r="B98" t="s">
        <v>438</v>
      </c>
    </row>
    <row r="99" spans="1:2" x14ac:dyDescent="0.3">
      <c r="A99" t="s">
        <v>365</v>
      </c>
      <c r="B99" t="s">
        <v>434</v>
      </c>
    </row>
    <row r="100" spans="1:2" x14ac:dyDescent="0.3">
      <c r="A100" t="s">
        <v>382</v>
      </c>
      <c r="B100" t="s">
        <v>439</v>
      </c>
    </row>
    <row r="101" spans="1:2" x14ac:dyDescent="0.3">
      <c r="A101" t="s">
        <v>376</v>
      </c>
      <c r="B101" t="s">
        <v>439</v>
      </c>
    </row>
    <row r="102" spans="1:2" x14ac:dyDescent="0.3">
      <c r="A102" t="s">
        <v>418</v>
      </c>
      <c r="B102" t="s">
        <v>437</v>
      </c>
    </row>
    <row r="103" spans="1:2" x14ac:dyDescent="0.3">
      <c r="A103" t="s">
        <v>365</v>
      </c>
      <c r="B103" t="s">
        <v>434</v>
      </c>
    </row>
    <row r="104" spans="1:2" x14ac:dyDescent="0.3">
      <c r="A104" t="s">
        <v>365</v>
      </c>
      <c r="B104" t="s">
        <v>434</v>
      </c>
    </row>
    <row r="105" spans="1:2" x14ac:dyDescent="0.3">
      <c r="A105" t="s">
        <v>382</v>
      </c>
      <c r="B105" t="s">
        <v>439</v>
      </c>
    </row>
    <row r="106" spans="1:2" x14ac:dyDescent="0.3">
      <c r="A106" t="s">
        <v>419</v>
      </c>
      <c r="B106" t="s">
        <v>437</v>
      </c>
    </row>
    <row r="107" spans="1:2" x14ac:dyDescent="0.3">
      <c r="A107" t="s">
        <v>376</v>
      </c>
      <c r="B107" t="s">
        <v>439</v>
      </c>
    </row>
    <row r="108" spans="1:2" x14ac:dyDescent="0.3">
      <c r="A108" t="s">
        <v>420</v>
      </c>
      <c r="B108" t="s">
        <v>437</v>
      </c>
    </row>
    <row r="109" spans="1:2" x14ac:dyDescent="0.3">
      <c r="A109" t="s">
        <v>365</v>
      </c>
      <c r="B109" t="s">
        <v>434</v>
      </c>
    </row>
    <row r="110" spans="1:2" x14ac:dyDescent="0.3">
      <c r="A110" t="s">
        <v>421</v>
      </c>
      <c r="B110" t="s">
        <v>434</v>
      </c>
    </row>
    <row r="111" spans="1:2" x14ac:dyDescent="0.3">
      <c r="A111" t="s">
        <v>422</v>
      </c>
      <c r="B111" t="s">
        <v>439</v>
      </c>
    </row>
    <row r="112" spans="1:2" x14ac:dyDescent="0.3">
      <c r="A112" t="s">
        <v>422</v>
      </c>
      <c r="B112" t="s">
        <v>439</v>
      </c>
    </row>
    <row r="113" spans="1:2" x14ac:dyDescent="0.3">
      <c r="A113" t="s">
        <v>376</v>
      </c>
      <c r="B113" t="s">
        <v>439</v>
      </c>
    </row>
    <row r="114" spans="1:2" x14ac:dyDescent="0.3">
      <c r="A114" t="s">
        <v>423</v>
      </c>
      <c r="B114" t="s">
        <v>437</v>
      </c>
    </row>
    <row r="115" spans="1:2" x14ac:dyDescent="0.3">
      <c r="A115" t="s">
        <v>424</v>
      </c>
      <c r="B115" t="s">
        <v>437</v>
      </c>
    </row>
    <row r="116" spans="1:2" x14ac:dyDescent="0.3">
      <c r="A116" t="s">
        <v>425</v>
      </c>
      <c r="B116" t="s">
        <v>434</v>
      </c>
    </row>
    <row r="117" spans="1:2" x14ac:dyDescent="0.3">
      <c r="A117" t="s">
        <v>426</v>
      </c>
      <c r="B117" t="s">
        <v>437</v>
      </c>
    </row>
    <row r="118" spans="1:2" x14ac:dyDescent="0.3">
      <c r="A118" t="s">
        <v>422</v>
      </c>
      <c r="B118" t="s">
        <v>439</v>
      </c>
    </row>
    <row r="119" spans="1:2" x14ac:dyDescent="0.3">
      <c r="A119" t="s">
        <v>376</v>
      </c>
      <c r="B119" t="s">
        <v>439</v>
      </c>
    </row>
    <row r="120" spans="1:2" x14ac:dyDescent="0.3">
      <c r="A120" t="s">
        <v>427</v>
      </c>
      <c r="B120" t="s">
        <v>437</v>
      </c>
    </row>
    <row r="121" spans="1:2" x14ac:dyDescent="0.3">
      <c r="A121" t="s">
        <v>428</v>
      </c>
      <c r="B121" t="s">
        <v>434</v>
      </c>
    </row>
    <row r="122" spans="1:2" x14ac:dyDescent="0.3">
      <c r="A122" t="s">
        <v>411</v>
      </c>
      <c r="B122" t="s">
        <v>435</v>
      </c>
    </row>
    <row r="123" spans="1:2" x14ac:dyDescent="0.3">
      <c r="A123" t="s">
        <v>429</v>
      </c>
      <c r="B123" t="s">
        <v>437</v>
      </c>
    </row>
    <row r="124" spans="1:2" x14ac:dyDescent="0.3">
      <c r="A124" t="s">
        <v>430</v>
      </c>
      <c r="B124" t="s">
        <v>434</v>
      </c>
    </row>
    <row r="125" spans="1:2" x14ac:dyDescent="0.3">
      <c r="A125" t="s">
        <v>411</v>
      </c>
      <c r="B125" t="s">
        <v>435</v>
      </c>
    </row>
    <row r="126" spans="1:2" x14ac:dyDescent="0.3">
      <c r="A126" t="s">
        <v>431</v>
      </c>
      <c r="B126" t="s">
        <v>437</v>
      </c>
    </row>
    <row r="127" spans="1:2" x14ac:dyDescent="0.3">
      <c r="A127" t="s">
        <v>432</v>
      </c>
      <c r="B127" t="s">
        <v>434</v>
      </c>
    </row>
    <row r="128" spans="1:2" x14ac:dyDescent="0.3">
      <c r="A128" t="s">
        <v>422</v>
      </c>
      <c r="B128" t="s">
        <v>439</v>
      </c>
    </row>
    <row r="129" spans="1:2" x14ac:dyDescent="0.3">
      <c r="A129" t="s">
        <v>376</v>
      </c>
      <c r="B129" t="s">
        <v>439</v>
      </c>
    </row>
    <row r="130" spans="1:2" x14ac:dyDescent="0.3">
      <c r="A130" t="s">
        <v>433</v>
      </c>
      <c r="B130" t="s">
        <v>437</v>
      </c>
    </row>
    <row r="131" spans="1:2" x14ac:dyDescent="0.3">
      <c r="A131" t="s">
        <v>411</v>
      </c>
      <c r="B131" t="s">
        <v>435</v>
      </c>
    </row>
    <row r="132" spans="1:2" x14ac:dyDescent="0.3">
      <c r="A132" t="s">
        <v>411</v>
      </c>
      <c r="B132" t="s">
        <v>435</v>
      </c>
    </row>
    <row r="133" spans="1:2" x14ac:dyDescent="0.3">
      <c r="A133" t="s">
        <v>411</v>
      </c>
      <c r="B133" t="s">
        <v>435</v>
      </c>
    </row>
    <row r="134" spans="1:2" x14ac:dyDescent="0.3">
      <c r="A134" t="s">
        <v>411</v>
      </c>
      <c r="B134" t="s">
        <v>435</v>
      </c>
    </row>
    <row r="135" spans="1:2" x14ac:dyDescent="0.3">
      <c r="A135" t="s">
        <v>397</v>
      </c>
      <c r="B135" t="s">
        <v>441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746C5-773A-4AAF-A5DB-9421F6D6065F}">
  <dimension ref="A1:E319"/>
  <sheetViews>
    <sheetView workbookViewId="0">
      <selection activeCell="B322" sqref="B322"/>
    </sheetView>
  </sheetViews>
  <sheetFormatPr defaultRowHeight="14.4" x14ac:dyDescent="0.3"/>
  <cols>
    <col min="1" max="1" width="10.5546875" bestFit="1" customWidth="1"/>
    <col min="2" max="2" width="59.21875" style="1" bestFit="1" customWidth="1"/>
    <col min="3" max="3" width="13.6640625" style="9" bestFit="1" customWidth="1"/>
    <col min="4" max="4" width="23.44140625" style="9" bestFit="1" customWidth="1"/>
    <col min="5" max="5" width="22.109375" bestFit="1" customWidth="1"/>
  </cols>
  <sheetData>
    <row r="1" spans="1:5" x14ac:dyDescent="0.3">
      <c r="A1" t="s">
        <v>0</v>
      </c>
      <c r="B1" s="1" t="s">
        <v>1</v>
      </c>
      <c r="C1" s="9" t="s">
        <v>553</v>
      </c>
      <c r="D1" s="9" t="s">
        <v>554</v>
      </c>
      <c r="E1" t="s">
        <v>348</v>
      </c>
    </row>
    <row r="2" spans="1:5" hidden="1" x14ac:dyDescent="0.3">
      <c r="A2" s="3">
        <v>44475</v>
      </c>
      <c r="B2" s="1" t="s">
        <v>237</v>
      </c>
      <c r="D2" s="9">
        <v>1</v>
      </c>
      <c r="E2" t="s">
        <v>441</v>
      </c>
    </row>
    <row r="3" spans="1:5" hidden="1" x14ac:dyDescent="0.3">
      <c r="A3" s="3">
        <v>44501</v>
      </c>
      <c r="B3" s="1" t="s">
        <v>82</v>
      </c>
      <c r="C3" s="9">
        <v>7.91</v>
      </c>
      <c r="E3" t="s">
        <v>272</v>
      </c>
    </row>
    <row r="4" spans="1:5" hidden="1" x14ac:dyDescent="0.3">
      <c r="A4" s="3">
        <v>44501</v>
      </c>
      <c r="B4" s="1" t="s">
        <v>78</v>
      </c>
      <c r="C4" s="9">
        <v>75.150000000000006</v>
      </c>
      <c r="E4" t="s">
        <v>355</v>
      </c>
    </row>
    <row r="5" spans="1:5" hidden="1" x14ac:dyDescent="0.3">
      <c r="A5" s="3">
        <v>44501</v>
      </c>
      <c r="B5" s="1" t="s">
        <v>63</v>
      </c>
      <c r="C5" s="9">
        <v>200.51</v>
      </c>
      <c r="E5" t="s">
        <v>350</v>
      </c>
    </row>
    <row r="6" spans="1:5" hidden="1" x14ac:dyDescent="0.3">
      <c r="A6" s="3">
        <v>44502</v>
      </c>
      <c r="B6" s="1" t="s">
        <v>6</v>
      </c>
      <c r="C6" s="9">
        <v>8.32</v>
      </c>
      <c r="E6" t="s">
        <v>273</v>
      </c>
    </row>
    <row r="7" spans="1:5" hidden="1" x14ac:dyDescent="0.3">
      <c r="A7" s="3">
        <v>44502</v>
      </c>
      <c r="B7" s="1" t="s">
        <v>82</v>
      </c>
      <c r="C7" s="9">
        <v>4.5199999999999996</v>
      </c>
      <c r="E7" t="s">
        <v>272</v>
      </c>
    </row>
    <row r="8" spans="1:5" hidden="1" x14ac:dyDescent="0.3">
      <c r="A8" s="3">
        <v>44503</v>
      </c>
      <c r="B8" s="1" t="s">
        <v>81</v>
      </c>
      <c r="C8" s="9">
        <v>2.5299999999999998</v>
      </c>
      <c r="E8" t="s">
        <v>350</v>
      </c>
    </row>
    <row r="9" spans="1:5" hidden="1" x14ac:dyDescent="0.3">
      <c r="A9" s="3">
        <v>44508</v>
      </c>
      <c r="B9" s="1" t="s">
        <v>79</v>
      </c>
      <c r="C9" s="9">
        <v>15</v>
      </c>
      <c r="E9" t="s">
        <v>354</v>
      </c>
    </row>
    <row r="10" spans="1:5" hidden="1" x14ac:dyDescent="0.3">
      <c r="A10" s="3">
        <v>44508</v>
      </c>
      <c r="B10" s="1" t="s">
        <v>80</v>
      </c>
      <c r="C10" s="9">
        <v>6.49</v>
      </c>
      <c r="E10" t="s">
        <v>273</v>
      </c>
    </row>
    <row r="11" spans="1:5" hidden="1" x14ac:dyDescent="0.3">
      <c r="A11" s="3">
        <v>44508</v>
      </c>
      <c r="B11" s="1" t="s">
        <v>21</v>
      </c>
      <c r="C11" s="9">
        <v>33.39</v>
      </c>
      <c r="E11" t="s">
        <v>349</v>
      </c>
    </row>
    <row r="12" spans="1:5" hidden="1" x14ac:dyDescent="0.3">
      <c r="A12" s="3">
        <v>44510</v>
      </c>
      <c r="B12" s="1" t="s">
        <v>260</v>
      </c>
      <c r="D12" s="9">
        <v>137.93</v>
      </c>
      <c r="E12" t="s">
        <v>435</v>
      </c>
    </row>
    <row r="13" spans="1:5" hidden="1" x14ac:dyDescent="0.3">
      <c r="A13" s="3">
        <v>44510</v>
      </c>
      <c r="B13" s="1" t="s">
        <v>260</v>
      </c>
      <c r="D13" s="9">
        <v>362.41</v>
      </c>
      <c r="E13" t="s">
        <v>435</v>
      </c>
    </row>
    <row r="14" spans="1:5" hidden="1" x14ac:dyDescent="0.3">
      <c r="A14" s="3">
        <v>44512</v>
      </c>
      <c r="B14" s="1" t="s">
        <v>53</v>
      </c>
      <c r="C14" s="9">
        <v>30</v>
      </c>
      <c r="E14" t="s">
        <v>272</v>
      </c>
    </row>
    <row r="15" spans="1:5" hidden="1" x14ac:dyDescent="0.3">
      <c r="A15" s="3">
        <v>44512</v>
      </c>
      <c r="B15" s="1" t="s">
        <v>260</v>
      </c>
      <c r="D15" s="9">
        <v>70.25</v>
      </c>
      <c r="E15" t="s">
        <v>435</v>
      </c>
    </row>
    <row r="16" spans="1:5" hidden="1" x14ac:dyDescent="0.3">
      <c r="A16" s="3">
        <v>44517</v>
      </c>
      <c r="B16" s="1" t="s">
        <v>78</v>
      </c>
      <c r="C16" s="9">
        <v>75.150000000000006</v>
      </c>
      <c r="E16" t="s">
        <v>355</v>
      </c>
    </row>
    <row r="17" spans="1:5" hidden="1" x14ac:dyDescent="0.3">
      <c r="A17" s="3">
        <v>44519</v>
      </c>
      <c r="B17" s="1" t="s">
        <v>260</v>
      </c>
      <c r="D17" s="9">
        <v>35.840000000000003</v>
      </c>
      <c r="E17" t="s">
        <v>435</v>
      </c>
    </row>
    <row r="18" spans="1:5" hidden="1" x14ac:dyDescent="0.3">
      <c r="A18" s="3">
        <v>44522</v>
      </c>
      <c r="B18" s="1" t="s">
        <v>269</v>
      </c>
      <c r="C18" s="9">
        <v>458.97</v>
      </c>
      <c r="E18" t="s">
        <v>437</v>
      </c>
    </row>
    <row r="19" spans="1:5" hidden="1" x14ac:dyDescent="0.3">
      <c r="A19" s="3">
        <v>44523</v>
      </c>
      <c r="B19" s="1" t="s">
        <v>10</v>
      </c>
      <c r="D19" s="9">
        <v>458.97</v>
      </c>
      <c r="E19" t="s">
        <v>353</v>
      </c>
    </row>
    <row r="20" spans="1:5" hidden="1" x14ac:dyDescent="0.3">
      <c r="A20" s="3">
        <v>44526</v>
      </c>
      <c r="B20" s="1" t="s">
        <v>53</v>
      </c>
      <c r="C20" s="9">
        <v>30</v>
      </c>
      <c r="E20" t="s">
        <v>272</v>
      </c>
    </row>
    <row r="21" spans="1:5" hidden="1" x14ac:dyDescent="0.3">
      <c r="A21" s="3">
        <v>44530</v>
      </c>
      <c r="B21" s="1" t="s">
        <v>262</v>
      </c>
      <c r="D21" s="9">
        <v>0.27</v>
      </c>
      <c r="E21" t="s">
        <v>439</v>
      </c>
    </row>
    <row r="22" spans="1:5" hidden="1" x14ac:dyDescent="0.3">
      <c r="A22" s="3">
        <v>44530</v>
      </c>
      <c r="B22" s="1" t="s">
        <v>247</v>
      </c>
      <c r="D22" s="9">
        <v>0.01</v>
      </c>
      <c r="E22" t="s">
        <v>439</v>
      </c>
    </row>
    <row r="23" spans="1:5" hidden="1" x14ac:dyDescent="0.3">
      <c r="A23" s="3">
        <v>44532</v>
      </c>
      <c r="B23" s="1" t="s">
        <v>78</v>
      </c>
      <c r="C23" s="9">
        <v>75.150000000000006</v>
      </c>
      <c r="E23" t="s">
        <v>355</v>
      </c>
    </row>
    <row r="24" spans="1:5" hidden="1" x14ac:dyDescent="0.3">
      <c r="A24" s="3">
        <v>44533</v>
      </c>
      <c r="B24" s="1" t="s">
        <v>268</v>
      </c>
      <c r="D24" s="9">
        <v>527.65</v>
      </c>
      <c r="E24" t="s">
        <v>434</v>
      </c>
    </row>
    <row r="25" spans="1:5" hidden="1" x14ac:dyDescent="0.3">
      <c r="A25" s="3">
        <v>44536</v>
      </c>
      <c r="B25" s="1" t="s">
        <v>77</v>
      </c>
      <c r="C25" s="9">
        <v>35</v>
      </c>
      <c r="E25" t="s">
        <v>355</v>
      </c>
    </row>
    <row r="26" spans="1:5" hidden="1" x14ac:dyDescent="0.3">
      <c r="A26" s="3">
        <v>44536</v>
      </c>
      <c r="B26" s="1" t="s">
        <v>202</v>
      </c>
      <c r="D26" s="9">
        <v>1000</v>
      </c>
      <c r="E26" t="s">
        <v>437</v>
      </c>
    </row>
    <row r="27" spans="1:5" hidden="1" x14ac:dyDescent="0.3">
      <c r="A27" s="3">
        <v>44539</v>
      </c>
      <c r="B27" s="1" t="s">
        <v>76</v>
      </c>
      <c r="C27" s="9">
        <v>24.86</v>
      </c>
      <c r="E27" t="s">
        <v>355</v>
      </c>
    </row>
    <row r="28" spans="1:5" hidden="1" x14ac:dyDescent="0.3">
      <c r="A28" s="3">
        <v>44543</v>
      </c>
      <c r="B28" s="1" t="s">
        <v>50</v>
      </c>
      <c r="C28" s="9">
        <v>557.14</v>
      </c>
      <c r="E28" t="s">
        <v>356</v>
      </c>
    </row>
    <row r="29" spans="1:5" hidden="1" x14ac:dyDescent="0.3">
      <c r="A29" s="3">
        <v>44544</v>
      </c>
      <c r="B29" s="1" t="s">
        <v>260</v>
      </c>
      <c r="D29" s="9">
        <v>219.57</v>
      </c>
      <c r="E29" t="s">
        <v>435</v>
      </c>
    </row>
    <row r="30" spans="1:5" hidden="1" x14ac:dyDescent="0.3">
      <c r="A30" s="3">
        <v>44550</v>
      </c>
      <c r="B30" s="1" t="s">
        <v>12</v>
      </c>
      <c r="D30" s="9">
        <v>36.43</v>
      </c>
      <c r="E30" t="s">
        <v>352</v>
      </c>
    </row>
    <row r="31" spans="1:5" hidden="1" x14ac:dyDescent="0.3">
      <c r="A31" s="3">
        <v>44550</v>
      </c>
      <c r="B31" s="1" t="s">
        <v>266</v>
      </c>
      <c r="C31" s="9">
        <v>500</v>
      </c>
      <c r="E31" t="s">
        <v>437</v>
      </c>
    </row>
    <row r="32" spans="1:5" hidden="1" x14ac:dyDescent="0.3">
      <c r="A32" s="3">
        <v>44550</v>
      </c>
      <c r="B32" s="1" t="s">
        <v>267</v>
      </c>
      <c r="D32" s="9">
        <v>698.72</v>
      </c>
      <c r="E32" t="s">
        <v>434</v>
      </c>
    </row>
    <row r="33" spans="1:5" hidden="1" x14ac:dyDescent="0.3">
      <c r="A33" s="3">
        <v>44551</v>
      </c>
      <c r="B33" s="1" t="s">
        <v>10</v>
      </c>
      <c r="D33" s="9">
        <v>500</v>
      </c>
      <c r="E33" t="s">
        <v>353</v>
      </c>
    </row>
    <row r="34" spans="1:5" hidden="1" x14ac:dyDescent="0.3">
      <c r="A34" s="3">
        <v>44551</v>
      </c>
      <c r="B34" s="1" t="s">
        <v>75</v>
      </c>
      <c r="C34" s="9">
        <v>80</v>
      </c>
      <c r="E34" t="s">
        <v>355</v>
      </c>
    </row>
    <row r="35" spans="1:5" hidden="1" x14ac:dyDescent="0.3">
      <c r="A35" s="3">
        <v>44552</v>
      </c>
      <c r="B35" s="1" t="s">
        <v>25</v>
      </c>
      <c r="C35" s="9">
        <v>10.81</v>
      </c>
      <c r="E35" t="s">
        <v>273</v>
      </c>
    </row>
    <row r="36" spans="1:5" hidden="1" x14ac:dyDescent="0.3">
      <c r="A36" s="3">
        <v>44553</v>
      </c>
      <c r="B36" s="1" t="s">
        <v>74</v>
      </c>
      <c r="C36" s="9">
        <v>35.229999999999997</v>
      </c>
      <c r="E36" t="s">
        <v>350</v>
      </c>
    </row>
    <row r="37" spans="1:5" hidden="1" x14ac:dyDescent="0.3">
      <c r="A37" s="3">
        <v>44553</v>
      </c>
      <c r="B37" s="1" t="s">
        <v>74</v>
      </c>
      <c r="C37" s="9">
        <v>121.95</v>
      </c>
      <c r="E37" t="s">
        <v>350</v>
      </c>
    </row>
    <row r="38" spans="1:5" hidden="1" x14ac:dyDescent="0.3">
      <c r="A38" s="3">
        <v>44554</v>
      </c>
      <c r="B38" s="1" t="s">
        <v>73</v>
      </c>
      <c r="C38" s="9">
        <v>103.59</v>
      </c>
      <c r="E38" t="s">
        <v>351</v>
      </c>
    </row>
    <row r="39" spans="1:5" hidden="1" x14ac:dyDescent="0.3">
      <c r="A39" s="3">
        <v>44554</v>
      </c>
      <c r="B39" s="1" t="s">
        <v>3</v>
      </c>
      <c r="C39" s="9">
        <v>15.23</v>
      </c>
      <c r="E39" t="s">
        <v>349</v>
      </c>
    </row>
    <row r="40" spans="1:5" hidden="1" x14ac:dyDescent="0.3">
      <c r="A40" s="3">
        <v>44559</v>
      </c>
      <c r="B40" s="1" t="s">
        <v>15</v>
      </c>
      <c r="C40" s="9">
        <v>77.88</v>
      </c>
      <c r="E40" t="s">
        <v>273</v>
      </c>
    </row>
    <row r="41" spans="1:5" hidden="1" x14ac:dyDescent="0.3">
      <c r="A41" s="3">
        <v>44559</v>
      </c>
      <c r="B41" s="1" t="s">
        <v>14</v>
      </c>
      <c r="C41" s="9">
        <v>76.17</v>
      </c>
      <c r="E41" t="s">
        <v>273</v>
      </c>
    </row>
    <row r="42" spans="1:5" hidden="1" x14ac:dyDescent="0.3">
      <c r="A42" s="3">
        <v>44559</v>
      </c>
      <c r="B42" s="1" t="s">
        <v>260</v>
      </c>
      <c r="D42" s="9">
        <v>90.89</v>
      </c>
      <c r="E42" t="s">
        <v>435</v>
      </c>
    </row>
    <row r="43" spans="1:5" hidden="1" x14ac:dyDescent="0.3">
      <c r="A43" s="3">
        <v>44560</v>
      </c>
      <c r="B43" s="1" t="s">
        <v>265</v>
      </c>
      <c r="D43" s="9">
        <v>621.64</v>
      </c>
      <c r="E43" t="s">
        <v>434</v>
      </c>
    </row>
    <row r="44" spans="1:5" hidden="1" x14ac:dyDescent="0.3">
      <c r="A44" s="3">
        <v>44561</v>
      </c>
      <c r="B44" s="1" t="s">
        <v>262</v>
      </c>
      <c r="D44" s="9">
        <v>1.74</v>
      </c>
      <c r="E44" t="s">
        <v>439</v>
      </c>
    </row>
    <row r="45" spans="1:5" hidden="1" x14ac:dyDescent="0.3">
      <c r="A45" s="3">
        <v>44561</v>
      </c>
      <c r="B45" s="1" t="s">
        <v>247</v>
      </c>
      <c r="D45" s="9">
        <v>7.0000000000000007E-2</v>
      </c>
      <c r="E45" t="s">
        <v>439</v>
      </c>
    </row>
    <row r="46" spans="1:5" hidden="1" x14ac:dyDescent="0.3">
      <c r="A46" s="3">
        <v>44561</v>
      </c>
      <c r="B46" s="1" t="s">
        <v>264</v>
      </c>
      <c r="C46" s="9">
        <v>706.58</v>
      </c>
      <c r="E46" t="s">
        <v>437</v>
      </c>
    </row>
    <row r="47" spans="1:5" x14ac:dyDescent="0.3">
      <c r="A47" s="3">
        <v>44565</v>
      </c>
      <c r="B47" s="1" t="s">
        <v>71</v>
      </c>
      <c r="C47" s="9">
        <v>16</v>
      </c>
      <c r="E47" t="s">
        <v>354</v>
      </c>
    </row>
    <row r="48" spans="1:5" x14ac:dyDescent="0.3">
      <c r="A48" s="3">
        <v>44565</v>
      </c>
      <c r="B48" s="1" t="s">
        <v>72</v>
      </c>
      <c r="C48" s="9">
        <v>11.3</v>
      </c>
      <c r="E48" t="s">
        <v>273</v>
      </c>
    </row>
    <row r="49" spans="1:5" x14ac:dyDescent="0.3">
      <c r="A49" s="3">
        <v>44565</v>
      </c>
      <c r="B49" s="1" t="s">
        <v>53</v>
      </c>
      <c r="C49" s="9">
        <v>128.15</v>
      </c>
      <c r="E49" t="s">
        <v>272</v>
      </c>
    </row>
    <row r="50" spans="1:5" x14ac:dyDescent="0.3">
      <c r="A50" s="3">
        <v>44565</v>
      </c>
      <c r="B50" s="1" t="s">
        <v>10</v>
      </c>
      <c r="D50" s="9">
        <v>706.58</v>
      </c>
      <c r="E50" t="s">
        <v>353</v>
      </c>
    </row>
    <row r="51" spans="1:5" x14ac:dyDescent="0.3">
      <c r="A51" s="3">
        <v>44572</v>
      </c>
      <c r="B51" s="1" t="s">
        <v>69</v>
      </c>
      <c r="C51" s="9">
        <v>53.9</v>
      </c>
      <c r="E51" t="s">
        <v>351</v>
      </c>
    </row>
    <row r="52" spans="1:5" x14ac:dyDescent="0.3">
      <c r="A52" s="3">
        <v>44573</v>
      </c>
      <c r="B52" s="1" t="s">
        <v>198</v>
      </c>
      <c r="D52" s="9">
        <v>370</v>
      </c>
      <c r="E52" t="s">
        <v>437</v>
      </c>
    </row>
    <row r="53" spans="1:5" x14ac:dyDescent="0.3">
      <c r="A53" s="3">
        <v>44578</v>
      </c>
      <c r="B53" s="1" t="s">
        <v>197</v>
      </c>
      <c r="D53" s="9">
        <v>1000</v>
      </c>
      <c r="E53" t="s">
        <v>437</v>
      </c>
    </row>
    <row r="54" spans="1:5" x14ac:dyDescent="0.3">
      <c r="A54" s="3">
        <v>44578</v>
      </c>
      <c r="B54" s="1" t="s">
        <v>263</v>
      </c>
      <c r="D54" s="9">
        <v>1185.03</v>
      </c>
      <c r="E54" t="s">
        <v>434</v>
      </c>
    </row>
    <row r="55" spans="1:5" x14ac:dyDescent="0.3">
      <c r="A55" s="3">
        <v>44580</v>
      </c>
      <c r="B55" s="1" t="s">
        <v>70</v>
      </c>
      <c r="C55" s="9">
        <v>49.26</v>
      </c>
      <c r="E55" t="s">
        <v>349</v>
      </c>
    </row>
    <row r="56" spans="1:5" x14ac:dyDescent="0.3">
      <c r="A56" s="3">
        <v>44592</v>
      </c>
      <c r="B56" s="1" t="s">
        <v>10</v>
      </c>
      <c r="D56" s="9">
        <v>258.61</v>
      </c>
      <c r="E56" t="s">
        <v>353</v>
      </c>
    </row>
    <row r="57" spans="1:5" x14ac:dyDescent="0.3">
      <c r="A57" s="3">
        <v>44592</v>
      </c>
      <c r="B57" s="1" t="s">
        <v>262</v>
      </c>
      <c r="D57" s="9">
        <v>3.47</v>
      </c>
      <c r="E57" t="s">
        <v>439</v>
      </c>
    </row>
    <row r="58" spans="1:5" x14ac:dyDescent="0.3">
      <c r="A58" s="3">
        <v>44592</v>
      </c>
      <c r="B58" s="1" t="s">
        <v>247</v>
      </c>
      <c r="D58" s="9">
        <v>0.14000000000000001</v>
      </c>
      <c r="E58" t="s">
        <v>439</v>
      </c>
    </row>
    <row r="59" spans="1:5" x14ac:dyDescent="0.3">
      <c r="A59" s="3">
        <v>44592</v>
      </c>
      <c r="B59" s="1" t="s">
        <v>191</v>
      </c>
      <c r="D59" s="9">
        <v>250</v>
      </c>
      <c r="E59" t="s">
        <v>437</v>
      </c>
    </row>
    <row r="60" spans="1:5" hidden="1" x14ac:dyDescent="0.3">
      <c r="A60" s="3">
        <v>44595</v>
      </c>
      <c r="B60" s="1" t="s">
        <v>53</v>
      </c>
      <c r="C60" s="9">
        <v>30</v>
      </c>
      <c r="E60" t="s">
        <v>272</v>
      </c>
    </row>
    <row r="61" spans="1:5" hidden="1" x14ac:dyDescent="0.3">
      <c r="A61" s="3">
        <v>44596</v>
      </c>
      <c r="B61" s="1" t="s">
        <v>262</v>
      </c>
      <c r="D61" s="9">
        <v>0.81</v>
      </c>
      <c r="E61" t="s">
        <v>439</v>
      </c>
    </row>
    <row r="62" spans="1:5" hidden="1" x14ac:dyDescent="0.3">
      <c r="A62" s="3">
        <v>44599</v>
      </c>
      <c r="B62" s="1" t="s">
        <v>53</v>
      </c>
      <c r="C62" s="9">
        <v>30</v>
      </c>
      <c r="E62" t="s">
        <v>272</v>
      </c>
    </row>
    <row r="63" spans="1:5" hidden="1" x14ac:dyDescent="0.3">
      <c r="A63" s="3">
        <v>44599</v>
      </c>
      <c r="B63" s="1" t="s">
        <v>25</v>
      </c>
      <c r="C63" s="9">
        <v>2.2599999999999998</v>
      </c>
      <c r="E63" t="s">
        <v>273</v>
      </c>
    </row>
    <row r="64" spans="1:5" hidden="1" x14ac:dyDescent="0.3">
      <c r="A64" s="3">
        <v>44603</v>
      </c>
      <c r="B64" s="1" t="s">
        <v>69</v>
      </c>
      <c r="C64" s="9">
        <v>45.2</v>
      </c>
      <c r="E64" t="s">
        <v>351</v>
      </c>
    </row>
    <row r="65" spans="1:5" hidden="1" x14ac:dyDescent="0.3">
      <c r="A65" s="3">
        <v>44608</v>
      </c>
      <c r="B65" s="1" t="s">
        <v>68</v>
      </c>
      <c r="C65" s="9">
        <v>21</v>
      </c>
      <c r="E65" t="s">
        <v>354</v>
      </c>
    </row>
    <row r="66" spans="1:5" hidden="1" x14ac:dyDescent="0.3">
      <c r="A66" s="3">
        <v>44608</v>
      </c>
      <c r="B66" s="1" t="s">
        <v>53</v>
      </c>
      <c r="C66" s="9">
        <v>30</v>
      </c>
      <c r="E66" t="s">
        <v>272</v>
      </c>
    </row>
    <row r="67" spans="1:5" hidden="1" x14ac:dyDescent="0.3">
      <c r="A67" s="3">
        <v>44608</v>
      </c>
      <c r="B67" s="1" t="s">
        <v>261</v>
      </c>
      <c r="D67" s="9">
        <v>808.25</v>
      </c>
      <c r="E67" t="s">
        <v>434</v>
      </c>
    </row>
    <row r="68" spans="1:5" hidden="1" x14ac:dyDescent="0.3">
      <c r="A68" s="3">
        <v>44610</v>
      </c>
      <c r="B68" s="1" t="s">
        <v>15</v>
      </c>
      <c r="C68" s="9">
        <v>32.76</v>
      </c>
      <c r="E68" t="s">
        <v>273</v>
      </c>
    </row>
    <row r="69" spans="1:5" hidden="1" x14ac:dyDescent="0.3">
      <c r="A69" s="3">
        <v>44614</v>
      </c>
      <c r="B69" s="1" t="s">
        <v>53</v>
      </c>
      <c r="C69" s="9">
        <v>30</v>
      </c>
      <c r="E69" t="s">
        <v>272</v>
      </c>
    </row>
    <row r="70" spans="1:5" hidden="1" x14ac:dyDescent="0.3">
      <c r="A70" s="3">
        <v>44614</v>
      </c>
      <c r="B70" s="1" t="s">
        <v>15</v>
      </c>
      <c r="C70" s="9">
        <v>148.6</v>
      </c>
      <c r="E70" t="s">
        <v>273</v>
      </c>
    </row>
    <row r="71" spans="1:5" hidden="1" x14ac:dyDescent="0.3">
      <c r="A71" s="3">
        <v>44617</v>
      </c>
      <c r="B71" s="1" t="s">
        <v>240</v>
      </c>
      <c r="D71" s="9">
        <v>1208.45</v>
      </c>
      <c r="E71" t="s">
        <v>434</v>
      </c>
    </row>
    <row r="72" spans="1:5" hidden="1" x14ac:dyDescent="0.3">
      <c r="A72" s="3">
        <v>44620</v>
      </c>
      <c r="B72" s="1" t="s">
        <v>10</v>
      </c>
      <c r="D72" s="9">
        <v>369.82</v>
      </c>
      <c r="E72" t="s">
        <v>353</v>
      </c>
    </row>
    <row r="73" spans="1:5" hidden="1" x14ac:dyDescent="0.3">
      <c r="A73" s="3">
        <v>44620</v>
      </c>
      <c r="B73" s="1" t="s">
        <v>247</v>
      </c>
      <c r="D73" s="9">
        <v>0.21</v>
      </c>
      <c r="E73" t="s">
        <v>439</v>
      </c>
    </row>
    <row r="74" spans="1:5" hidden="1" x14ac:dyDescent="0.3">
      <c r="A74" s="3">
        <v>44620</v>
      </c>
      <c r="B74" s="1" t="s">
        <v>188</v>
      </c>
      <c r="C74" s="9">
        <v>865</v>
      </c>
      <c r="E74" t="s">
        <v>437</v>
      </c>
    </row>
    <row r="75" spans="1:5" hidden="1" x14ac:dyDescent="0.3">
      <c r="A75" s="3">
        <v>44622</v>
      </c>
      <c r="B75" s="1" t="s">
        <v>185</v>
      </c>
      <c r="D75" s="9">
        <v>1002</v>
      </c>
      <c r="E75" t="s">
        <v>437</v>
      </c>
    </row>
    <row r="76" spans="1:5" hidden="1" x14ac:dyDescent="0.3">
      <c r="A76" s="3">
        <v>44623</v>
      </c>
      <c r="B76" s="1" t="s">
        <v>53</v>
      </c>
      <c r="C76" s="9">
        <v>128.15</v>
      </c>
      <c r="E76" t="s">
        <v>272</v>
      </c>
    </row>
    <row r="77" spans="1:5" hidden="1" x14ac:dyDescent="0.3">
      <c r="A77" s="3">
        <v>44627</v>
      </c>
      <c r="B77" s="1" t="s">
        <v>66</v>
      </c>
      <c r="C77" s="9">
        <v>33.9</v>
      </c>
      <c r="E77" t="s">
        <v>355</v>
      </c>
    </row>
    <row r="78" spans="1:5" hidden="1" x14ac:dyDescent="0.3">
      <c r="A78" s="3">
        <v>44627</v>
      </c>
      <c r="B78" s="1" t="s">
        <v>250</v>
      </c>
      <c r="D78" s="9">
        <v>1.04</v>
      </c>
      <c r="E78" t="s">
        <v>439</v>
      </c>
    </row>
    <row r="79" spans="1:5" hidden="1" x14ac:dyDescent="0.3">
      <c r="A79" s="3">
        <v>44628</v>
      </c>
      <c r="B79" s="1" t="s">
        <v>67</v>
      </c>
      <c r="C79" s="9">
        <v>48</v>
      </c>
      <c r="E79" t="s">
        <v>355</v>
      </c>
    </row>
    <row r="80" spans="1:5" hidden="1" x14ac:dyDescent="0.3">
      <c r="A80" s="3">
        <v>44629</v>
      </c>
      <c r="B80" s="1" t="s">
        <v>66</v>
      </c>
      <c r="C80" s="9">
        <v>33.9</v>
      </c>
      <c r="E80" t="s">
        <v>355</v>
      </c>
    </row>
    <row r="81" spans="1:5" hidden="1" x14ac:dyDescent="0.3">
      <c r="A81" s="3">
        <v>44631</v>
      </c>
      <c r="B81" s="1" t="s">
        <v>240</v>
      </c>
      <c r="D81" s="9">
        <v>827.26</v>
      </c>
      <c r="E81" t="s">
        <v>434</v>
      </c>
    </row>
    <row r="82" spans="1:5" hidden="1" x14ac:dyDescent="0.3">
      <c r="A82" s="3">
        <v>44636</v>
      </c>
      <c r="B82" s="1" t="s">
        <v>65</v>
      </c>
      <c r="C82" s="9">
        <v>210.41</v>
      </c>
      <c r="E82" t="s">
        <v>355</v>
      </c>
    </row>
    <row r="83" spans="1:5" hidden="1" x14ac:dyDescent="0.3">
      <c r="A83" s="3">
        <v>44645</v>
      </c>
      <c r="B83" s="1" t="s">
        <v>240</v>
      </c>
      <c r="D83" s="9">
        <v>947.35</v>
      </c>
      <c r="E83" t="s">
        <v>434</v>
      </c>
    </row>
    <row r="84" spans="1:5" hidden="1" x14ac:dyDescent="0.3">
      <c r="A84" s="3">
        <v>44648</v>
      </c>
      <c r="B84" s="1" t="s">
        <v>64</v>
      </c>
      <c r="C84" s="9">
        <v>15.81</v>
      </c>
      <c r="E84" t="s">
        <v>349</v>
      </c>
    </row>
    <row r="85" spans="1:5" hidden="1" x14ac:dyDescent="0.3">
      <c r="A85" s="3">
        <v>44648</v>
      </c>
      <c r="B85" s="1" t="s">
        <v>10</v>
      </c>
      <c r="D85" s="9">
        <v>454.36</v>
      </c>
      <c r="E85" t="s">
        <v>353</v>
      </c>
    </row>
    <row r="86" spans="1:5" hidden="1" x14ac:dyDescent="0.3">
      <c r="A86" s="3">
        <v>44648</v>
      </c>
      <c r="B86" s="1" t="s">
        <v>183</v>
      </c>
      <c r="C86" s="9">
        <v>900</v>
      </c>
      <c r="E86" t="s">
        <v>437</v>
      </c>
    </row>
    <row r="87" spans="1:5" hidden="1" x14ac:dyDescent="0.3">
      <c r="A87" s="3">
        <v>44651</v>
      </c>
      <c r="B87" s="1" t="s">
        <v>247</v>
      </c>
      <c r="D87" s="9">
        <v>1.1399999999999999</v>
      </c>
      <c r="E87" t="s">
        <v>439</v>
      </c>
    </row>
    <row r="88" spans="1:5" hidden="1" x14ac:dyDescent="0.3">
      <c r="A88" s="3">
        <v>44655</v>
      </c>
      <c r="B88" s="1" t="s">
        <v>53</v>
      </c>
      <c r="C88" s="9">
        <v>128.15</v>
      </c>
      <c r="E88" t="s">
        <v>272</v>
      </c>
    </row>
    <row r="89" spans="1:5" hidden="1" x14ac:dyDescent="0.3">
      <c r="A89" s="3">
        <v>44658</v>
      </c>
      <c r="B89" s="1" t="s">
        <v>250</v>
      </c>
      <c r="D89" s="9">
        <v>1.63</v>
      </c>
      <c r="E89" t="s">
        <v>439</v>
      </c>
    </row>
    <row r="90" spans="1:5" hidden="1" x14ac:dyDescent="0.3">
      <c r="A90" s="3">
        <v>44659</v>
      </c>
      <c r="B90" s="1" t="s">
        <v>240</v>
      </c>
      <c r="D90" s="9">
        <v>1040.76</v>
      </c>
      <c r="E90" t="s">
        <v>434</v>
      </c>
    </row>
    <row r="91" spans="1:5" hidden="1" x14ac:dyDescent="0.3">
      <c r="A91" s="3">
        <v>44662</v>
      </c>
      <c r="B91" s="1" t="s">
        <v>17</v>
      </c>
      <c r="C91" s="9">
        <v>33.9</v>
      </c>
      <c r="E91" t="s">
        <v>351</v>
      </c>
    </row>
    <row r="92" spans="1:5" hidden="1" x14ac:dyDescent="0.3">
      <c r="A92" s="3">
        <v>44662</v>
      </c>
      <c r="B92" s="1" t="s">
        <v>175</v>
      </c>
      <c r="C92" s="9">
        <v>150</v>
      </c>
      <c r="E92" t="s">
        <v>437</v>
      </c>
    </row>
    <row r="93" spans="1:5" hidden="1" x14ac:dyDescent="0.3">
      <c r="A93" s="3">
        <v>44662</v>
      </c>
      <c r="B93" s="1" t="s">
        <v>260</v>
      </c>
      <c r="D93" s="9">
        <v>154.53</v>
      </c>
      <c r="E93" t="s">
        <v>435</v>
      </c>
    </row>
    <row r="94" spans="1:5" hidden="1" x14ac:dyDescent="0.3">
      <c r="A94" s="3">
        <v>44662</v>
      </c>
      <c r="B94" s="1" t="s">
        <v>245</v>
      </c>
      <c r="D94" s="9">
        <v>151.99</v>
      </c>
      <c r="E94" t="s">
        <v>438</v>
      </c>
    </row>
    <row r="95" spans="1:5" hidden="1" x14ac:dyDescent="0.3">
      <c r="A95" s="3">
        <v>44663</v>
      </c>
      <c r="B95" s="1" t="s">
        <v>260</v>
      </c>
      <c r="D95" s="9">
        <v>3.5</v>
      </c>
      <c r="E95" t="s">
        <v>435</v>
      </c>
    </row>
    <row r="96" spans="1:5" hidden="1" x14ac:dyDescent="0.3">
      <c r="A96" s="3">
        <v>44664</v>
      </c>
      <c r="B96" s="1" t="s">
        <v>63</v>
      </c>
      <c r="C96" s="9">
        <v>60.95</v>
      </c>
      <c r="E96" t="s">
        <v>350</v>
      </c>
    </row>
    <row r="97" spans="1:5" hidden="1" x14ac:dyDescent="0.3">
      <c r="A97" s="3">
        <v>44664</v>
      </c>
      <c r="B97" s="1" t="s">
        <v>173</v>
      </c>
      <c r="D97" s="9">
        <v>50</v>
      </c>
      <c r="E97" t="s">
        <v>437</v>
      </c>
    </row>
    <row r="98" spans="1:5" hidden="1" x14ac:dyDescent="0.3">
      <c r="A98" s="3">
        <v>44664</v>
      </c>
      <c r="B98" s="1" t="s">
        <v>174</v>
      </c>
      <c r="D98" s="9">
        <v>750</v>
      </c>
      <c r="E98" t="s">
        <v>437</v>
      </c>
    </row>
    <row r="99" spans="1:5" hidden="1" x14ac:dyDescent="0.3">
      <c r="A99" s="3">
        <v>44670</v>
      </c>
      <c r="B99" s="1" t="s">
        <v>56</v>
      </c>
      <c r="C99" s="9">
        <v>48.58</v>
      </c>
      <c r="E99" t="s">
        <v>350</v>
      </c>
    </row>
    <row r="100" spans="1:5" hidden="1" x14ac:dyDescent="0.3">
      <c r="A100" s="3">
        <v>44670</v>
      </c>
      <c r="B100" s="1" t="s">
        <v>171</v>
      </c>
      <c r="C100" s="9">
        <v>100</v>
      </c>
      <c r="E100" t="s">
        <v>437</v>
      </c>
    </row>
    <row r="101" spans="1:5" hidden="1" x14ac:dyDescent="0.3">
      <c r="A101" s="3">
        <v>44670</v>
      </c>
      <c r="B101" s="1" t="s">
        <v>260</v>
      </c>
      <c r="D101" s="9">
        <v>132.44</v>
      </c>
      <c r="E101" t="s">
        <v>435</v>
      </c>
    </row>
    <row r="102" spans="1:5" hidden="1" x14ac:dyDescent="0.3">
      <c r="A102" s="3">
        <v>44671</v>
      </c>
      <c r="B102" s="1" t="s">
        <v>169</v>
      </c>
      <c r="C102" s="9">
        <v>200</v>
      </c>
      <c r="E102" t="s">
        <v>437</v>
      </c>
    </row>
    <row r="103" spans="1:5" hidden="1" x14ac:dyDescent="0.3">
      <c r="A103" s="3">
        <v>44672</v>
      </c>
      <c r="B103" s="1" t="s">
        <v>10</v>
      </c>
      <c r="D103" s="9">
        <v>238.81</v>
      </c>
      <c r="E103" t="s">
        <v>353</v>
      </c>
    </row>
    <row r="104" spans="1:5" hidden="1" x14ac:dyDescent="0.3">
      <c r="A104" s="3">
        <v>44673</v>
      </c>
      <c r="B104" s="1" t="s">
        <v>240</v>
      </c>
      <c r="D104" s="9">
        <v>840.61</v>
      </c>
      <c r="E104" t="s">
        <v>434</v>
      </c>
    </row>
    <row r="105" spans="1:5" hidden="1" x14ac:dyDescent="0.3">
      <c r="A105" s="3">
        <v>44676</v>
      </c>
      <c r="B105" s="1" t="s">
        <v>167</v>
      </c>
      <c r="C105" s="9">
        <v>700</v>
      </c>
      <c r="E105" t="s">
        <v>437</v>
      </c>
    </row>
    <row r="106" spans="1:5" hidden="1" x14ac:dyDescent="0.3">
      <c r="A106" s="3">
        <v>44677</v>
      </c>
      <c r="B106" s="1" t="s">
        <v>260</v>
      </c>
      <c r="D106" s="9">
        <v>3.5</v>
      </c>
      <c r="E106" t="s">
        <v>435</v>
      </c>
    </row>
    <row r="107" spans="1:5" hidden="1" x14ac:dyDescent="0.3">
      <c r="A107" s="3">
        <v>44680</v>
      </c>
      <c r="B107" s="1" t="s">
        <v>247</v>
      </c>
      <c r="D107" s="9">
        <v>2.2400000000000002</v>
      </c>
      <c r="E107" t="s">
        <v>439</v>
      </c>
    </row>
    <row r="108" spans="1:5" hidden="1" x14ac:dyDescent="0.3">
      <c r="A108" s="3">
        <v>44683</v>
      </c>
      <c r="B108" s="1" t="s">
        <v>53</v>
      </c>
      <c r="C108" s="9">
        <v>128.15</v>
      </c>
      <c r="E108" t="s">
        <v>272</v>
      </c>
    </row>
    <row r="109" spans="1:5" hidden="1" x14ac:dyDescent="0.3">
      <c r="A109" s="3">
        <v>44683</v>
      </c>
      <c r="B109" s="1" t="s">
        <v>62</v>
      </c>
      <c r="C109" s="9">
        <v>20.329999999999998</v>
      </c>
      <c r="E109" t="s">
        <v>350</v>
      </c>
    </row>
    <row r="110" spans="1:5" hidden="1" x14ac:dyDescent="0.3">
      <c r="A110" s="3">
        <v>44683</v>
      </c>
      <c r="B110" s="1" t="s">
        <v>15</v>
      </c>
      <c r="C110" s="9">
        <v>41.94</v>
      </c>
      <c r="E110" t="s">
        <v>273</v>
      </c>
    </row>
    <row r="111" spans="1:5" hidden="1" x14ac:dyDescent="0.3">
      <c r="A111" s="3">
        <v>44684</v>
      </c>
      <c r="B111" s="1" t="s">
        <v>14</v>
      </c>
      <c r="C111" s="9">
        <v>3.97</v>
      </c>
      <c r="E111" t="s">
        <v>273</v>
      </c>
    </row>
    <row r="112" spans="1:5" hidden="1" x14ac:dyDescent="0.3">
      <c r="A112" s="3">
        <v>44687</v>
      </c>
      <c r="B112" s="1" t="s">
        <v>240</v>
      </c>
      <c r="D112" s="9">
        <v>1146.3399999999999</v>
      </c>
      <c r="E112" t="s">
        <v>434</v>
      </c>
    </row>
    <row r="113" spans="1:5" hidden="1" x14ac:dyDescent="0.3">
      <c r="A113" s="3">
        <v>44687</v>
      </c>
      <c r="B113" s="1" t="s">
        <v>250</v>
      </c>
      <c r="D113" s="9">
        <v>1.93</v>
      </c>
      <c r="E113" t="s">
        <v>439</v>
      </c>
    </row>
    <row r="114" spans="1:5" hidden="1" x14ac:dyDescent="0.3">
      <c r="A114" s="3">
        <v>44690</v>
      </c>
      <c r="B114" s="1" t="s">
        <v>6</v>
      </c>
      <c r="C114" s="9">
        <v>0.79</v>
      </c>
      <c r="E114" t="s">
        <v>273</v>
      </c>
    </row>
    <row r="115" spans="1:5" hidden="1" x14ac:dyDescent="0.3">
      <c r="A115" s="3">
        <v>44690</v>
      </c>
      <c r="B115" s="1" t="s">
        <v>25</v>
      </c>
      <c r="C115" s="9">
        <v>4.5199999999999996</v>
      </c>
      <c r="E115" t="s">
        <v>273</v>
      </c>
    </row>
    <row r="116" spans="1:5" hidden="1" x14ac:dyDescent="0.3">
      <c r="A116" s="3">
        <v>44690</v>
      </c>
      <c r="B116" s="1" t="s">
        <v>60</v>
      </c>
      <c r="C116" s="9">
        <v>15.82</v>
      </c>
      <c r="E116" t="s">
        <v>349</v>
      </c>
    </row>
    <row r="117" spans="1:5" hidden="1" x14ac:dyDescent="0.3">
      <c r="A117" s="3">
        <v>44690</v>
      </c>
      <c r="B117" s="1" t="s">
        <v>61</v>
      </c>
      <c r="C117" s="9">
        <v>42.26</v>
      </c>
      <c r="E117" t="s">
        <v>349</v>
      </c>
    </row>
    <row r="118" spans="1:5" hidden="1" x14ac:dyDescent="0.3">
      <c r="A118" s="3">
        <v>44692</v>
      </c>
      <c r="B118" s="1" t="s">
        <v>31</v>
      </c>
      <c r="C118" s="9">
        <v>16.13</v>
      </c>
      <c r="E118" t="s">
        <v>273</v>
      </c>
    </row>
    <row r="119" spans="1:5" hidden="1" x14ac:dyDescent="0.3">
      <c r="A119" s="3">
        <v>44693</v>
      </c>
      <c r="B119" s="1" t="s">
        <v>17</v>
      </c>
      <c r="C119" s="9">
        <v>45.2</v>
      </c>
      <c r="E119" t="s">
        <v>351</v>
      </c>
    </row>
    <row r="120" spans="1:5" hidden="1" x14ac:dyDescent="0.3">
      <c r="A120" s="3">
        <v>44697</v>
      </c>
      <c r="B120" s="1" t="s">
        <v>59</v>
      </c>
      <c r="C120" s="9">
        <v>16.93</v>
      </c>
      <c r="E120" t="s">
        <v>349</v>
      </c>
    </row>
    <row r="121" spans="1:5" hidden="1" x14ac:dyDescent="0.3">
      <c r="A121" s="3">
        <v>44701</v>
      </c>
      <c r="B121" s="1" t="s">
        <v>164</v>
      </c>
      <c r="C121" s="9">
        <v>1000</v>
      </c>
      <c r="E121" t="s">
        <v>437</v>
      </c>
    </row>
    <row r="122" spans="1:5" hidden="1" x14ac:dyDescent="0.3">
      <c r="A122" s="3">
        <v>44701</v>
      </c>
      <c r="B122" s="1" t="s">
        <v>240</v>
      </c>
      <c r="D122" s="9">
        <v>1255.1500000000001</v>
      </c>
      <c r="E122" t="s">
        <v>434</v>
      </c>
    </row>
    <row r="123" spans="1:5" hidden="1" x14ac:dyDescent="0.3">
      <c r="A123" s="3">
        <v>44705</v>
      </c>
      <c r="B123" s="1" t="s">
        <v>56</v>
      </c>
      <c r="C123" s="9">
        <v>48.58</v>
      </c>
      <c r="E123" t="s">
        <v>350</v>
      </c>
    </row>
    <row r="124" spans="1:5" hidden="1" x14ac:dyDescent="0.3">
      <c r="A124" s="3">
        <v>44705</v>
      </c>
      <c r="B124" s="1" t="s">
        <v>57</v>
      </c>
      <c r="C124" s="9">
        <v>81.72</v>
      </c>
      <c r="E124" t="s">
        <v>350</v>
      </c>
    </row>
    <row r="125" spans="1:5" hidden="1" x14ac:dyDescent="0.3">
      <c r="A125" s="3">
        <v>44705</v>
      </c>
      <c r="B125" s="1" t="s">
        <v>58</v>
      </c>
      <c r="C125" s="9">
        <v>11.3</v>
      </c>
      <c r="E125" t="s">
        <v>350</v>
      </c>
    </row>
    <row r="126" spans="1:5" hidden="1" x14ac:dyDescent="0.3">
      <c r="A126" s="3">
        <v>44705</v>
      </c>
      <c r="B126" s="1" t="s">
        <v>30</v>
      </c>
      <c r="C126" s="9">
        <v>18.649999999999999</v>
      </c>
      <c r="E126" t="s">
        <v>349</v>
      </c>
    </row>
    <row r="127" spans="1:5" hidden="1" x14ac:dyDescent="0.3">
      <c r="A127" s="3">
        <v>44705</v>
      </c>
      <c r="B127" s="1" t="s">
        <v>10</v>
      </c>
      <c r="D127" s="9">
        <v>384.62</v>
      </c>
      <c r="E127" t="s">
        <v>353</v>
      </c>
    </row>
    <row r="128" spans="1:5" hidden="1" x14ac:dyDescent="0.3">
      <c r="A128" s="3">
        <v>44708</v>
      </c>
      <c r="B128" s="1" t="s">
        <v>55</v>
      </c>
      <c r="C128" s="9">
        <v>16</v>
      </c>
      <c r="E128" t="s">
        <v>355</v>
      </c>
    </row>
    <row r="129" spans="1:5" hidden="1" x14ac:dyDescent="0.3">
      <c r="A129" s="3">
        <v>44708</v>
      </c>
      <c r="B129" s="1" t="s">
        <v>55</v>
      </c>
      <c r="C129" s="9">
        <v>159.75</v>
      </c>
      <c r="E129" t="s">
        <v>355</v>
      </c>
    </row>
    <row r="130" spans="1:5" hidden="1" x14ac:dyDescent="0.3">
      <c r="A130" s="3">
        <v>44711</v>
      </c>
      <c r="B130" s="1" t="s">
        <v>54</v>
      </c>
      <c r="C130" s="9">
        <v>8.48</v>
      </c>
      <c r="E130" t="s">
        <v>349</v>
      </c>
    </row>
    <row r="131" spans="1:5" hidden="1" x14ac:dyDescent="0.3">
      <c r="A131" s="3">
        <v>44711</v>
      </c>
      <c r="B131" s="1" t="s">
        <v>158</v>
      </c>
      <c r="D131" s="9">
        <v>1003</v>
      </c>
      <c r="E131" t="s">
        <v>437</v>
      </c>
    </row>
    <row r="132" spans="1:5" hidden="1" x14ac:dyDescent="0.3">
      <c r="A132" s="3">
        <v>44712</v>
      </c>
      <c r="B132" s="1" t="s">
        <v>247</v>
      </c>
      <c r="D132" s="9">
        <v>3.28</v>
      </c>
      <c r="E132" t="s">
        <v>439</v>
      </c>
    </row>
    <row r="133" spans="1:5" hidden="1" x14ac:dyDescent="0.3">
      <c r="A133" s="3">
        <v>44714</v>
      </c>
      <c r="B133" s="1" t="s">
        <v>53</v>
      </c>
      <c r="C133" s="9">
        <v>128.15</v>
      </c>
      <c r="E133" t="s">
        <v>272</v>
      </c>
    </row>
    <row r="134" spans="1:5" hidden="1" x14ac:dyDescent="0.3">
      <c r="A134" s="3">
        <v>44714</v>
      </c>
      <c r="B134" s="1" t="s">
        <v>31</v>
      </c>
      <c r="C134" s="9">
        <v>10.39</v>
      </c>
      <c r="E134" t="s">
        <v>273</v>
      </c>
    </row>
    <row r="135" spans="1:5" hidden="1" x14ac:dyDescent="0.3">
      <c r="A135" s="3">
        <v>44715</v>
      </c>
      <c r="B135" s="1" t="s">
        <v>240</v>
      </c>
      <c r="D135" s="9">
        <v>1424.92</v>
      </c>
      <c r="E135" t="s">
        <v>434</v>
      </c>
    </row>
    <row r="136" spans="1:5" hidden="1" x14ac:dyDescent="0.3">
      <c r="A136" s="3">
        <v>44718</v>
      </c>
      <c r="B136" s="1" t="s">
        <v>46</v>
      </c>
      <c r="C136" s="9">
        <v>62.67</v>
      </c>
      <c r="E136" t="s">
        <v>349</v>
      </c>
    </row>
    <row r="137" spans="1:5" hidden="1" x14ac:dyDescent="0.3">
      <c r="A137" s="3">
        <v>44719</v>
      </c>
      <c r="B137" s="1" t="s">
        <v>10</v>
      </c>
      <c r="D137" s="9">
        <v>250</v>
      </c>
      <c r="E137" t="s">
        <v>353</v>
      </c>
    </row>
    <row r="138" spans="1:5" hidden="1" x14ac:dyDescent="0.3">
      <c r="A138" s="3">
        <v>44719</v>
      </c>
      <c r="B138" s="1" t="s">
        <v>155</v>
      </c>
      <c r="C138" s="9">
        <v>2992.67</v>
      </c>
      <c r="E138" t="s">
        <v>437</v>
      </c>
    </row>
    <row r="139" spans="1:5" hidden="1" x14ac:dyDescent="0.3">
      <c r="A139" s="3">
        <v>44719</v>
      </c>
      <c r="B139" s="1" t="s">
        <v>250</v>
      </c>
      <c r="D139" s="9">
        <v>2.35</v>
      </c>
      <c r="E139" t="s">
        <v>439</v>
      </c>
    </row>
    <row r="140" spans="1:5" hidden="1" x14ac:dyDescent="0.3">
      <c r="A140" s="3">
        <v>44720</v>
      </c>
      <c r="B140" s="1" t="s">
        <v>154</v>
      </c>
      <c r="D140" s="9">
        <v>2992.67</v>
      </c>
      <c r="E140" t="s">
        <v>437</v>
      </c>
    </row>
    <row r="141" spans="1:5" hidden="1" x14ac:dyDescent="0.3">
      <c r="A141" s="3">
        <v>44721</v>
      </c>
      <c r="B141" s="1" t="s">
        <v>153</v>
      </c>
      <c r="C141" s="9">
        <v>8992.67</v>
      </c>
      <c r="E141" t="s">
        <v>437</v>
      </c>
    </row>
    <row r="142" spans="1:5" hidden="1" x14ac:dyDescent="0.3">
      <c r="A142" s="3">
        <v>44725</v>
      </c>
      <c r="B142" s="1" t="s">
        <v>17</v>
      </c>
      <c r="C142" s="9">
        <v>45.2</v>
      </c>
      <c r="E142" t="s">
        <v>351</v>
      </c>
    </row>
    <row r="143" spans="1:5" hidden="1" x14ac:dyDescent="0.3">
      <c r="A143" s="3">
        <v>44727</v>
      </c>
      <c r="B143" s="1" t="s">
        <v>31</v>
      </c>
      <c r="C143" s="9">
        <v>27.06</v>
      </c>
      <c r="E143" t="s">
        <v>273</v>
      </c>
    </row>
    <row r="144" spans="1:5" hidden="1" x14ac:dyDescent="0.3">
      <c r="A144" s="3">
        <v>44729</v>
      </c>
      <c r="B144" s="1" t="s">
        <v>45</v>
      </c>
      <c r="C144" s="9">
        <v>66.2</v>
      </c>
      <c r="E144" t="s">
        <v>273</v>
      </c>
    </row>
    <row r="145" spans="1:5" hidden="1" x14ac:dyDescent="0.3">
      <c r="A145" s="3">
        <v>44729</v>
      </c>
      <c r="B145" s="1" t="s">
        <v>151</v>
      </c>
      <c r="C145" s="9">
        <v>1100</v>
      </c>
      <c r="E145" t="s">
        <v>437</v>
      </c>
    </row>
    <row r="146" spans="1:5" hidden="1" x14ac:dyDescent="0.3">
      <c r="A146" s="3">
        <v>44729</v>
      </c>
      <c r="B146" s="1" t="s">
        <v>240</v>
      </c>
      <c r="D146" s="9">
        <v>1170.8699999999999</v>
      </c>
      <c r="E146" t="s">
        <v>434</v>
      </c>
    </row>
    <row r="147" spans="1:5" hidden="1" x14ac:dyDescent="0.3">
      <c r="A147" s="3">
        <v>44732</v>
      </c>
      <c r="B147" s="1" t="s">
        <v>10</v>
      </c>
      <c r="D147" s="9">
        <v>367.95</v>
      </c>
      <c r="E147" t="s">
        <v>353</v>
      </c>
    </row>
    <row r="148" spans="1:5" hidden="1" x14ac:dyDescent="0.3">
      <c r="A148" s="3">
        <v>44739</v>
      </c>
      <c r="B148" s="1" t="s">
        <v>5</v>
      </c>
      <c r="C148" s="9">
        <v>128.15</v>
      </c>
      <c r="E148" t="s">
        <v>272</v>
      </c>
    </row>
    <row r="149" spans="1:5" hidden="1" x14ac:dyDescent="0.3">
      <c r="A149" s="3">
        <v>44742</v>
      </c>
      <c r="B149" s="1" t="s">
        <v>247</v>
      </c>
      <c r="D149" s="9">
        <v>2.62</v>
      </c>
      <c r="E149" t="s">
        <v>439</v>
      </c>
    </row>
    <row r="150" spans="1:5" hidden="1" x14ac:dyDescent="0.3">
      <c r="A150" s="3">
        <v>44742</v>
      </c>
      <c r="B150" s="1" t="s">
        <v>240</v>
      </c>
      <c r="D150" s="9">
        <v>1275.1600000000001</v>
      </c>
      <c r="E150" t="s">
        <v>434</v>
      </c>
    </row>
    <row r="151" spans="1:5" hidden="1" x14ac:dyDescent="0.3">
      <c r="A151" s="3">
        <v>44747</v>
      </c>
      <c r="B151" s="1" t="s">
        <v>10</v>
      </c>
      <c r="D151" s="9">
        <v>194.35</v>
      </c>
      <c r="E151" t="s">
        <v>353</v>
      </c>
    </row>
    <row r="152" spans="1:5" hidden="1" x14ac:dyDescent="0.3">
      <c r="A152" s="3">
        <v>44747</v>
      </c>
      <c r="B152" s="1" t="s">
        <v>245</v>
      </c>
      <c r="D152" s="9">
        <v>226</v>
      </c>
      <c r="E152" t="s">
        <v>438</v>
      </c>
    </row>
    <row r="153" spans="1:5" hidden="1" x14ac:dyDescent="0.3">
      <c r="A153" s="3">
        <v>44750</v>
      </c>
      <c r="B153" s="1" t="s">
        <v>245</v>
      </c>
      <c r="D153" s="9">
        <v>265.75</v>
      </c>
      <c r="E153" t="s">
        <v>438</v>
      </c>
    </row>
    <row r="154" spans="1:5" hidden="1" x14ac:dyDescent="0.3">
      <c r="A154" s="3">
        <v>44753</v>
      </c>
      <c r="B154" s="1" t="s">
        <v>141</v>
      </c>
      <c r="C154" s="9">
        <v>100</v>
      </c>
      <c r="E154" t="s">
        <v>437</v>
      </c>
    </row>
    <row r="155" spans="1:5" hidden="1" x14ac:dyDescent="0.3">
      <c r="A155" s="3">
        <v>44753</v>
      </c>
      <c r="B155" s="1" t="s">
        <v>144</v>
      </c>
      <c r="D155" s="9">
        <v>750</v>
      </c>
      <c r="E155" t="s">
        <v>437</v>
      </c>
    </row>
    <row r="156" spans="1:5" hidden="1" x14ac:dyDescent="0.3">
      <c r="A156" s="3">
        <v>44754</v>
      </c>
      <c r="B156" s="1" t="s">
        <v>17</v>
      </c>
      <c r="C156" s="9">
        <v>45.2</v>
      </c>
      <c r="E156" t="s">
        <v>351</v>
      </c>
    </row>
    <row r="157" spans="1:5" hidden="1" x14ac:dyDescent="0.3">
      <c r="A157" s="3">
        <v>44757</v>
      </c>
      <c r="B157" s="1" t="s">
        <v>240</v>
      </c>
      <c r="D157" s="9">
        <v>1434.37</v>
      </c>
      <c r="E157" t="s">
        <v>434</v>
      </c>
    </row>
    <row r="158" spans="1:5" hidden="1" x14ac:dyDescent="0.3">
      <c r="A158" s="3">
        <v>44757</v>
      </c>
      <c r="B158" s="1" t="s">
        <v>245</v>
      </c>
      <c r="D158" s="9">
        <v>186.5</v>
      </c>
      <c r="E158" t="s">
        <v>438</v>
      </c>
    </row>
    <row r="159" spans="1:5" hidden="1" x14ac:dyDescent="0.3">
      <c r="A159" s="3">
        <v>44760</v>
      </c>
      <c r="B159" s="1" t="s">
        <v>51</v>
      </c>
      <c r="C159" s="9">
        <v>58.76</v>
      </c>
      <c r="E159" t="s">
        <v>350</v>
      </c>
    </row>
    <row r="160" spans="1:5" hidden="1" x14ac:dyDescent="0.3">
      <c r="A160" s="3">
        <v>44760</v>
      </c>
      <c r="B160" s="1" t="s">
        <v>52</v>
      </c>
      <c r="C160" s="9">
        <v>13</v>
      </c>
      <c r="E160" t="s">
        <v>349</v>
      </c>
    </row>
    <row r="161" spans="1:5" hidden="1" x14ac:dyDescent="0.3">
      <c r="A161" s="3">
        <v>44760</v>
      </c>
      <c r="B161" s="1" t="s">
        <v>259</v>
      </c>
      <c r="D161" s="9">
        <v>7</v>
      </c>
      <c r="E161" t="s">
        <v>436</v>
      </c>
    </row>
    <row r="162" spans="1:5" hidden="1" x14ac:dyDescent="0.3">
      <c r="A162" s="3">
        <v>44761</v>
      </c>
      <c r="B162" s="1" t="s">
        <v>50</v>
      </c>
      <c r="C162" s="9">
        <v>272.95</v>
      </c>
      <c r="E162" t="s">
        <v>356</v>
      </c>
    </row>
    <row r="163" spans="1:5" hidden="1" x14ac:dyDescent="0.3">
      <c r="A163" s="3">
        <v>44763</v>
      </c>
      <c r="B163" s="1" t="s">
        <v>258</v>
      </c>
      <c r="C163" s="9">
        <v>389.91</v>
      </c>
      <c r="E163" t="s">
        <v>437</v>
      </c>
    </row>
    <row r="164" spans="1:5" hidden="1" x14ac:dyDescent="0.3">
      <c r="A164" s="3">
        <v>44764</v>
      </c>
      <c r="B164" s="1" t="s">
        <v>10</v>
      </c>
      <c r="D164" s="9">
        <v>389.91</v>
      </c>
      <c r="E164" t="s">
        <v>353</v>
      </c>
    </row>
    <row r="165" spans="1:5" hidden="1" x14ac:dyDescent="0.3">
      <c r="A165" s="3">
        <v>44768</v>
      </c>
      <c r="B165" s="1" t="s">
        <v>5</v>
      </c>
      <c r="C165" s="9">
        <v>128.15</v>
      </c>
      <c r="E165" t="s">
        <v>272</v>
      </c>
    </row>
    <row r="166" spans="1:5" hidden="1" x14ac:dyDescent="0.3">
      <c r="A166" s="3">
        <v>44771</v>
      </c>
      <c r="B166" s="1" t="s">
        <v>247</v>
      </c>
      <c r="D166" s="9">
        <v>4.28</v>
      </c>
      <c r="E166" t="s">
        <v>439</v>
      </c>
    </row>
    <row r="167" spans="1:5" hidden="1" x14ac:dyDescent="0.3">
      <c r="A167" s="3">
        <v>44771</v>
      </c>
      <c r="B167" s="1" t="s">
        <v>240</v>
      </c>
      <c r="D167" s="9">
        <v>1434.37</v>
      </c>
      <c r="E167" t="s">
        <v>434</v>
      </c>
    </row>
    <row r="168" spans="1:5" hidden="1" x14ac:dyDescent="0.3">
      <c r="A168" s="3">
        <v>44775</v>
      </c>
      <c r="B168" s="1" t="s">
        <v>49</v>
      </c>
      <c r="C168" s="9">
        <v>51.98</v>
      </c>
      <c r="E168" t="s">
        <v>350</v>
      </c>
    </row>
    <row r="169" spans="1:5" hidden="1" x14ac:dyDescent="0.3">
      <c r="A169" s="3">
        <v>44775</v>
      </c>
      <c r="B169" s="1" t="s">
        <v>139</v>
      </c>
      <c r="C169" s="9">
        <v>930</v>
      </c>
      <c r="E169" t="s">
        <v>437</v>
      </c>
    </row>
    <row r="170" spans="1:5" hidden="1" x14ac:dyDescent="0.3">
      <c r="A170" s="3">
        <v>44781</v>
      </c>
      <c r="B170" s="1" t="s">
        <v>250</v>
      </c>
      <c r="D170" s="9">
        <v>5</v>
      </c>
      <c r="E170" t="s">
        <v>439</v>
      </c>
    </row>
    <row r="171" spans="1:5" hidden="1" x14ac:dyDescent="0.3">
      <c r="A171" s="3">
        <v>44783</v>
      </c>
      <c r="B171" s="1" t="s">
        <v>245</v>
      </c>
      <c r="D171" s="9">
        <v>55.08</v>
      </c>
      <c r="E171" t="s">
        <v>438</v>
      </c>
    </row>
    <row r="172" spans="1:5" hidden="1" x14ac:dyDescent="0.3">
      <c r="A172" s="3">
        <v>44784</v>
      </c>
      <c r="B172" s="1" t="s">
        <v>17</v>
      </c>
      <c r="C172" s="9">
        <v>45.2</v>
      </c>
      <c r="E172" t="s">
        <v>351</v>
      </c>
    </row>
    <row r="173" spans="1:5" hidden="1" x14ac:dyDescent="0.3">
      <c r="A173" s="3">
        <v>44785</v>
      </c>
      <c r="B173" s="1" t="s">
        <v>240</v>
      </c>
      <c r="D173" s="9">
        <v>1290.8499999999999</v>
      </c>
      <c r="E173" t="s">
        <v>434</v>
      </c>
    </row>
    <row r="174" spans="1:5" hidden="1" x14ac:dyDescent="0.3">
      <c r="A174" s="3">
        <v>44788</v>
      </c>
      <c r="B174" s="1" t="s">
        <v>47</v>
      </c>
      <c r="C174" s="9">
        <v>33.090000000000003</v>
      </c>
      <c r="E174" t="s">
        <v>272</v>
      </c>
    </row>
    <row r="175" spans="1:5" hidden="1" x14ac:dyDescent="0.3">
      <c r="A175" s="3">
        <v>44788</v>
      </c>
      <c r="B175" s="1" t="s">
        <v>29</v>
      </c>
      <c r="C175" s="9">
        <v>9.61</v>
      </c>
      <c r="E175" t="s">
        <v>273</v>
      </c>
    </row>
    <row r="176" spans="1:5" hidden="1" x14ac:dyDescent="0.3">
      <c r="A176" s="3">
        <v>44788</v>
      </c>
      <c r="B176" s="1" t="s">
        <v>48</v>
      </c>
      <c r="C176" s="9">
        <v>3.76</v>
      </c>
      <c r="E176" t="s">
        <v>349</v>
      </c>
    </row>
    <row r="177" spans="1:5" hidden="1" x14ac:dyDescent="0.3">
      <c r="A177" s="3">
        <v>44788</v>
      </c>
      <c r="B177" s="1" t="s">
        <v>15</v>
      </c>
      <c r="C177" s="9">
        <v>6.99</v>
      </c>
      <c r="E177" t="s">
        <v>273</v>
      </c>
    </row>
    <row r="178" spans="1:5" hidden="1" x14ac:dyDescent="0.3">
      <c r="A178" s="3">
        <v>44788</v>
      </c>
      <c r="B178" s="1" t="s">
        <v>133</v>
      </c>
      <c r="C178" s="9">
        <v>700</v>
      </c>
      <c r="E178" t="s">
        <v>437</v>
      </c>
    </row>
    <row r="179" spans="1:5" hidden="1" x14ac:dyDescent="0.3">
      <c r="A179" s="3">
        <v>44788</v>
      </c>
      <c r="B179" s="1" t="s">
        <v>135</v>
      </c>
      <c r="C179" s="9">
        <v>500</v>
      </c>
      <c r="E179" t="s">
        <v>437</v>
      </c>
    </row>
    <row r="180" spans="1:5" hidden="1" x14ac:dyDescent="0.3">
      <c r="A180" s="3">
        <v>44792</v>
      </c>
      <c r="B180" s="1" t="s">
        <v>6</v>
      </c>
      <c r="C180" s="9">
        <v>13.67</v>
      </c>
      <c r="E180" t="s">
        <v>273</v>
      </c>
    </row>
    <row r="181" spans="1:5" hidden="1" x14ac:dyDescent="0.3">
      <c r="A181" s="3">
        <v>44795</v>
      </c>
      <c r="B181" s="1" t="s">
        <v>15</v>
      </c>
      <c r="C181" s="9">
        <v>39.01</v>
      </c>
      <c r="E181" t="s">
        <v>273</v>
      </c>
    </row>
    <row r="182" spans="1:5" hidden="1" x14ac:dyDescent="0.3">
      <c r="A182" s="3">
        <v>44795</v>
      </c>
      <c r="B182" s="1" t="s">
        <v>46</v>
      </c>
      <c r="C182" s="9">
        <v>68.87</v>
      </c>
      <c r="E182" t="s">
        <v>349</v>
      </c>
    </row>
    <row r="183" spans="1:5" hidden="1" x14ac:dyDescent="0.3">
      <c r="A183" s="3">
        <v>44795</v>
      </c>
      <c r="B183" s="1" t="s">
        <v>257</v>
      </c>
      <c r="D183" s="9">
        <v>1000</v>
      </c>
      <c r="E183" t="s">
        <v>441</v>
      </c>
    </row>
    <row r="184" spans="1:5" hidden="1" x14ac:dyDescent="0.3">
      <c r="A184" s="3">
        <v>44797</v>
      </c>
      <c r="B184" s="1" t="s">
        <v>45</v>
      </c>
      <c r="C184" s="9">
        <v>13.63</v>
      </c>
      <c r="E184" t="s">
        <v>273</v>
      </c>
    </row>
    <row r="185" spans="1:5" hidden="1" x14ac:dyDescent="0.3">
      <c r="A185" s="3">
        <v>44797</v>
      </c>
      <c r="B185" s="1" t="s">
        <v>14</v>
      </c>
      <c r="C185" s="9">
        <v>48.19</v>
      </c>
      <c r="E185" t="s">
        <v>273</v>
      </c>
    </row>
    <row r="186" spans="1:5" hidden="1" x14ac:dyDescent="0.3">
      <c r="A186" s="3">
        <v>44799</v>
      </c>
      <c r="B186" s="1" t="s">
        <v>128</v>
      </c>
      <c r="C186" s="9">
        <v>500</v>
      </c>
      <c r="E186" t="s">
        <v>437</v>
      </c>
    </row>
    <row r="187" spans="1:5" hidden="1" x14ac:dyDescent="0.3">
      <c r="A187" s="3">
        <v>44799</v>
      </c>
      <c r="B187" s="1" t="s">
        <v>240</v>
      </c>
      <c r="D187" s="9">
        <v>1465.92</v>
      </c>
      <c r="E187" t="s">
        <v>434</v>
      </c>
    </row>
    <row r="188" spans="1:5" hidden="1" x14ac:dyDescent="0.3">
      <c r="A188" s="3">
        <v>44802</v>
      </c>
      <c r="B188" s="1" t="s">
        <v>15</v>
      </c>
      <c r="C188" s="9">
        <v>30.2</v>
      </c>
      <c r="E188" t="s">
        <v>273</v>
      </c>
    </row>
    <row r="189" spans="1:5" hidden="1" x14ac:dyDescent="0.3">
      <c r="A189" s="3">
        <v>44802</v>
      </c>
      <c r="B189" s="1" t="s">
        <v>15</v>
      </c>
      <c r="C189" s="9">
        <v>4.49</v>
      </c>
      <c r="E189" t="s">
        <v>273</v>
      </c>
    </row>
    <row r="190" spans="1:5" hidden="1" x14ac:dyDescent="0.3">
      <c r="A190" s="3">
        <v>44802</v>
      </c>
      <c r="B190" s="1" t="s">
        <v>15</v>
      </c>
      <c r="C190" s="9">
        <v>3.49</v>
      </c>
      <c r="E190" t="s">
        <v>273</v>
      </c>
    </row>
    <row r="191" spans="1:5" hidden="1" x14ac:dyDescent="0.3">
      <c r="A191" s="3">
        <v>44802</v>
      </c>
      <c r="B191" s="1" t="s">
        <v>44</v>
      </c>
      <c r="C191" s="9">
        <v>106.12</v>
      </c>
      <c r="E191" t="s">
        <v>349</v>
      </c>
    </row>
    <row r="192" spans="1:5" hidden="1" x14ac:dyDescent="0.3">
      <c r="A192" s="3">
        <v>44802</v>
      </c>
      <c r="B192" s="1" t="s">
        <v>10</v>
      </c>
      <c r="D192" s="9">
        <v>462.15</v>
      </c>
      <c r="E192" t="s">
        <v>353</v>
      </c>
    </row>
    <row r="193" spans="1:5" hidden="1" x14ac:dyDescent="0.3">
      <c r="A193" s="3">
        <v>44802</v>
      </c>
      <c r="B193" s="1" t="s">
        <v>5</v>
      </c>
      <c r="C193" s="9">
        <v>128.15</v>
      </c>
      <c r="E193" t="s">
        <v>272</v>
      </c>
    </row>
    <row r="194" spans="1:5" hidden="1" x14ac:dyDescent="0.3">
      <c r="A194" s="3">
        <v>44804</v>
      </c>
      <c r="B194" s="1" t="s">
        <v>247</v>
      </c>
      <c r="D194" s="9">
        <v>8.19</v>
      </c>
      <c r="E194" t="s">
        <v>439</v>
      </c>
    </row>
    <row r="195" spans="1:5" hidden="1" x14ac:dyDescent="0.3">
      <c r="A195" s="3">
        <v>44806</v>
      </c>
      <c r="B195" s="1" t="s">
        <v>256</v>
      </c>
      <c r="D195" s="9">
        <v>20</v>
      </c>
      <c r="E195" t="s">
        <v>440</v>
      </c>
    </row>
    <row r="196" spans="1:5" hidden="1" x14ac:dyDescent="0.3">
      <c r="A196" s="3">
        <v>44810</v>
      </c>
      <c r="B196" s="1" t="s">
        <v>41</v>
      </c>
      <c r="C196" s="9">
        <v>1.67</v>
      </c>
      <c r="E196" t="s">
        <v>349</v>
      </c>
    </row>
    <row r="197" spans="1:5" hidden="1" x14ac:dyDescent="0.3">
      <c r="A197" s="3">
        <v>44810</v>
      </c>
      <c r="B197" s="1" t="s">
        <v>42</v>
      </c>
      <c r="C197" s="9">
        <v>38.369999999999997</v>
      </c>
      <c r="E197" t="s">
        <v>349</v>
      </c>
    </row>
    <row r="198" spans="1:5" hidden="1" x14ac:dyDescent="0.3">
      <c r="A198" s="3">
        <v>44810</v>
      </c>
      <c r="B198" s="1" t="s">
        <v>43</v>
      </c>
      <c r="C198" s="9">
        <v>20.34</v>
      </c>
      <c r="E198" t="s">
        <v>350</v>
      </c>
    </row>
    <row r="199" spans="1:5" hidden="1" x14ac:dyDescent="0.3">
      <c r="A199" s="3">
        <v>44810</v>
      </c>
      <c r="B199" s="1" t="s">
        <v>44</v>
      </c>
      <c r="C199" s="9">
        <v>50.24</v>
      </c>
      <c r="E199" t="s">
        <v>349</v>
      </c>
    </row>
    <row r="200" spans="1:5" hidden="1" x14ac:dyDescent="0.3">
      <c r="A200" s="3">
        <v>44810</v>
      </c>
      <c r="B200" s="1" t="s">
        <v>44</v>
      </c>
      <c r="C200" s="9">
        <v>2.81</v>
      </c>
      <c r="E200" t="s">
        <v>349</v>
      </c>
    </row>
    <row r="201" spans="1:5" hidden="1" x14ac:dyDescent="0.3">
      <c r="A201" s="3">
        <v>44812</v>
      </c>
      <c r="B201" s="1" t="s">
        <v>250</v>
      </c>
      <c r="D201" s="9">
        <v>6.22</v>
      </c>
      <c r="E201" t="s">
        <v>439</v>
      </c>
    </row>
    <row r="202" spans="1:5" hidden="1" x14ac:dyDescent="0.3">
      <c r="A202" s="3">
        <v>44813</v>
      </c>
      <c r="B202" s="1" t="s">
        <v>12</v>
      </c>
      <c r="D202" s="9">
        <v>38</v>
      </c>
      <c r="E202" t="s">
        <v>352</v>
      </c>
    </row>
    <row r="203" spans="1:5" hidden="1" x14ac:dyDescent="0.3">
      <c r="A203" s="3">
        <v>44813</v>
      </c>
      <c r="B203" s="1" t="s">
        <v>240</v>
      </c>
      <c r="D203" s="9">
        <v>1456.22</v>
      </c>
      <c r="E203" t="s">
        <v>434</v>
      </c>
    </row>
    <row r="204" spans="1:5" hidden="1" x14ac:dyDescent="0.3">
      <c r="A204" s="3">
        <v>44813</v>
      </c>
      <c r="B204" s="1" t="s">
        <v>245</v>
      </c>
      <c r="D204" s="9">
        <v>55.08</v>
      </c>
      <c r="E204" t="s">
        <v>438</v>
      </c>
    </row>
    <row r="205" spans="1:5" hidden="1" x14ac:dyDescent="0.3">
      <c r="A205" s="3">
        <v>44816</v>
      </c>
      <c r="B205" s="1" t="s">
        <v>11</v>
      </c>
      <c r="C205" s="9">
        <v>11.57</v>
      </c>
      <c r="E205" t="s">
        <v>273</v>
      </c>
    </row>
    <row r="206" spans="1:5" hidden="1" x14ac:dyDescent="0.3">
      <c r="A206" s="3">
        <v>44816</v>
      </c>
      <c r="B206" s="1" t="s">
        <v>17</v>
      </c>
      <c r="C206" s="9">
        <v>37.909999999999997</v>
      </c>
      <c r="E206" t="s">
        <v>351</v>
      </c>
    </row>
    <row r="207" spans="1:5" hidden="1" x14ac:dyDescent="0.3">
      <c r="A207" s="3">
        <v>44816</v>
      </c>
      <c r="B207" s="1" t="s">
        <v>255</v>
      </c>
      <c r="D207" s="9">
        <v>1</v>
      </c>
      <c r="E207" t="s">
        <v>436</v>
      </c>
    </row>
    <row r="208" spans="1:5" hidden="1" x14ac:dyDescent="0.3">
      <c r="A208" s="3">
        <v>44818</v>
      </c>
      <c r="B208" s="1" t="s">
        <v>125</v>
      </c>
      <c r="C208" s="9">
        <v>400</v>
      </c>
      <c r="E208" t="s">
        <v>437</v>
      </c>
    </row>
    <row r="209" spans="1:5" hidden="1" x14ac:dyDescent="0.3">
      <c r="A209" s="3">
        <v>44819</v>
      </c>
      <c r="B209" s="1" t="s">
        <v>10</v>
      </c>
      <c r="D209" s="9">
        <v>397.36</v>
      </c>
      <c r="E209" t="s">
        <v>353</v>
      </c>
    </row>
    <row r="210" spans="1:5" hidden="1" x14ac:dyDescent="0.3">
      <c r="A210" s="3">
        <v>44823</v>
      </c>
      <c r="B210" s="1" t="s">
        <v>15</v>
      </c>
      <c r="C210" s="9">
        <v>31.15</v>
      </c>
      <c r="E210" t="s">
        <v>273</v>
      </c>
    </row>
    <row r="211" spans="1:5" hidden="1" x14ac:dyDescent="0.3">
      <c r="A211" s="3">
        <v>44823</v>
      </c>
      <c r="B211" s="1" t="s">
        <v>11</v>
      </c>
      <c r="C211" s="9">
        <v>13.24</v>
      </c>
      <c r="E211" t="s">
        <v>273</v>
      </c>
    </row>
    <row r="212" spans="1:5" hidden="1" x14ac:dyDescent="0.3">
      <c r="A212" s="3">
        <v>44823</v>
      </c>
      <c r="B212" s="1" t="s">
        <v>40</v>
      </c>
      <c r="C212" s="9">
        <v>5.4</v>
      </c>
      <c r="E212" t="s">
        <v>349</v>
      </c>
    </row>
    <row r="213" spans="1:5" hidden="1" x14ac:dyDescent="0.3">
      <c r="A213" s="3">
        <v>44827</v>
      </c>
      <c r="B213" s="1" t="s">
        <v>240</v>
      </c>
      <c r="D213" s="9">
        <v>767.77</v>
      </c>
      <c r="E213" t="s">
        <v>434</v>
      </c>
    </row>
    <row r="214" spans="1:5" hidden="1" x14ac:dyDescent="0.3">
      <c r="A214" s="3">
        <v>44830</v>
      </c>
      <c r="B214" s="1" t="s">
        <v>38</v>
      </c>
      <c r="C214" s="9">
        <v>24.81</v>
      </c>
      <c r="E214" t="s">
        <v>350</v>
      </c>
    </row>
    <row r="215" spans="1:5" hidden="1" x14ac:dyDescent="0.3">
      <c r="A215" s="3">
        <v>44830</v>
      </c>
      <c r="B215" s="1" t="s">
        <v>39</v>
      </c>
      <c r="C215" s="9">
        <v>2.97</v>
      </c>
      <c r="E215" t="s">
        <v>349</v>
      </c>
    </row>
    <row r="216" spans="1:5" hidden="1" x14ac:dyDescent="0.3">
      <c r="A216" s="3">
        <v>44830</v>
      </c>
      <c r="B216" s="1" t="s">
        <v>123</v>
      </c>
      <c r="C216" s="9">
        <v>650</v>
      </c>
      <c r="E216" t="s">
        <v>437</v>
      </c>
    </row>
    <row r="217" spans="1:5" hidden="1" x14ac:dyDescent="0.3">
      <c r="A217" s="3">
        <v>44832</v>
      </c>
      <c r="B217" s="1" t="s">
        <v>254</v>
      </c>
      <c r="D217" s="9">
        <v>20</v>
      </c>
      <c r="E217" t="s">
        <v>440</v>
      </c>
    </row>
    <row r="218" spans="1:5" hidden="1" x14ac:dyDescent="0.3">
      <c r="A218" s="3">
        <v>44833</v>
      </c>
      <c r="B218" s="1" t="s">
        <v>247</v>
      </c>
      <c r="D218" s="9">
        <v>11.42</v>
      </c>
      <c r="E218" t="s">
        <v>439</v>
      </c>
    </row>
    <row r="219" spans="1:5" hidden="1" x14ac:dyDescent="0.3">
      <c r="A219" s="3">
        <v>44837</v>
      </c>
      <c r="B219" s="1" t="s">
        <v>11</v>
      </c>
      <c r="C219" s="9">
        <v>5.67</v>
      </c>
      <c r="E219" t="s">
        <v>273</v>
      </c>
    </row>
    <row r="220" spans="1:5" hidden="1" x14ac:dyDescent="0.3">
      <c r="A220" s="3">
        <v>44837</v>
      </c>
      <c r="B220" s="1" t="s">
        <v>11</v>
      </c>
      <c r="C220" s="9">
        <v>2.4900000000000002</v>
      </c>
      <c r="E220" t="s">
        <v>273</v>
      </c>
    </row>
    <row r="221" spans="1:5" hidden="1" x14ac:dyDescent="0.3">
      <c r="A221" s="3">
        <v>44837</v>
      </c>
      <c r="B221" s="1" t="s">
        <v>15</v>
      </c>
      <c r="C221" s="9">
        <v>74.849999999999994</v>
      </c>
      <c r="E221" t="s">
        <v>273</v>
      </c>
    </row>
    <row r="222" spans="1:5" hidden="1" x14ac:dyDescent="0.3">
      <c r="A222" s="3">
        <v>44837</v>
      </c>
      <c r="B222" s="1" t="s">
        <v>20</v>
      </c>
      <c r="C222" s="9">
        <v>133.15</v>
      </c>
      <c r="E222" t="s">
        <v>273</v>
      </c>
    </row>
    <row r="223" spans="1:5" hidden="1" x14ac:dyDescent="0.3">
      <c r="A223" s="3">
        <v>44837</v>
      </c>
      <c r="B223" s="1" t="s">
        <v>121</v>
      </c>
      <c r="C223" s="9">
        <v>400</v>
      </c>
      <c r="E223" t="s">
        <v>437</v>
      </c>
    </row>
    <row r="224" spans="1:5" hidden="1" x14ac:dyDescent="0.3">
      <c r="A224" s="3">
        <v>44839</v>
      </c>
      <c r="B224" s="1" t="s">
        <v>117</v>
      </c>
      <c r="D224" s="9">
        <v>800</v>
      </c>
      <c r="E224" t="s">
        <v>437</v>
      </c>
    </row>
    <row r="225" spans="1:5" hidden="1" x14ac:dyDescent="0.3">
      <c r="A225" s="3">
        <v>44839</v>
      </c>
      <c r="B225" s="1" t="s">
        <v>245</v>
      </c>
      <c r="D225" s="9">
        <v>76.5</v>
      </c>
      <c r="E225" t="s">
        <v>438</v>
      </c>
    </row>
    <row r="226" spans="1:5" hidden="1" x14ac:dyDescent="0.3">
      <c r="A226" s="3">
        <v>44840</v>
      </c>
      <c r="B226" s="1" t="s">
        <v>253</v>
      </c>
      <c r="D226" s="9">
        <v>100</v>
      </c>
      <c r="E226" t="s">
        <v>440</v>
      </c>
    </row>
    <row r="227" spans="1:5" hidden="1" x14ac:dyDescent="0.3">
      <c r="A227" s="3">
        <v>44841</v>
      </c>
      <c r="B227" s="1" t="s">
        <v>240</v>
      </c>
      <c r="D227" s="9">
        <v>872.64</v>
      </c>
      <c r="E227" t="s">
        <v>434</v>
      </c>
    </row>
    <row r="228" spans="1:5" hidden="1" x14ac:dyDescent="0.3">
      <c r="A228" s="3">
        <v>44841</v>
      </c>
      <c r="B228" s="1" t="s">
        <v>250</v>
      </c>
      <c r="D228" s="9">
        <v>7.48</v>
      </c>
      <c r="E228" t="s">
        <v>439</v>
      </c>
    </row>
    <row r="229" spans="1:5" hidden="1" x14ac:dyDescent="0.3">
      <c r="A229" s="3">
        <v>44841</v>
      </c>
      <c r="B229" s="1" t="s">
        <v>245</v>
      </c>
      <c r="D229" s="9">
        <v>55.08</v>
      </c>
      <c r="E229" t="s">
        <v>438</v>
      </c>
    </row>
    <row r="230" spans="1:5" hidden="1" x14ac:dyDescent="0.3">
      <c r="A230" s="3">
        <v>44845</v>
      </c>
      <c r="B230" s="1" t="s">
        <v>30</v>
      </c>
      <c r="C230" s="9">
        <v>8.19</v>
      </c>
      <c r="E230" t="s">
        <v>349</v>
      </c>
    </row>
    <row r="231" spans="1:5" hidden="1" x14ac:dyDescent="0.3">
      <c r="A231" s="3">
        <v>44845</v>
      </c>
      <c r="B231" s="1" t="s">
        <v>11</v>
      </c>
      <c r="C231" s="9">
        <v>9.86</v>
      </c>
      <c r="E231" t="s">
        <v>273</v>
      </c>
    </row>
    <row r="232" spans="1:5" hidden="1" x14ac:dyDescent="0.3">
      <c r="A232" s="3">
        <v>44846</v>
      </c>
      <c r="B232" s="1" t="s">
        <v>17</v>
      </c>
      <c r="C232" s="9">
        <v>45.2</v>
      </c>
      <c r="E232" t="s">
        <v>351</v>
      </c>
    </row>
    <row r="233" spans="1:5" hidden="1" x14ac:dyDescent="0.3">
      <c r="A233" s="3">
        <v>44846</v>
      </c>
      <c r="B233" s="1" t="s">
        <v>10</v>
      </c>
      <c r="D233" s="9">
        <v>250</v>
      </c>
      <c r="E233" t="s">
        <v>353</v>
      </c>
    </row>
    <row r="234" spans="1:5" hidden="1" x14ac:dyDescent="0.3">
      <c r="A234" s="3">
        <v>44847</v>
      </c>
      <c r="B234" s="1" t="s">
        <v>37</v>
      </c>
      <c r="C234" s="9">
        <v>334.59</v>
      </c>
      <c r="E234" t="s">
        <v>273</v>
      </c>
    </row>
    <row r="235" spans="1:5" hidden="1" x14ac:dyDescent="0.3">
      <c r="A235" s="3">
        <v>44848</v>
      </c>
      <c r="B235" s="1" t="s">
        <v>245</v>
      </c>
      <c r="D235" s="9">
        <v>93.25</v>
      </c>
      <c r="E235" t="s">
        <v>438</v>
      </c>
    </row>
    <row r="236" spans="1:5" hidden="1" x14ac:dyDescent="0.3">
      <c r="A236" s="3">
        <v>44853</v>
      </c>
      <c r="B236" s="1" t="s">
        <v>14</v>
      </c>
      <c r="C236" s="9">
        <v>39.96</v>
      </c>
      <c r="E236" t="s">
        <v>273</v>
      </c>
    </row>
    <row r="237" spans="1:5" hidden="1" x14ac:dyDescent="0.3">
      <c r="A237" s="3">
        <v>44855</v>
      </c>
      <c r="B237" s="1" t="s">
        <v>240</v>
      </c>
      <c r="D237" s="9">
        <v>982.05</v>
      </c>
      <c r="E237" t="s">
        <v>434</v>
      </c>
    </row>
    <row r="238" spans="1:5" hidden="1" x14ac:dyDescent="0.3">
      <c r="A238" s="3">
        <v>44858</v>
      </c>
      <c r="B238" s="1" t="s">
        <v>35</v>
      </c>
      <c r="C238" s="9">
        <v>10.98</v>
      </c>
      <c r="E238" t="s">
        <v>350</v>
      </c>
    </row>
    <row r="239" spans="1:5" hidden="1" x14ac:dyDescent="0.3">
      <c r="A239" s="3">
        <v>44858</v>
      </c>
      <c r="B239" s="1" t="s">
        <v>36</v>
      </c>
      <c r="C239" s="9">
        <v>9.82</v>
      </c>
      <c r="E239" t="s">
        <v>349</v>
      </c>
    </row>
    <row r="240" spans="1:5" hidden="1" x14ac:dyDescent="0.3">
      <c r="A240" s="3">
        <v>44858</v>
      </c>
      <c r="B240" s="1" t="s">
        <v>21</v>
      </c>
      <c r="C240" s="9">
        <v>5.75</v>
      </c>
      <c r="E240" t="s">
        <v>349</v>
      </c>
    </row>
    <row r="241" spans="1:5" hidden="1" x14ac:dyDescent="0.3">
      <c r="A241" s="3">
        <v>44858</v>
      </c>
      <c r="B241" s="1" t="s">
        <v>114</v>
      </c>
      <c r="C241" s="9">
        <v>900</v>
      </c>
      <c r="E241" t="s">
        <v>437</v>
      </c>
    </row>
    <row r="242" spans="1:5" hidden="1" x14ac:dyDescent="0.3">
      <c r="A242" s="3">
        <v>44859</v>
      </c>
      <c r="B242" s="1" t="s">
        <v>34</v>
      </c>
      <c r="C242" s="9">
        <v>21</v>
      </c>
      <c r="E242" t="s">
        <v>354</v>
      </c>
    </row>
    <row r="243" spans="1:5" hidden="1" x14ac:dyDescent="0.3">
      <c r="A243" s="3">
        <v>44859</v>
      </c>
      <c r="B243" s="1" t="s">
        <v>10</v>
      </c>
      <c r="D243" s="9">
        <v>450</v>
      </c>
      <c r="E243" t="s">
        <v>353</v>
      </c>
    </row>
    <row r="244" spans="1:5" hidden="1" x14ac:dyDescent="0.3">
      <c r="A244" s="3">
        <v>44865</v>
      </c>
      <c r="B244" s="1" t="s">
        <v>32</v>
      </c>
      <c r="C244" s="9">
        <v>128.15</v>
      </c>
      <c r="E244" t="s">
        <v>272</v>
      </c>
    </row>
    <row r="245" spans="1:5" hidden="1" x14ac:dyDescent="0.3">
      <c r="A245" s="3">
        <v>44865</v>
      </c>
      <c r="B245" s="1" t="s">
        <v>33</v>
      </c>
      <c r="C245" s="9">
        <v>18.18</v>
      </c>
      <c r="E245" t="s">
        <v>273</v>
      </c>
    </row>
    <row r="246" spans="1:5" hidden="1" x14ac:dyDescent="0.3">
      <c r="A246" s="3">
        <v>44865</v>
      </c>
      <c r="B246" s="1" t="s">
        <v>247</v>
      </c>
      <c r="D246" s="9">
        <v>14.66</v>
      </c>
      <c r="E246" t="s">
        <v>439</v>
      </c>
    </row>
    <row r="247" spans="1:5" hidden="1" x14ac:dyDescent="0.3">
      <c r="A247" s="3">
        <v>44865</v>
      </c>
      <c r="B247" s="1" t="s">
        <v>252</v>
      </c>
      <c r="D247" s="9">
        <v>6</v>
      </c>
      <c r="E247" t="s">
        <v>436</v>
      </c>
    </row>
    <row r="248" spans="1:5" hidden="1" x14ac:dyDescent="0.3">
      <c r="A248" s="3">
        <v>44865</v>
      </c>
      <c r="B248" s="1" t="s">
        <v>112</v>
      </c>
      <c r="C248" s="9">
        <v>104</v>
      </c>
      <c r="E248" t="s">
        <v>437</v>
      </c>
    </row>
    <row r="249" spans="1:5" hidden="1" x14ac:dyDescent="0.3">
      <c r="A249" s="3">
        <v>44866</v>
      </c>
      <c r="B249" s="1" t="s">
        <v>251</v>
      </c>
      <c r="D249" s="9">
        <v>18.41</v>
      </c>
      <c r="E249" t="s">
        <v>436</v>
      </c>
    </row>
    <row r="250" spans="1:5" hidden="1" x14ac:dyDescent="0.3">
      <c r="A250" s="3">
        <v>44867</v>
      </c>
      <c r="B250" s="1" t="s">
        <v>31</v>
      </c>
      <c r="C250" s="9">
        <v>3.37</v>
      </c>
      <c r="E250" t="s">
        <v>273</v>
      </c>
    </row>
    <row r="251" spans="1:5" hidden="1" x14ac:dyDescent="0.3">
      <c r="A251" s="3">
        <v>44869</v>
      </c>
      <c r="B251" s="1" t="s">
        <v>110</v>
      </c>
      <c r="C251" s="9">
        <v>800</v>
      </c>
      <c r="E251" t="s">
        <v>437</v>
      </c>
    </row>
    <row r="252" spans="1:5" hidden="1" x14ac:dyDescent="0.3">
      <c r="A252" s="3">
        <v>44869</v>
      </c>
      <c r="B252" s="1" t="s">
        <v>240</v>
      </c>
      <c r="D252" s="9">
        <v>872.64</v>
      </c>
      <c r="E252" t="s">
        <v>434</v>
      </c>
    </row>
    <row r="253" spans="1:5" hidden="1" x14ac:dyDescent="0.3">
      <c r="A253" s="3">
        <v>44869</v>
      </c>
      <c r="B253" s="1" t="s">
        <v>245</v>
      </c>
      <c r="D253" s="9">
        <v>153</v>
      </c>
      <c r="E253" t="s">
        <v>438</v>
      </c>
    </row>
    <row r="254" spans="1:5" hidden="1" x14ac:dyDescent="0.3">
      <c r="A254" s="3">
        <v>44872</v>
      </c>
      <c r="B254" s="1" t="s">
        <v>10</v>
      </c>
      <c r="D254" s="9">
        <v>228.78</v>
      </c>
      <c r="E254" t="s">
        <v>353</v>
      </c>
    </row>
    <row r="255" spans="1:5" hidden="1" x14ac:dyDescent="0.3">
      <c r="A255" s="3">
        <v>44872</v>
      </c>
      <c r="B255" s="1" t="s">
        <v>250</v>
      </c>
      <c r="D255" s="9">
        <v>8.8000000000000007</v>
      </c>
      <c r="E255" t="s">
        <v>439</v>
      </c>
    </row>
    <row r="256" spans="1:5" hidden="1" x14ac:dyDescent="0.3">
      <c r="A256" s="3">
        <v>44875</v>
      </c>
      <c r="B256" s="1" t="s">
        <v>245</v>
      </c>
      <c r="D256" s="9">
        <v>55.08</v>
      </c>
      <c r="E256" t="s">
        <v>438</v>
      </c>
    </row>
    <row r="257" spans="1:5" hidden="1" x14ac:dyDescent="0.3">
      <c r="A257" s="3">
        <v>44879</v>
      </c>
      <c r="B257" s="1" t="s">
        <v>11</v>
      </c>
      <c r="C257" s="9">
        <v>3.48</v>
      </c>
      <c r="E257" t="s">
        <v>273</v>
      </c>
    </row>
    <row r="258" spans="1:5" hidden="1" x14ac:dyDescent="0.3">
      <c r="A258" s="3">
        <v>44879</v>
      </c>
      <c r="B258" s="1" t="s">
        <v>30</v>
      </c>
      <c r="C258" s="9">
        <v>16.39</v>
      </c>
      <c r="E258" t="s">
        <v>349</v>
      </c>
    </row>
    <row r="259" spans="1:5" hidden="1" x14ac:dyDescent="0.3">
      <c r="A259" s="3">
        <v>44879</v>
      </c>
      <c r="B259" s="1" t="s">
        <v>17</v>
      </c>
      <c r="C259" s="9">
        <v>45.2</v>
      </c>
      <c r="E259" t="s">
        <v>351</v>
      </c>
    </row>
    <row r="260" spans="1:5" hidden="1" x14ac:dyDescent="0.3">
      <c r="A260" s="3">
        <v>44879</v>
      </c>
      <c r="B260" s="1" t="s">
        <v>105</v>
      </c>
      <c r="C260" s="9">
        <v>100</v>
      </c>
      <c r="E260" t="s">
        <v>437</v>
      </c>
    </row>
    <row r="261" spans="1:5" hidden="1" x14ac:dyDescent="0.3">
      <c r="A261" s="3">
        <v>44883</v>
      </c>
      <c r="B261" s="1" t="s">
        <v>240</v>
      </c>
      <c r="D261" s="9">
        <v>865.79</v>
      </c>
      <c r="E261" t="s">
        <v>434</v>
      </c>
    </row>
    <row r="262" spans="1:5" hidden="1" x14ac:dyDescent="0.3">
      <c r="A262" s="3">
        <v>44886</v>
      </c>
      <c r="B262" s="1" t="s">
        <v>28</v>
      </c>
      <c r="C262" s="9">
        <v>471.14</v>
      </c>
      <c r="E262" t="s">
        <v>350</v>
      </c>
    </row>
    <row r="263" spans="1:5" hidden="1" x14ac:dyDescent="0.3">
      <c r="A263" s="3">
        <v>44886</v>
      </c>
      <c r="B263" s="1" t="s">
        <v>29</v>
      </c>
      <c r="C263" s="9">
        <v>10.97</v>
      </c>
      <c r="E263" t="s">
        <v>273</v>
      </c>
    </row>
    <row r="264" spans="1:5" hidden="1" x14ac:dyDescent="0.3">
      <c r="A264" s="3">
        <v>44886</v>
      </c>
      <c r="B264" s="1" t="s">
        <v>99</v>
      </c>
      <c r="C264" s="9">
        <v>8610</v>
      </c>
      <c r="E264" t="s">
        <v>437</v>
      </c>
    </row>
    <row r="265" spans="1:5" hidden="1" x14ac:dyDescent="0.3">
      <c r="A265" s="3">
        <v>44886</v>
      </c>
      <c r="B265" s="1" t="s">
        <v>103</v>
      </c>
      <c r="C265" s="9">
        <v>750</v>
      </c>
      <c r="E265" t="s">
        <v>437</v>
      </c>
    </row>
    <row r="266" spans="1:5" hidden="1" x14ac:dyDescent="0.3">
      <c r="A266" s="3">
        <v>44887</v>
      </c>
      <c r="B266" s="1" t="s">
        <v>25</v>
      </c>
      <c r="C266" s="9">
        <v>5.09</v>
      </c>
      <c r="E266" t="s">
        <v>273</v>
      </c>
    </row>
    <row r="267" spans="1:5" hidden="1" x14ac:dyDescent="0.3">
      <c r="A267" s="3">
        <v>44887</v>
      </c>
      <c r="B267" s="1" t="s">
        <v>26</v>
      </c>
      <c r="C267" s="9">
        <v>15.52</v>
      </c>
      <c r="E267" t="s">
        <v>350</v>
      </c>
    </row>
    <row r="268" spans="1:5" hidden="1" x14ac:dyDescent="0.3">
      <c r="A268" s="3">
        <v>44887</v>
      </c>
      <c r="B268" s="1" t="s">
        <v>27</v>
      </c>
      <c r="C268" s="9">
        <v>3.15</v>
      </c>
      <c r="E268" t="s">
        <v>273</v>
      </c>
    </row>
    <row r="269" spans="1:5" hidden="1" x14ac:dyDescent="0.3">
      <c r="A269" s="3">
        <v>44887</v>
      </c>
      <c r="B269" s="1" t="s">
        <v>10</v>
      </c>
      <c r="D269" s="9">
        <v>65.069999999999993</v>
      </c>
      <c r="E269" t="s">
        <v>353</v>
      </c>
    </row>
    <row r="270" spans="1:5" hidden="1" x14ac:dyDescent="0.3">
      <c r="A270" s="3">
        <v>44888</v>
      </c>
      <c r="B270" s="1" t="s">
        <v>249</v>
      </c>
      <c r="C270" s="9">
        <v>500</v>
      </c>
      <c r="E270" t="s">
        <v>437</v>
      </c>
    </row>
    <row r="271" spans="1:5" hidden="1" x14ac:dyDescent="0.3">
      <c r="A271" s="3">
        <v>44889</v>
      </c>
      <c r="B271" s="1" t="s">
        <v>10</v>
      </c>
      <c r="D271" s="9">
        <v>500</v>
      </c>
      <c r="E271" t="s">
        <v>353</v>
      </c>
    </row>
    <row r="272" spans="1:5" hidden="1" x14ac:dyDescent="0.3">
      <c r="A272" s="3">
        <v>44889</v>
      </c>
      <c r="B272" s="1" t="s">
        <v>23</v>
      </c>
      <c r="C272" s="9">
        <v>102.82</v>
      </c>
      <c r="E272" t="s">
        <v>350</v>
      </c>
    </row>
    <row r="273" spans="1:5" hidden="1" x14ac:dyDescent="0.3">
      <c r="A273" s="3">
        <v>44889</v>
      </c>
      <c r="B273" s="1" t="s">
        <v>24</v>
      </c>
      <c r="C273" s="9">
        <v>32.520000000000003</v>
      </c>
      <c r="E273" t="s">
        <v>350</v>
      </c>
    </row>
    <row r="274" spans="1:5" hidden="1" x14ac:dyDescent="0.3">
      <c r="A274" s="3">
        <v>44890</v>
      </c>
      <c r="B274" s="1" t="s">
        <v>248</v>
      </c>
      <c r="D274" s="9">
        <v>103</v>
      </c>
      <c r="E274" t="s">
        <v>436</v>
      </c>
    </row>
    <row r="275" spans="1:5" hidden="1" x14ac:dyDescent="0.3">
      <c r="A275" s="3">
        <v>44893</v>
      </c>
      <c r="B275" s="1" t="s">
        <v>15</v>
      </c>
      <c r="C275" s="9">
        <v>60.04</v>
      </c>
      <c r="E275" t="s">
        <v>273</v>
      </c>
    </row>
    <row r="276" spans="1:5" hidden="1" x14ac:dyDescent="0.3">
      <c r="A276" s="3">
        <v>44893</v>
      </c>
      <c r="B276" s="1" t="s">
        <v>22</v>
      </c>
      <c r="C276" s="9">
        <v>4.18</v>
      </c>
      <c r="E276" t="s">
        <v>349</v>
      </c>
    </row>
    <row r="277" spans="1:5" hidden="1" x14ac:dyDescent="0.3">
      <c r="A277" s="3">
        <v>44893</v>
      </c>
      <c r="B277" s="1" t="s">
        <v>14</v>
      </c>
      <c r="C277" s="9">
        <v>31.81</v>
      </c>
      <c r="E277" t="s">
        <v>273</v>
      </c>
    </row>
    <row r="278" spans="1:5" hidden="1" x14ac:dyDescent="0.3">
      <c r="A278" s="3">
        <v>44893</v>
      </c>
      <c r="B278" s="1" t="s">
        <v>14</v>
      </c>
      <c r="C278" s="9">
        <v>5.12</v>
      </c>
      <c r="E278" t="s">
        <v>273</v>
      </c>
    </row>
    <row r="279" spans="1:5" hidden="1" x14ac:dyDescent="0.3">
      <c r="A279" s="3">
        <v>44894</v>
      </c>
      <c r="B279" s="1" t="s">
        <v>14</v>
      </c>
      <c r="C279" s="9">
        <v>17.45</v>
      </c>
      <c r="E279" t="s">
        <v>273</v>
      </c>
    </row>
    <row r="280" spans="1:5" hidden="1" x14ac:dyDescent="0.3">
      <c r="A280" s="3">
        <v>44895</v>
      </c>
      <c r="B280" s="1" t="s">
        <v>247</v>
      </c>
      <c r="D280" s="9">
        <v>13.09</v>
      </c>
      <c r="E280" t="s">
        <v>439</v>
      </c>
    </row>
    <row r="281" spans="1:5" hidden="1" x14ac:dyDescent="0.3">
      <c r="A281" s="3">
        <v>44896</v>
      </c>
      <c r="B281" s="1" t="s">
        <v>5</v>
      </c>
      <c r="C281" s="9">
        <v>128.15</v>
      </c>
      <c r="E281" t="s">
        <v>272</v>
      </c>
    </row>
    <row r="282" spans="1:5" hidden="1" x14ac:dyDescent="0.3">
      <c r="A282" s="3">
        <v>44896</v>
      </c>
      <c r="B282" s="1" t="s">
        <v>21</v>
      </c>
      <c r="C282" s="9">
        <v>5.75</v>
      </c>
      <c r="E282" t="s">
        <v>349</v>
      </c>
    </row>
    <row r="283" spans="1:5" hidden="1" x14ac:dyDescent="0.3">
      <c r="A283" s="3">
        <v>44897</v>
      </c>
      <c r="B283" s="1" t="s">
        <v>240</v>
      </c>
      <c r="D283" s="9">
        <v>755.63</v>
      </c>
      <c r="E283" t="s">
        <v>434</v>
      </c>
    </row>
    <row r="284" spans="1:5" hidden="1" x14ac:dyDescent="0.3">
      <c r="A284" s="3">
        <v>44900</v>
      </c>
      <c r="B284" s="1" t="s">
        <v>11</v>
      </c>
      <c r="C284" s="9">
        <v>22.76</v>
      </c>
      <c r="E284" t="s">
        <v>273</v>
      </c>
    </row>
    <row r="285" spans="1:5" hidden="1" x14ac:dyDescent="0.3">
      <c r="A285" s="3">
        <v>44900</v>
      </c>
      <c r="B285" s="1" t="s">
        <v>10</v>
      </c>
      <c r="D285" s="9">
        <v>393.71</v>
      </c>
      <c r="E285" t="s">
        <v>353</v>
      </c>
    </row>
    <row r="286" spans="1:5" hidden="1" x14ac:dyDescent="0.3">
      <c r="A286" s="3">
        <v>44900</v>
      </c>
      <c r="B286" s="1" t="s">
        <v>246</v>
      </c>
      <c r="D286" s="9">
        <v>60</v>
      </c>
      <c r="E286" t="s">
        <v>436</v>
      </c>
    </row>
    <row r="287" spans="1:5" hidden="1" x14ac:dyDescent="0.3">
      <c r="A287" s="3">
        <v>44900</v>
      </c>
      <c r="B287" s="1" t="s">
        <v>92</v>
      </c>
      <c r="C287" s="9">
        <v>650</v>
      </c>
      <c r="E287" t="s">
        <v>437</v>
      </c>
    </row>
    <row r="288" spans="1:5" hidden="1" x14ac:dyDescent="0.3">
      <c r="A288" s="3">
        <v>44902</v>
      </c>
      <c r="B288" s="1" t="s">
        <v>6</v>
      </c>
      <c r="C288" s="9">
        <v>1.49</v>
      </c>
      <c r="E288" t="s">
        <v>273</v>
      </c>
    </row>
    <row r="289" spans="1:5" hidden="1" x14ac:dyDescent="0.3">
      <c r="A289" s="3">
        <v>44902</v>
      </c>
      <c r="B289" s="1" t="s">
        <v>15</v>
      </c>
      <c r="C289" s="9">
        <v>41.5</v>
      </c>
      <c r="E289" t="s">
        <v>273</v>
      </c>
    </row>
    <row r="290" spans="1:5" hidden="1" x14ac:dyDescent="0.3">
      <c r="A290" s="3">
        <v>44903</v>
      </c>
      <c r="B290" s="1" t="s">
        <v>20</v>
      </c>
      <c r="C290" s="9">
        <v>25.98</v>
      </c>
      <c r="E290" t="s">
        <v>273</v>
      </c>
    </row>
    <row r="291" spans="1:5" hidden="1" x14ac:dyDescent="0.3">
      <c r="A291" s="3">
        <v>44903</v>
      </c>
      <c r="B291" s="1" t="s">
        <v>20</v>
      </c>
      <c r="C291" s="9">
        <v>18.18</v>
      </c>
      <c r="E291" t="s">
        <v>273</v>
      </c>
    </row>
    <row r="292" spans="1:5" hidden="1" x14ac:dyDescent="0.3">
      <c r="A292" s="3">
        <v>44904</v>
      </c>
      <c r="B292" s="1" t="s">
        <v>19</v>
      </c>
      <c r="C292" s="9">
        <v>2</v>
      </c>
      <c r="E292" t="s">
        <v>355</v>
      </c>
    </row>
    <row r="293" spans="1:5" hidden="1" x14ac:dyDescent="0.3">
      <c r="A293" s="3">
        <v>44904</v>
      </c>
      <c r="B293" s="1" t="s">
        <v>245</v>
      </c>
      <c r="D293" s="9">
        <v>55.08</v>
      </c>
      <c r="E293" t="s">
        <v>438</v>
      </c>
    </row>
    <row r="294" spans="1:5" hidden="1" x14ac:dyDescent="0.3">
      <c r="A294" s="3">
        <v>44907</v>
      </c>
      <c r="B294" s="1" t="s">
        <v>16</v>
      </c>
      <c r="C294" s="9">
        <v>5</v>
      </c>
      <c r="E294" t="s">
        <v>355</v>
      </c>
    </row>
    <row r="295" spans="1:5" hidden="1" x14ac:dyDescent="0.3">
      <c r="A295" s="3">
        <v>44907</v>
      </c>
      <c r="B295" s="1" t="s">
        <v>17</v>
      </c>
      <c r="C295" s="9">
        <v>45.21</v>
      </c>
      <c r="E295" t="s">
        <v>351</v>
      </c>
    </row>
    <row r="296" spans="1:5" hidden="1" x14ac:dyDescent="0.3">
      <c r="A296" s="3">
        <v>44907</v>
      </c>
      <c r="B296" s="1" t="s">
        <v>18</v>
      </c>
      <c r="C296" s="9">
        <v>10</v>
      </c>
      <c r="E296" t="s">
        <v>355</v>
      </c>
    </row>
    <row r="297" spans="1:5" hidden="1" x14ac:dyDescent="0.3">
      <c r="A297" s="3">
        <v>44907</v>
      </c>
      <c r="B297" s="1" t="s">
        <v>244</v>
      </c>
      <c r="D297" s="9">
        <v>10</v>
      </c>
      <c r="E297" t="s">
        <v>436</v>
      </c>
    </row>
    <row r="298" spans="1:5" hidden="1" x14ac:dyDescent="0.3">
      <c r="A298" s="3">
        <v>44909</v>
      </c>
      <c r="B298" s="1" t="s">
        <v>15</v>
      </c>
      <c r="C298" s="9">
        <v>39.1</v>
      </c>
      <c r="E298" t="s">
        <v>273</v>
      </c>
    </row>
    <row r="299" spans="1:5" hidden="1" x14ac:dyDescent="0.3">
      <c r="A299" s="3">
        <v>44911</v>
      </c>
      <c r="B299" s="1" t="s">
        <v>13</v>
      </c>
      <c r="C299" s="9">
        <v>0.06</v>
      </c>
      <c r="E299" t="s">
        <v>352</v>
      </c>
    </row>
    <row r="300" spans="1:5" hidden="1" x14ac:dyDescent="0.3">
      <c r="A300" s="3">
        <v>44911</v>
      </c>
      <c r="B300" s="1" t="s">
        <v>14</v>
      </c>
      <c r="C300" s="9">
        <v>44.76</v>
      </c>
      <c r="E300" t="s">
        <v>273</v>
      </c>
    </row>
    <row r="301" spans="1:5" hidden="1" x14ac:dyDescent="0.3">
      <c r="A301" s="3">
        <v>44911</v>
      </c>
      <c r="B301" s="1" t="s">
        <v>240</v>
      </c>
      <c r="D301" s="9">
        <v>767.77</v>
      </c>
      <c r="E301" t="s">
        <v>434</v>
      </c>
    </row>
    <row r="302" spans="1:5" hidden="1" x14ac:dyDescent="0.3">
      <c r="A302" s="3">
        <v>44914</v>
      </c>
      <c r="B302" s="1" t="s">
        <v>11</v>
      </c>
      <c r="C302" s="9">
        <v>11.27</v>
      </c>
      <c r="E302" t="s">
        <v>273</v>
      </c>
    </row>
    <row r="303" spans="1:5" hidden="1" x14ac:dyDescent="0.3">
      <c r="A303" s="3">
        <v>44914</v>
      </c>
      <c r="B303" s="1" t="s">
        <v>12</v>
      </c>
      <c r="D303" s="9">
        <v>18.98</v>
      </c>
      <c r="E303" t="s">
        <v>352</v>
      </c>
    </row>
    <row r="304" spans="1:5" hidden="1" x14ac:dyDescent="0.3">
      <c r="A304" s="3">
        <v>44914</v>
      </c>
      <c r="B304" s="1" t="s">
        <v>87</v>
      </c>
      <c r="C304" s="9">
        <v>100</v>
      </c>
      <c r="E304" t="s">
        <v>437</v>
      </c>
    </row>
    <row r="305" spans="1:5" hidden="1" x14ac:dyDescent="0.3">
      <c r="A305" s="3">
        <v>44914</v>
      </c>
      <c r="B305" s="1" t="s">
        <v>89</v>
      </c>
      <c r="C305" s="9">
        <v>400</v>
      </c>
      <c r="E305" t="s">
        <v>437</v>
      </c>
    </row>
    <row r="306" spans="1:5" hidden="1" x14ac:dyDescent="0.3">
      <c r="A306" s="3">
        <v>44915</v>
      </c>
      <c r="B306" s="1" t="s">
        <v>9</v>
      </c>
      <c r="D306" s="9">
        <v>0.06</v>
      </c>
      <c r="E306" t="s">
        <v>352</v>
      </c>
    </row>
    <row r="307" spans="1:5" hidden="1" x14ac:dyDescent="0.3">
      <c r="A307" s="3">
        <v>44915</v>
      </c>
      <c r="B307" s="1" t="s">
        <v>10</v>
      </c>
      <c r="D307" s="9">
        <v>256.04000000000002</v>
      </c>
      <c r="E307" t="s">
        <v>353</v>
      </c>
    </row>
    <row r="308" spans="1:5" hidden="1" x14ac:dyDescent="0.3">
      <c r="A308" s="3">
        <v>44918</v>
      </c>
      <c r="B308" s="1" t="s">
        <v>243</v>
      </c>
      <c r="D308" s="9">
        <v>1</v>
      </c>
      <c r="E308" t="s">
        <v>436</v>
      </c>
    </row>
    <row r="309" spans="1:5" hidden="1" x14ac:dyDescent="0.3">
      <c r="A309" s="3">
        <v>44923</v>
      </c>
      <c r="B309" s="1" t="s">
        <v>3</v>
      </c>
      <c r="C309" s="9">
        <v>21.7</v>
      </c>
      <c r="E309" t="s">
        <v>349</v>
      </c>
    </row>
    <row r="310" spans="1:5" hidden="1" x14ac:dyDescent="0.3">
      <c r="A310" s="3">
        <v>44923</v>
      </c>
      <c r="B310" s="1" t="s">
        <v>5</v>
      </c>
      <c r="C310" s="9">
        <v>128.15</v>
      </c>
      <c r="E310" t="s">
        <v>272</v>
      </c>
    </row>
    <row r="311" spans="1:5" hidden="1" x14ac:dyDescent="0.3">
      <c r="A311" s="3">
        <v>44923</v>
      </c>
      <c r="B311" s="1" t="s">
        <v>6</v>
      </c>
      <c r="C311" s="9">
        <v>33</v>
      </c>
      <c r="E311" t="s">
        <v>273</v>
      </c>
    </row>
    <row r="312" spans="1:5" hidden="1" x14ac:dyDescent="0.3">
      <c r="A312" s="3">
        <v>44923</v>
      </c>
      <c r="B312" s="1" t="s">
        <v>7</v>
      </c>
      <c r="C312" s="9">
        <v>8.4</v>
      </c>
      <c r="E312" t="s">
        <v>272</v>
      </c>
    </row>
    <row r="313" spans="1:5" hidden="1" x14ac:dyDescent="0.3">
      <c r="A313" s="3">
        <v>44923</v>
      </c>
      <c r="B313" s="1" t="s">
        <v>8</v>
      </c>
      <c r="C313" s="9">
        <v>67.510000000000005</v>
      </c>
      <c r="E313" t="s">
        <v>273</v>
      </c>
    </row>
    <row r="314" spans="1:5" hidden="1" x14ac:dyDescent="0.3">
      <c r="A314" s="3">
        <v>44923</v>
      </c>
      <c r="B314" s="1" t="s">
        <v>242</v>
      </c>
      <c r="D314" s="9">
        <v>33</v>
      </c>
      <c r="E314" t="s">
        <v>436</v>
      </c>
    </row>
    <row r="315" spans="1:5" hidden="1" x14ac:dyDescent="0.3">
      <c r="A315" s="3">
        <v>44923</v>
      </c>
      <c r="B315" s="1" t="s">
        <v>85</v>
      </c>
      <c r="C315" s="9">
        <v>100</v>
      </c>
      <c r="E315" t="s">
        <v>437</v>
      </c>
    </row>
    <row r="316" spans="1:5" hidden="1" x14ac:dyDescent="0.3">
      <c r="A316" s="3">
        <v>44924</v>
      </c>
      <c r="B316" s="1" t="s">
        <v>241</v>
      </c>
      <c r="D316" s="9">
        <v>112</v>
      </c>
      <c r="E316" t="s">
        <v>436</v>
      </c>
    </row>
    <row r="317" spans="1:5" hidden="1" x14ac:dyDescent="0.3">
      <c r="A317" s="3">
        <v>44925</v>
      </c>
      <c r="B317" s="1" t="s">
        <v>3</v>
      </c>
      <c r="C317" s="9">
        <v>17.95</v>
      </c>
      <c r="E317" t="s">
        <v>349</v>
      </c>
    </row>
    <row r="318" spans="1:5" hidden="1" x14ac:dyDescent="0.3">
      <c r="A318" s="3">
        <v>44925</v>
      </c>
      <c r="B318" s="1" t="s">
        <v>4</v>
      </c>
      <c r="C318" s="9">
        <v>92.76</v>
      </c>
      <c r="E318" t="s">
        <v>349</v>
      </c>
    </row>
    <row r="319" spans="1:5" hidden="1" x14ac:dyDescent="0.3">
      <c r="A319" s="3">
        <v>44925</v>
      </c>
      <c r="B319" s="1" t="s">
        <v>240</v>
      </c>
      <c r="D319" s="9">
        <v>1195.4000000000001</v>
      </c>
      <c r="E319" t="s">
        <v>434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0E98B-4A77-462C-8A66-2B5DE7C80E18}">
  <dimension ref="A1:F185"/>
  <sheetViews>
    <sheetView topLeftCell="A78" workbookViewId="0">
      <selection activeCell="F2" sqref="F2:F185"/>
    </sheetView>
  </sheetViews>
  <sheetFormatPr defaultRowHeight="14.4" x14ac:dyDescent="0.3"/>
  <cols>
    <col min="1" max="1" width="10.5546875" bestFit="1" customWidth="1"/>
    <col min="2" max="2" width="59.21875" style="1" bestFit="1" customWidth="1"/>
    <col min="3" max="3" width="11.109375" style="9" customWidth="1"/>
    <col min="4" max="4" width="20.6640625" style="9" customWidth="1"/>
    <col min="5" max="5" width="23.77734375" style="2" bestFit="1" customWidth="1"/>
    <col min="6" max="6" width="22.109375" bestFit="1" customWidth="1"/>
    <col min="7" max="7" width="45.33203125" bestFit="1" customWidth="1"/>
  </cols>
  <sheetData>
    <row r="1" spans="1:6" x14ac:dyDescent="0.3">
      <c r="A1" t="s">
        <v>0</v>
      </c>
      <c r="B1" s="1" t="s">
        <v>1</v>
      </c>
      <c r="C1" s="9" t="s">
        <v>2</v>
      </c>
      <c r="D1" s="9" t="s">
        <v>358</v>
      </c>
      <c r="E1" s="2" t="s">
        <v>357</v>
      </c>
      <c r="F1" t="s">
        <v>348</v>
      </c>
    </row>
    <row r="2" spans="1:6" x14ac:dyDescent="0.3">
      <c r="A2" s="3">
        <v>44925</v>
      </c>
      <c r="B2" s="1" t="s">
        <v>3</v>
      </c>
      <c r="C2" s="9">
        <v>17.95</v>
      </c>
      <c r="E2" s="2" t="str">
        <f t="shared" ref="E2:E33" si="0">LEFT(B2,20)</f>
        <v>UBER CANADA/UBEREATS</v>
      </c>
      <c r="F2" t="str">
        <f>VLOOKUP(E2,CreditRef!A:B,2,FALSE)</f>
        <v>Food/Restaurant</v>
      </c>
    </row>
    <row r="3" spans="1:6" x14ac:dyDescent="0.3">
      <c r="A3" s="3">
        <v>44925</v>
      </c>
      <c r="B3" s="1" t="s">
        <v>4</v>
      </c>
      <c r="C3" s="9">
        <v>92.76</v>
      </c>
      <c r="E3" s="2" t="str">
        <f t="shared" si="0"/>
        <v xml:space="preserve">UBER* EATS TORONTO, </v>
      </c>
      <c r="F3" t="str">
        <f>VLOOKUP(E3,CreditRef!A:B,2,FALSE)</f>
        <v>Food/Restaurant</v>
      </c>
    </row>
    <row r="4" spans="1:6" x14ac:dyDescent="0.3">
      <c r="A4" s="3">
        <v>44923</v>
      </c>
      <c r="B4" s="1" t="s">
        <v>3</v>
      </c>
      <c r="C4" s="9">
        <v>21.7</v>
      </c>
      <c r="E4" s="2" t="str">
        <f t="shared" si="0"/>
        <v>UBER CANADA/UBEREATS</v>
      </c>
      <c r="F4" t="str">
        <f>VLOOKUP(E4,CreditRef!A:B,2,FALSE)</f>
        <v>Food/Restaurant</v>
      </c>
    </row>
    <row r="5" spans="1:6" x14ac:dyDescent="0.3">
      <c r="A5" s="3">
        <v>44923</v>
      </c>
      <c r="B5" s="1" t="s">
        <v>5</v>
      </c>
      <c r="C5" s="9">
        <v>128.15</v>
      </c>
      <c r="E5" s="2" t="str">
        <f t="shared" si="0"/>
        <v>PRESTO AUTL TORONTO,</v>
      </c>
      <c r="F5" t="str">
        <f>VLOOKUP(E5,CreditRef!A:B,2,FALSE)</f>
        <v>Transportation</v>
      </c>
    </row>
    <row r="6" spans="1:6" x14ac:dyDescent="0.3">
      <c r="A6" s="3">
        <v>44923</v>
      </c>
      <c r="B6" s="1" t="s">
        <v>6</v>
      </c>
      <c r="C6" s="9">
        <v>33</v>
      </c>
      <c r="E6" s="2" t="str">
        <f t="shared" si="0"/>
        <v>NOFRILLS NICK'S #139</v>
      </c>
      <c r="F6" t="str">
        <f>VLOOKUP(E6,CreditRef!A:B,2,FALSE)</f>
        <v>Grocery</v>
      </c>
    </row>
    <row r="7" spans="1:6" x14ac:dyDescent="0.3">
      <c r="A7" s="3">
        <v>44923</v>
      </c>
      <c r="B7" s="1" t="s">
        <v>7</v>
      </c>
      <c r="C7" s="9">
        <v>8.4</v>
      </c>
      <c r="E7" s="2" t="str">
        <f t="shared" si="0"/>
        <v>UBER CANADA/UBERTRIP</v>
      </c>
      <c r="F7" t="str">
        <f>VLOOKUP(E7,CreditRef!A:B,2,FALSE)</f>
        <v>Transportation</v>
      </c>
    </row>
    <row r="8" spans="1:6" x14ac:dyDescent="0.3">
      <c r="A8" s="3">
        <v>44923</v>
      </c>
      <c r="B8" s="1" t="s">
        <v>8</v>
      </c>
      <c r="C8" s="9">
        <v>67.510000000000005</v>
      </c>
      <c r="E8" s="2" t="str">
        <f t="shared" si="0"/>
        <v>WAL-MART SUPERCENTER</v>
      </c>
      <c r="F8" t="str">
        <f>VLOOKUP(E8,CreditRef!A:B,2,FALSE)</f>
        <v>Grocery</v>
      </c>
    </row>
    <row r="9" spans="1:6" x14ac:dyDescent="0.3">
      <c r="A9" s="3">
        <v>44915</v>
      </c>
      <c r="B9" s="1" t="s">
        <v>9</v>
      </c>
      <c r="D9" s="9">
        <v>0.06</v>
      </c>
      <c r="E9" s="2" t="str">
        <f t="shared" si="0"/>
        <v>INTEREST REVERSAL</v>
      </c>
      <c r="F9" t="str">
        <f>VLOOKUP(E9,CreditRef!A:B,2,FALSE)</f>
        <v>CashBack</v>
      </c>
    </row>
    <row r="10" spans="1:6" x14ac:dyDescent="0.3">
      <c r="A10" s="3">
        <v>44915</v>
      </c>
      <c r="B10" s="1" t="s">
        <v>10</v>
      </c>
      <c r="D10" s="9">
        <v>256.04000000000002</v>
      </c>
      <c r="E10" s="2" t="str">
        <f t="shared" si="0"/>
        <v>PAYMENT THANK YOU/PA</v>
      </c>
      <c r="F10" t="str">
        <f>VLOOKUP(E10,CreditRef!A:B,2,FALSE)</f>
        <v>Payment</v>
      </c>
    </row>
    <row r="11" spans="1:6" x14ac:dyDescent="0.3">
      <c r="A11" s="3">
        <v>44914</v>
      </c>
      <c r="B11" s="1" t="s">
        <v>11</v>
      </c>
      <c r="C11" s="9">
        <v>11.27</v>
      </c>
      <c r="E11" s="2" t="str">
        <f t="shared" si="0"/>
        <v>PANCHVATI SUPERMARKE</v>
      </c>
      <c r="F11" t="str">
        <f>VLOOKUP(E11,CreditRef!A:B,2,FALSE)</f>
        <v>Grocery</v>
      </c>
    </row>
    <row r="12" spans="1:6" x14ac:dyDescent="0.3">
      <c r="A12" s="3">
        <v>44914</v>
      </c>
      <c r="B12" s="1" t="s">
        <v>12</v>
      </c>
      <c r="D12" s="9">
        <v>18.98</v>
      </c>
      <c r="E12" s="2" t="str">
        <f t="shared" si="0"/>
        <v>CASHBACK/REMISE EN A</v>
      </c>
      <c r="F12" t="str">
        <f>VLOOKUP(E12,CreditRef!A:B,2,FALSE)</f>
        <v>CashBack</v>
      </c>
    </row>
    <row r="13" spans="1:6" x14ac:dyDescent="0.3">
      <c r="A13" s="3">
        <v>44911</v>
      </c>
      <c r="B13" s="1" t="s">
        <v>13</v>
      </c>
      <c r="C13" s="9">
        <v>0.06</v>
      </c>
      <c r="E13" s="2" t="str">
        <f t="shared" si="0"/>
        <v>CASH INTEREST</v>
      </c>
      <c r="F13" t="str">
        <f>VLOOKUP(E13,CreditRef!A:B,2,FALSE)</f>
        <v>CashBack</v>
      </c>
    </row>
    <row r="14" spans="1:6" x14ac:dyDescent="0.3">
      <c r="A14" s="3">
        <v>44911</v>
      </c>
      <c r="B14" s="1" t="s">
        <v>14</v>
      </c>
      <c r="C14" s="9">
        <v>44.76</v>
      </c>
      <c r="E14" s="2" t="str">
        <f t="shared" si="0"/>
        <v>WAL-MART SUPERCENTER</v>
      </c>
      <c r="F14" t="str">
        <f>VLOOKUP(E14,CreditRef!A:B,2,FALSE)</f>
        <v>Grocery</v>
      </c>
    </row>
    <row r="15" spans="1:6" x14ac:dyDescent="0.3">
      <c r="A15" s="3">
        <v>44909</v>
      </c>
      <c r="B15" s="1" t="s">
        <v>15</v>
      </c>
      <c r="C15" s="9">
        <v>39.1</v>
      </c>
      <c r="E15" s="2" t="str">
        <f t="shared" si="0"/>
        <v>NAMASTE INDIAN SUPER</v>
      </c>
      <c r="F15" t="str">
        <f>VLOOKUP(E15,CreditRef!A:B,2,FALSE)</f>
        <v>Grocery</v>
      </c>
    </row>
    <row r="16" spans="1:6" x14ac:dyDescent="0.3">
      <c r="A16" s="3">
        <v>44907</v>
      </c>
      <c r="B16" s="1" t="s">
        <v>16</v>
      </c>
      <c r="C16" s="9">
        <v>5</v>
      </c>
      <c r="E16" s="2" t="str">
        <f t="shared" si="0"/>
        <v>CASH ADV/BT/CONV CHQ</v>
      </c>
      <c r="F16" t="str">
        <f>VLOOKUP(E16,CreditRef!A:B,2,FALSE)</f>
        <v>Personal</v>
      </c>
    </row>
    <row r="17" spans="1:6" x14ac:dyDescent="0.3">
      <c r="A17" s="3">
        <v>44907</v>
      </c>
      <c r="B17" s="1" t="s">
        <v>17</v>
      </c>
      <c r="C17" s="9">
        <v>45.21</v>
      </c>
      <c r="E17" s="2" t="str">
        <f t="shared" si="0"/>
        <v>FIDO Mobile ******74</v>
      </c>
      <c r="F17" t="str">
        <f>VLOOKUP(E17,CreditRef!A:B,2,FALSE)</f>
        <v>Mobile Plan</v>
      </c>
    </row>
    <row r="18" spans="1:6" x14ac:dyDescent="0.3">
      <c r="A18" s="3">
        <v>44907</v>
      </c>
      <c r="B18" s="1" t="s">
        <v>18</v>
      </c>
      <c r="C18" s="9">
        <v>10</v>
      </c>
      <c r="E18" s="2" t="str">
        <f t="shared" si="0"/>
        <v>ON.BET365.CA TORONTO</v>
      </c>
      <c r="F18" t="str">
        <f>VLOOKUP(E18,CreditRef!A:B,2,FALSE)</f>
        <v>Personal</v>
      </c>
    </row>
    <row r="19" spans="1:6" x14ac:dyDescent="0.3">
      <c r="A19" s="3">
        <v>44904</v>
      </c>
      <c r="B19" s="1" t="s">
        <v>19</v>
      </c>
      <c r="C19" s="9">
        <v>2</v>
      </c>
      <c r="E19" s="2" t="str">
        <f t="shared" si="0"/>
        <v>AGINCOURT DISTRICT L</v>
      </c>
      <c r="F19" t="str">
        <f>VLOOKUP(E19,CreditRef!A:B,2,FALSE)</f>
        <v>Personal</v>
      </c>
    </row>
    <row r="20" spans="1:6" x14ac:dyDescent="0.3">
      <c r="A20" s="3">
        <v>44903</v>
      </c>
      <c r="B20" s="1" t="s">
        <v>20</v>
      </c>
      <c r="C20" s="9">
        <v>25.98</v>
      </c>
      <c r="E20" s="2" t="str">
        <f t="shared" si="0"/>
        <v>SHOPPERS DRUG MART #</v>
      </c>
      <c r="F20" t="str">
        <f>VLOOKUP(E20,CreditRef!A:B,2,FALSE)</f>
        <v>Grocery</v>
      </c>
    </row>
    <row r="21" spans="1:6" x14ac:dyDescent="0.3">
      <c r="A21" s="3">
        <v>44903</v>
      </c>
      <c r="B21" s="1" t="s">
        <v>20</v>
      </c>
      <c r="C21" s="9">
        <v>18.18</v>
      </c>
      <c r="E21" s="2" t="str">
        <f t="shared" si="0"/>
        <v>SHOPPERS DRUG MART #</v>
      </c>
      <c r="F21" t="str">
        <f>VLOOKUP(E21,CreditRef!A:B,2,FALSE)</f>
        <v>Grocery</v>
      </c>
    </row>
    <row r="22" spans="1:6" x14ac:dyDescent="0.3">
      <c r="A22" s="3">
        <v>44902</v>
      </c>
      <c r="B22" s="1" t="s">
        <v>6</v>
      </c>
      <c r="C22" s="9">
        <v>1.49</v>
      </c>
      <c r="E22" s="2" t="str">
        <f t="shared" si="0"/>
        <v>NOFRILLS NICK'S #139</v>
      </c>
      <c r="F22" t="str">
        <f>VLOOKUP(E22,CreditRef!A:B,2,FALSE)</f>
        <v>Grocery</v>
      </c>
    </row>
    <row r="23" spans="1:6" x14ac:dyDescent="0.3">
      <c r="A23" s="3">
        <v>44902</v>
      </c>
      <c r="B23" s="1" t="s">
        <v>15</v>
      </c>
      <c r="C23" s="9">
        <v>41.5</v>
      </c>
      <c r="E23" s="2" t="str">
        <f t="shared" si="0"/>
        <v>NAMASTE INDIAN SUPER</v>
      </c>
      <c r="F23" t="str">
        <f>VLOOKUP(E23,CreditRef!A:B,2,FALSE)</f>
        <v>Grocery</v>
      </c>
    </row>
    <row r="24" spans="1:6" x14ac:dyDescent="0.3">
      <c r="A24" s="3">
        <v>44900</v>
      </c>
      <c r="B24" s="1" t="s">
        <v>11</v>
      </c>
      <c r="C24" s="9">
        <v>22.76</v>
      </c>
      <c r="E24" s="2" t="str">
        <f t="shared" si="0"/>
        <v>PANCHVATI SUPERMARKE</v>
      </c>
      <c r="F24" t="str">
        <f>VLOOKUP(E24,CreditRef!A:B,2,FALSE)</f>
        <v>Grocery</v>
      </c>
    </row>
    <row r="25" spans="1:6" x14ac:dyDescent="0.3">
      <c r="A25" s="3">
        <v>44900</v>
      </c>
      <c r="B25" s="1" t="s">
        <v>10</v>
      </c>
      <c r="D25" s="9">
        <v>393.71</v>
      </c>
      <c r="E25" s="2" t="str">
        <f t="shared" si="0"/>
        <v>PAYMENT THANK YOU/PA</v>
      </c>
      <c r="F25" t="str">
        <f>VLOOKUP(E25,CreditRef!A:B,2,FALSE)</f>
        <v>Payment</v>
      </c>
    </row>
    <row r="26" spans="1:6" x14ac:dyDescent="0.3">
      <c r="A26" s="3">
        <v>44896</v>
      </c>
      <c r="B26" s="1" t="s">
        <v>5</v>
      </c>
      <c r="C26" s="9">
        <v>128.15</v>
      </c>
      <c r="E26" s="2" t="str">
        <f t="shared" si="0"/>
        <v>PRESTO AUTL TORONTO,</v>
      </c>
      <c r="F26" t="str">
        <f>VLOOKUP(E26,CreditRef!A:B,2,FALSE)</f>
        <v>Transportation</v>
      </c>
    </row>
    <row r="27" spans="1:6" x14ac:dyDescent="0.3">
      <c r="A27" s="3">
        <v>44896</v>
      </c>
      <c r="B27" s="1" t="s">
        <v>21</v>
      </c>
      <c r="C27" s="9">
        <v>5.75</v>
      </c>
      <c r="E27" s="2" t="str">
        <f t="shared" si="0"/>
        <v>SHAYONA CHARITIES SC</v>
      </c>
      <c r="F27" t="str">
        <f>VLOOKUP(E27,CreditRef!A:B,2,FALSE)</f>
        <v>Food/Restaurant</v>
      </c>
    </row>
    <row r="28" spans="1:6" x14ac:dyDescent="0.3">
      <c r="A28" s="3">
        <v>44894</v>
      </c>
      <c r="B28" s="1" t="s">
        <v>14</v>
      </c>
      <c r="C28" s="9">
        <v>17.45</v>
      </c>
      <c r="E28" s="2" t="str">
        <f t="shared" si="0"/>
        <v>WAL-MART SUPERCENTER</v>
      </c>
      <c r="F28" t="str">
        <f>VLOOKUP(E28,CreditRef!A:B,2,FALSE)</f>
        <v>Grocery</v>
      </c>
    </row>
    <row r="29" spans="1:6" x14ac:dyDescent="0.3">
      <c r="A29" s="3">
        <v>44893</v>
      </c>
      <c r="B29" s="1" t="s">
        <v>15</v>
      </c>
      <c r="C29" s="9">
        <v>60.04</v>
      </c>
      <c r="E29" s="2" t="str">
        <f t="shared" si="0"/>
        <v>NAMASTE INDIAN SUPER</v>
      </c>
      <c r="F29" t="str">
        <f>VLOOKUP(E29,CreditRef!A:B,2,FALSE)</f>
        <v>Grocery</v>
      </c>
    </row>
    <row r="30" spans="1:6" x14ac:dyDescent="0.3">
      <c r="A30" s="3">
        <v>44893</v>
      </c>
      <c r="B30" s="1" t="s">
        <v>22</v>
      </c>
      <c r="C30" s="9">
        <v>4.18</v>
      </c>
      <c r="E30" s="2" t="str">
        <f t="shared" si="0"/>
        <v>TIM HORTONS #3667 SC</v>
      </c>
      <c r="F30" t="str">
        <f>VLOOKUP(E30,CreditRef!A:B,2,FALSE)</f>
        <v>Food/Restaurant</v>
      </c>
    </row>
    <row r="31" spans="1:6" x14ac:dyDescent="0.3">
      <c r="A31" s="3">
        <v>44893</v>
      </c>
      <c r="B31" s="1" t="s">
        <v>14</v>
      </c>
      <c r="C31" s="9">
        <v>31.81</v>
      </c>
      <c r="E31" s="2" t="str">
        <f t="shared" si="0"/>
        <v>WAL-MART SUPERCENTER</v>
      </c>
      <c r="F31" t="str">
        <f>VLOOKUP(E31,CreditRef!A:B,2,FALSE)</f>
        <v>Grocery</v>
      </c>
    </row>
    <row r="32" spans="1:6" x14ac:dyDescent="0.3">
      <c r="A32" s="3">
        <v>44893</v>
      </c>
      <c r="B32" s="1" t="s">
        <v>14</v>
      </c>
      <c r="C32" s="9">
        <v>5.12</v>
      </c>
      <c r="E32" s="2" t="str">
        <f t="shared" si="0"/>
        <v>WAL-MART SUPERCENTER</v>
      </c>
      <c r="F32" t="str">
        <f>VLOOKUP(E32,CreditRef!A:B,2,FALSE)</f>
        <v>Grocery</v>
      </c>
    </row>
    <row r="33" spans="1:6" x14ac:dyDescent="0.3">
      <c r="A33" s="3">
        <v>44889</v>
      </c>
      <c r="B33" s="1" t="s">
        <v>10</v>
      </c>
      <c r="D33" s="9">
        <v>500</v>
      </c>
      <c r="E33" s="2" t="str">
        <f t="shared" si="0"/>
        <v>PAYMENT THANK YOU/PA</v>
      </c>
      <c r="F33" t="str">
        <f>VLOOKUP(E33,CreditRef!A:B,2,FALSE)</f>
        <v>Payment</v>
      </c>
    </row>
    <row r="34" spans="1:6" x14ac:dyDescent="0.3">
      <c r="A34" s="3">
        <v>44889</v>
      </c>
      <c r="B34" s="1" t="s">
        <v>23</v>
      </c>
      <c r="C34" s="9">
        <v>102.82</v>
      </c>
      <c r="E34" s="2" t="str">
        <f t="shared" ref="E34:E65" si="1">LEFT(B34,20)</f>
        <v>MOUNTAINWAREHOUSE.CO</v>
      </c>
      <c r="F34" t="str">
        <f>VLOOKUP(E34,CreditRef!A:B,2,FALSE)</f>
        <v>Shopping/Entertainement</v>
      </c>
    </row>
    <row r="35" spans="1:6" x14ac:dyDescent="0.3">
      <c r="A35" s="3">
        <v>44889</v>
      </c>
      <c r="B35" s="1" t="s">
        <v>24</v>
      </c>
      <c r="C35" s="9">
        <v>32.520000000000003</v>
      </c>
      <c r="E35" s="2" t="str">
        <f t="shared" si="1"/>
        <v>GAP CANADA 9846 SCAR</v>
      </c>
      <c r="F35" t="str">
        <f>VLOOKUP(E35,CreditRef!A:B,2,FALSE)</f>
        <v>Shopping/Entertainement</v>
      </c>
    </row>
    <row r="36" spans="1:6" x14ac:dyDescent="0.3">
      <c r="A36" s="3">
        <v>44887</v>
      </c>
      <c r="B36" s="1" t="s">
        <v>25</v>
      </c>
      <c r="C36" s="9">
        <v>5.09</v>
      </c>
      <c r="E36" s="2" t="str">
        <f t="shared" si="1"/>
        <v>DOLLARAMA # 880 TORO</v>
      </c>
      <c r="F36" t="str">
        <f>VLOOKUP(E36,CreditRef!A:B,2,FALSE)</f>
        <v>Grocery</v>
      </c>
    </row>
    <row r="37" spans="1:6" x14ac:dyDescent="0.3">
      <c r="A37" s="3">
        <v>44887</v>
      </c>
      <c r="B37" s="1" t="s">
        <v>26</v>
      </c>
      <c r="C37" s="9">
        <v>15.52</v>
      </c>
      <c r="E37" s="2" t="str">
        <f t="shared" si="1"/>
        <v>OTTERBOX/LIFEPROOF 9</v>
      </c>
      <c r="F37" t="str">
        <f>VLOOKUP(E37,CreditRef!A:B,2,FALSE)</f>
        <v>Shopping/Entertainement</v>
      </c>
    </row>
    <row r="38" spans="1:6" x14ac:dyDescent="0.3">
      <c r="A38" s="3">
        <v>44887</v>
      </c>
      <c r="B38" s="1" t="s">
        <v>27</v>
      </c>
      <c r="C38" s="9">
        <v>3.15</v>
      </c>
      <c r="E38" s="2" t="str">
        <f t="shared" si="1"/>
        <v>SHOPPERS DRUG MART #</v>
      </c>
      <c r="F38" t="str">
        <f>VLOOKUP(E38,CreditRef!A:B,2,FALSE)</f>
        <v>Grocery</v>
      </c>
    </row>
    <row r="39" spans="1:6" x14ac:dyDescent="0.3">
      <c r="A39" s="3">
        <v>44887</v>
      </c>
      <c r="B39" s="1" t="s">
        <v>10</v>
      </c>
      <c r="D39" s="9">
        <v>65.069999999999993</v>
      </c>
      <c r="E39" s="2" t="str">
        <f t="shared" si="1"/>
        <v>PAYMENT THANK YOU/PA</v>
      </c>
      <c r="F39" t="str">
        <f>VLOOKUP(E39,CreditRef!A:B,2,FALSE)</f>
        <v>Payment</v>
      </c>
    </row>
    <row r="40" spans="1:6" x14ac:dyDescent="0.3">
      <c r="A40" s="3">
        <v>44886</v>
      </c>
      <c r="B40" s="1" t="s">
        <v>28</v>
      </c>
      <c r="C40" s="9">
        <v>471.14</v>
      </c>
      <c r="E40" s="2" t="str">
        <f t="shared" si="1"/>
        <v>LISA'S COSMETICS/FRA</v>
      </c>
      <c r="F40" t="str">
        <f>VLOOKUP(E40,CreditRef!A:B,2,FALSE)</f>
        <v>Shopping/Entertainement</v>
      </c>
    </row>
    <row r="41" spans="1:6" x14ac:dyDescent="0.3">
      <c r="A41" s="3">
        <v>44886</v>
      </c>
      <c r="B41" s="1" t="s">
        <v>29</v>
      </c>
      <c r="C41" s="9">
        <v>10.97</v>
      </c>
      <c r="E41" s="2" t="str">
        <f t="shared" si="1"/>
        <v>METRO 35 SCARBOROUGH</v>
      </c>
      <c r="F41" t="str">
        <f>VLOOKUP(E41,CreditRef!A:B,2,FALSE)</f>
        <v>Grocery</v>
      </c>
    </row>
    <row r="42" spans="1:6" x14ac:dyDescent="0.3">
      <c r="A42" s="3">
        <v>44879</v>
      </c>
      <c r="B42" s="1" t="s">
        <v>11</v>
      </c>
      <c r="C42" s="9">
        <v>3.48</v>
      </c>
      <c r="E42" s="2" t="str">
        <f t="shared" si="1"/>
        <v>PANCHVATI SUPERMARKE</v>
      </c>
      <c r="F42" t="str">
        <f>VLOOKUP(E42,CreditRef!A:B,2,FALSE)</f>
        <v>Grocery</v>
      </c>
    </row>
    <row r="43" spans="1:6" x14ac:dyDescent="0.3">
      <c r="A43" s="3">
        <v>44879</v>
      </c>
      <c r="B43" s="1" t="s">
        <v>30</v>
      </c>
      <c r="C43" s="9">
        <v>16.39</v>
      </c>
      <c r="E43" s="2" t="str">
        <f t="shared" si="1"/>
        <v>MUMBAI EXPRESS SCARB</v>
      </c>
      <c r="F43" t="str">
        <f>VLOOKUP(E43,CreditRef!A:B,2,FALSE)</f>
        <v>Food/Restaurant</v>
      </c>
    </row>
    <row r="44" spans="1:6" x14ac:dyDescent="0.3">
      <c r="A44" s="3">
        <v>44879</v>
      </c>
      <c r="B44" s="1" t="s">
        <v>17</v>
      </c>
      <c r="C44" s="9">
        <v>45.2</v>
      </c>
      <c r="E44" s="2" t="str">
        <f t="shared" si="1"/>
        <v>FIDO Mobile ******74</v>
      </c>
      <c r="F44" t="str">
        <f>VLOOKUP(E44,CreditRef!A:B,2,FALSE)</f>
        <v>Mobile Plan</v>
      </c>
    </row>
    <row r="45" spans="1:6" x14ac:dyDescent="0.3">
      <c r="A45" s="3">
        <v>44872</v>
      </c>
      <c r="B45" s="1" t="s">
        <v>10</v>
      </c>
      <c r="D45" s="9">
        <v>228.78</v>
      </c>
      <c r="E45" s="2" t="str">
        <f t="shared" si="1"/>
        <v>PAYMENT THANK YOU/PA</v>
      </c>
      <c r="F45" t="str">
        <f>VLOOKUP(E45,CreditRef!A:B,2,FALSE)</f>
        <v>Payment</v>
      </c>
    </row>
    <row r="46" spans="1:6" x14ac:dyDescent="0.3">
      <c r="A46" s="3">
        <v>44867</v>
      </c>
      <c r="B46" s="1" t="s">
        <v>31</v>
      </c>
      <c r="C46" s="9">
        <v>3.37</v>
      </c>
      <c r="E46" s="2" t="str">
        <f t="shared" si="1"/>
        <v xml:space="preserve">WAL-MART STORE#3000 </v>
      </c>
      <c r="F46" t="str">
        <f>VLOOKUP(E46,CreditRef!A:B,2,FALSE)</f>
        <v>Grocery</v>
      </c>
    </row>
    <row r="47" spans="1:6" x14ac:dyDescent="0.3">
      <c r="A47" s="3">
        <v>44865</v>
      </c>
      <c r="B47" s="1" t="s">
        <v>32</v>
      </c>
      <c r="C47" s="9">
        <v>128.15</v>
      </c>
      <c r="E47" s="2" t="str">
        <f t="shared" si="1"/>
        <v>PRESTO MOBL TORONTO,</v>
      </c>
      <c r="F47" t="str">
        <f>VLOOKUP(E47,CreditRef!A:B,2,FALSE)</f>
        <v>Transportation</v>
      </c>
    </row>
    <row r="48" spans="1:6" x14ac:dyDescent="0.3">
      <c r="A48" s="3">
        <v>44865</v>
      </c>
      <c r="B48" s="1" t="s">
        <v>33</v>
      </c>
      <c r="C48" s="9">
        <v>18.18</v>
      </c>
      <c r="E48" s="2" t="str">
        <f t="shared" si="1"/>
        <v>SHOPPERS DRUG MART 8</v>
      </c>
      <c r="F48" t="str">
        <f>VLOOKUP(E48,CreditRef!A:B,2,FALSE)</f>
        <v>Grocery</v>
      </c>
    </row>
    <row r="49" spans="1:6" x14ac:dyDescent="0.3">
      <c r="A49" s="3">
        <v>44859</v>
      </c>
      <c r="B49" s="1" t="s">
        <v>34</v>
      </c>
      <c r="C49" s="9">
        <v>21</v>
      </c>
      <c r="E49" s="2" t="str">
        <f t="shared" si="1"/>
        <v>B.A.P.S. SHM BOCHASA</v>
      </c>
      <c r="F49" t="str">
        <f>VLOOKUP(E49,CreditRef!A:B,2,FALSE)</f>
        <v>Donation</v>
      </c>
    </row>
    <row r="50" spans="1:6" x14ac:dyDescent="0.3">
      <c r="A50" s="3">
        <v>44859</v>
      </c>
      <c r="B50" s="1" t="s">
        <v>10</v>
      </c>
      <c r="D50" s="9">
        <v>450</v>
      </c>
      <c r="E50" s="2" t="str">
        <f t="shared" si="1"/>
        <v>PAYMENT THANK YOU/PA</v>
      </c>
      <c r="F50" t="str">
        <f>VLOOKUP(E50,CreditRef!A:B,2,FALSE)</f>
        <v>Payment</v>
      </c>
    </row>
    <row r="51" spans="1:6" x14ac:dyDescent="0.3">
      <c r="A51" s="3">
        <v>44858</v>
      </c>
      <c r="B51" s="1" t="s">
        <v>35</v>
      </c>
      <c r="C51" s="9">
        <v>10.98</v>
      </c>
      <c r="E51" s="2" t="str">
        <f t="shared" si="1"/>
        <v>HUDSON'S BAY #1546 S</v>
      </c>
      <c r="F51" t="str">
        <f>VLOOKUP(E51,CreditRef!A:B,2,FALSE)</f>
        <v>Shopping/Entertainement</v>
      </c>
    </row>
    <row r="52" spans="1:6" x14ac:dyDescent="0.3">
      <c r="A52" s="3">
        <v>44858</v>
      </c>
      <c r="B52" s="1" t="s">
        <v>36</v>
      </c>
      <c r="C52" s="9">
        <v>9.82</v>
      </c>
      <c r="E52" s="2" t="str">
        <f t="shared" si="1"/>
        <v>BASKIN ROBBINS #3559</v>
      </c>
      <c r="F52" t="str">
        <f>VLOOKUP(E52,CreditRef!A:B,2,FALSE)</f>
        <v>Food/Restaurant</v>
      </c>
    </row>
    <row r="53" spans="1:6" x14ac:dyDescent="0.3">
      <c r="A53" s="3">
        <v>44858</v>
      </c>
      <c r="B53" s="1" t="s">
        <v>21</v>
      </c>
      <c r="C53" s="9">
        <v>5.75</v>
      </c>
      <c r="E53" s="2" t="str">
        <f t="shared" si="1"/>
        <v>SHAYONA CHARITIES SC</v>
      </c>
      <c r="F53" t="str">
        <f>VLOOKUP(E53,CreditRef!A:B,2,FALSE)</f>
        <v>Food/Restaurant</v>
      </c>
    </row>
    <row r="54" spans="1:6" x14ac:dyDescent="0.3">
      <c r="A54" s="3">
        <v>44853</v>
      </c>
      <c r="B54" s="1" t="s">
        <v>14</v>
      </c>
      <c r="C54" s="9">
        <v>39.96</v>
      </c>
      <c r="E54" s="2" t="str">
        <f t="shared" si="1"/>
        <v>WAL-MART SUPERCENTER</v>
      </c>
      <c r="F54" t="str">
        <f>VLOOKUP(E54,CreditRef!A:B,2,FALSE)</f>
        <v>Grocery</v>
      </c>
    </row>
    <row r="55" spans="1:6" x14ac:dyDescent="0.3">
      <c r="A55" s="3">
        <v>44847</v>
      </c>
      <c r="B55" s="1" t="s">
        <v>37</v>
      </c>
      <c r="C55" s="9">
        <v>334.59</v>
      </c>
      <c r="E55" s="2" t="str">
        <f t="shared" si="1"/>
        <v xml:space="preserve">WAL*MART CANADA INC </v>
      </c>
      <c r="F55" t="str">
        <f>VLOOKUP(E55,CreditRef!A:B,2,FALSE)</f>
        <v>Grocery</v>
      </c>
    </row>
    <row r="56" spans="1:6" x14ac:dyDescent="0.3">
      <c r="A56" s="3">
        <v>44846</v>
      </c>
      <c r="B56" s="1" t="s">
        <v>17</v>
      </c>
      <c r="C56" s="9">
        <v>45.2</v>
      </c>
      <c r="E56" s="2" t="str">
        <f t="shared" si="1"/>
        <v>FIDO Mobile ******74</v>
      </c>
      <c r="F56" t="str">
        <f>VLOOKUP(E56,CreditRef!A:B,2,FALSE)</f>
        <v>Mobile Plan</v>
      </c>
    </row>
    <row r="57" spans="1:6" x14ac:dyDescent="0.3">
      <c r="A57" s="3">
        <v>44846</v>
      </c>
      <c r="B57" s="1" t="s">
        <v>10</v>
      </c>
      <c r="D57" s="9">
        <v>250</v>
      </c>
      <c r="E57" s="2" t="str">
        <f t="shared" si="1"/>
        <v>PAYMENT THANK YOU/PA</v>
      </c>
      <c r="F57" t="str">
        <f>VLOOKUP(E57,CreditRef!A:B,2,FALSE)</f>
        <v>Payment</v>
      </c>
    </row>
    <row r="58" spans="1:6" x14ac:dyDescent="0.3">
      <c r="A58" s="3">
        <v>44845</v>
      </c>
      <c r="B58" s="1" t="s">
        <v>30</v>
      </c>
      <c r="C58" s="9">
        <v>8.19</v>
      </c>
      <c r="E58" s="2" t="str">
        <f t="shared" si="1"/>
        <v>MUMBAI EXPRESS SCARB</v>
      </c>
      <c r="F58" t="str">
        <f>VLOOKUP(E58,CreditRef!A:B,2,FALSE)</f>
        <v>Food/Restaurant</v>
      </c>
    </row>
    <row r="59" spans="1:6" x14ac:dyDescent="0.3">
      <c r="A59" s="3">
        <v>44845</v>
      </c>
      <c r="B59" s="1" t="s">
        <v>11</v>
      </c>
      <c r="C59" s="9">
        <v>9.86</v>
      </c>
      <c r="E59" s="2" t="str">
        <f t="shared" si="1"/>
        <v>PANCHVATI SUPERMARKE</v>
      </c>
      <c r="F59" t="str">
        <f>VLOOKUP(E59,CreditRef!A:B,2,FALSE)</f>
        <v>Grocery</v>
      </c>
    </row>
    <row r="60" spans="1:6" x14ac:dyDescent="0.3">
      <c r="A60" s="3">
        <v>44837</v>
      </c>
      <c r="B60" s="1" t="s">
        <v>11</v>
      </c>
      <c r="C60" s="9">
        <v>5.67</v>
      </c>
      <c r="E60" s="2" t="str">
        <f t="shared" si="1"/>
        <v>PANCHVATI SUPERMARKE</v>
      </c>
      <c r="F60" t="str">
        <f>VLOOKUP(E60,CreditRef!A:B,2,FALSE)</f>
        <v>Grocery</v>
      </c>
    </row>
    <row r="61" spans="1:6" x14ac:dyDescent="0.3">
      <c r="A61" s="3">
        <v>44837</v>
      </c>
      <c r="B61" s="1" t="s">
        <v>11</v>
      </c>
      <c r="C61" s="9">
        <v>2.4900000000000002</v>
      </c>
      <c r="E61" s="2" t="str">
        <f t="shared" si="1"/>
        <v>PANCHVATI SUPERMARKE</v>
      </c>
      <c r="F61" t="str">
        <f>VLOOKUP(E61,CreditRef!A:B,2,FALSE)</f>
        <v>Grocery</v>
      </c>
    </row>
    <row r="62" spans="1:6" x14ac:dyDescent="0.3">
      <c r="A62" s="3">
        <v>44837</v>
      </c>
      <c r="B62" s="1" t="s">
        <v>15</v>
      </c>
      <c r="C62" s="9">
        <v>74.849999999999994</v>
      </c>
      <c r="E62" s="2" t="str">
        <f t="shared" si="1"/>
        <v>NAMASTE INDIAN SUPER</v>
      </c>
      <c r="F62" t="str">
        <f>VLOOKUP(E62,CreditRef!A:B,2,FALSE)</f>
        <v>Grocery</v>
      </c>
    </row>
    <row r="63" spans="1:6" x14ac:dyDescent="0.3">
      <c r="A63" s="3">
        <v>44837</v>
      </c>
      <c r="B63" s="1" t="s">
        <v>20</v>
      </c>
      <c r="C63" s="9">
        <v>133.15</v>
      </c>
      <c r="E63" s="2" t="str">
        <f t="shared" si="1"/>
        <v>SHOPPERS DRUG MART #</v>
      </c>
      <c r="F63" t="str">
        <f>VLOOKUP(E63,CreditRef!A:B,2,FALSE)</f>
        <v>Grocery</v>
      </c>
    </row>
    <row r="64" spans="1:6" x14ac:dyDescent="0.3">
      <c r="A64" s="3">
        <v>44830</v>
      </c>
      <c r="B64" s="1" t="s">
        <v>38</v>
      </c>
      <c r="C64" s="9">
        <v>24.81</v>
      </c>
      <c r="E64" s="2" t="str">
        <f t="shared" si="1"/>
        <v xml:space="preserve">Amazon.ca*1U2WV0VU1 </v>
      </c>
      <c r="F64" t="str">
        <f>VLOOKUP(E64,CreditRef!A:B,2,FALSE)</f>
        <v>Shopping/Entertainement</v>
      </c>
    </row>
    <row r="65" spans="1:6" x14ac:dyDescent="0.3">
      <c r="A65" s="3">
        <v>44830</v>
      </c>
      <c r="B65" s="1" t="s">
        <v>39</v>
      </c>
      <c r="C65" s="9">
        <v>2.97</v>
      </c>
      <c r="E65" s="2" t="str">
        <f t="shared" si="1"/>
        <v>TIM HORTONS #1875 SC</v>
      </c>
      <c r="F65" t="str">
        <f>VLOOKUP(E65,CreditRef!A:B,2,FALSE)</f>
        <v>Food/Restaurant</v>
      </c>
    </row>
    <row r="66" spans="1:6" x14ac:dyDescent="0.3">
      <c r="A66" s="3">
        <v>44823</v>
      </c>
      <c r="B66" s="1" t="s">
        <v>15</v>
      </c>
      <c r="C66" s="9">
        <v>31.15</v>
      </c>
      <c r="E66" s="2" t="str">
        <f t="shared" ref="E66:E97" si="2">LEFT(B66,20)</f>
        <v>NAMASTE INDIAN SUPER</v>
      </c>
      <c r="F66" t="str">
        <f>VLOOKUP(E66,CreditRef!A:B,2,FALSE)</f>
        <v>Grocery</v>
      </c>
    </row>
    <row r="67" spans="1:6" x14ac:dyDescent="0.3">
      <c r="A67" s="3">
        <v>44823</v>
      </c>
      <c r="B67" s="1" t="s">
        <v>11</v>
      </c>
      <c r="C67" s="9">
        <v>13.24</v>
      </c>
      <c r="E67" s="2" t="str">
        <f t="shared" si="2"/>
        <v>PANCHVATI SUPERMARKE</v>
      </c>
      <c r="F67" t="str">
        <f>VLOOKUP(E67,CreditRef!A:B,2,FALSE)</f>
        <v>Grocery</v>
      </c>
    </row>
    <row r="68" spans="1:6" x14ac:dyDescent="0.3">
      <c r="A68" s="3">
        <v>44823</v>
      </c>
      <c r="B68" s="1" t="s">
        <v>40</v>
      </c>
      <c r="C68" s="9">
        <v>5.4</v>
      </c>
      <c r="E68" s="2" t="str">
        <f t="shared" si="2"/>
        <v>TIM HORTON'S #9413 T</v>
      </c>
      <c r="F68" t="str">
        <f>VLOOKUP(E68,CreditRef!A:B,2,FALSE)</f>
        <v>Food/Restaurant</v>
      </c>
    </row>
    <row r="69" spans="1:6" x14ac:dyDescent="0.3">
      <c r="A69" s="3">
        <v>44819</v>
      </c>
      <c r="B69" s="1" t="s">
        <v>10</v>
      </c>
      <c r="D69" s="9">
        <v>397.36</v>
      </c>
      <c r="E69" s="2" t="str">
        <f t="shared" si="2"/>
        <v>PAYMENT THANK YOU/PA</v>
      </c>
      <c r="F69" t="str">
        <f>VLOOKUP(E69,CreditRef!A:B,2,FALSE)</f>
        <v>Payment</v>
      </c>
    </row>
    <row r="70" spans="1:6" x14ac:dyDescent="0.3">
      <c r="A70" s="3">
        <v>44816</v>
      </c>
      <c r="B70" s="1" t="s">
        <v>11</v>
      </c>
      <c r="C70" s="9">
        <v>11.57</v>
      </c>
      <c r="E70" s="2" t="str">
        <f t="shared" si="2"/>
        <v>PANCHVATI SUPERMARKE</v>
      </c>
      <c r="F70" t="str">
        <f>VLOOKUP(E70,CreditRef!A:B,2,FALSE)</f>
        <v>Grocery</v>
      </c>
    </row>
    <row r="71" spans="1:6" x14ac:dyDescent="0.3">
      <c r="A71" s="3">
        <v>44816</v>
      </c>
      <c r="B71" s="1" t="s">
        <v>17</v>
      </c>
      <c r="C71" s="9">
        <v>37.909999999999997</v>
      </c>
      <c r="E71" s="2" t="str">
        <f t="shared" si="2"/>
        <v>FIDO Mobile ******74</v>
      </c>
      <c r="F71" t="str">
        <f>VLOOKUP(E71,CreditRef!A:B,2,FALSE)</f>
        <v>Mobile Plan</v>
      </c>
    </row>
    <row r="72" spans="1:6" x14ac:dyDescent="0.3">
      <c r="A72" s="3">
        <v>44813</v>
      </c>
      <c r="B72" s="1" t="s">
        <v>12</v>
      </c>
      <c r="D72" s="9">
        <v>38</v>
      </c>
      <c r="E72" s="2" t="str">
        <f t="shared" si="2"/>
        <v>CASHBACK/REMISE EN A</v>
      </c>
      <c r="F72" t="str">
        <f>VLOOKUP(E72,CreditRef!A:B,2,FALSE)</f>
        <v>CashBack</v>
      </c>
    </row>
    <row r="73" spans="1:6" x14ac:dyDescent="0.3">
      <c r="A73" s="3">
        <v>44810</v>
      </c>
      <c r="B73" s="1" t="s">
        <v>41</v>
      </c>
      <c r="C73" s="9">
        <v>1.67</v>
      </c>
      <c r="E73" s="2" t="str">
        <f t="shared" si="2"/>
        <v>TIM HORTONS #8478 NI</v>
      </c>
      <c r="F73" t="str">
        <f>VLOOKUP(E73,CreditRef!A:B,2,FALSE)</f>
        <v>Food/Restaurant</v>
      </c>
    </row>
    <row r="74" spans="1:6" x14ac:dyDescent="0.3">
      <c r="A74" s="3">
        <v>44810</v>
      </c>
      <c r="B74" s="1" t="s">
        <v>42</v>
      </c>
      <c r="C74" s="9">
        <v>38.369999999999997</v>
      </c>
      <c r="E74" s="2" t="str">
        <f t="shared" si="2"/>
        <v xml:space="preserve">ICE FLAME BRAMPTON, </v>
      </c>
      <c r="F74" t="str">
        <f>VLOOKUP(E74,CreditRef!A:B,2,FALSE)</f>
        <v>Food/Restaurant</v>
      </c>
    </row>
    <row r="75" spans="1:6" x14ac:dyDescent="0.3">
      <c r="A75" s="3">
        <v>44810</v>
      </c>
      <c r="B75" s="1" t="s">
        <v>43</v>
      </c>
      <c r="C75" s="9">
        <v>20.34</v>
      </c>
      <c r="E75" s="2" t="str">
        <f t="shared" si="2"/>
        <v>SQ *THE MIGHTY COB T</v>
      </c>
      <c r="F75" t="str">
        <f>VLOOKUP(E75,CreditRef!A:B,2,FALSE)</f>
        <v>Shopping/Entertainement</v>
      </c>
    </row>
    <row r="76" spans="1:6" x14ac:dyDescent="0.3">
      <c r="A76" s="3">
        <v>44810</v>
      </c>
      <c r="B76" s="1" t="s">
        <v>44</v>
      </c>
      <c r="C76" s="9">
        <v>50.24</v>
      </c>
      <c r="E76" s="2" t="str">
        <f t="shared" si="2"/>
        <v>HONEST SCARBOROUGH T</v>
      </c>
      <c r="F76" t="str">
        <f>VLOOKUP(E76,CreditRef!A:B,2,FALSE)</f>
        <v>Food/Restaurant</v>
      </c>
    </row>
    <row r="77" spans="1:6" x14ac:dyDescent="0.3">
      <c r="A77" s="3">
        <v>44810</v>
      </c>
      <c r="B77" s="1" t="s">
        <v>44</v>
      </c>
      <c r="C77" s="9">
        <v>2.81</v>
      </c>
      <c r="E77" s="2" t="str">
        <f t="shared" si="2"/>
        <v>HONEST SCARBOROUGH T</v>
      </c>
      <c r="F77" t="str">
        <f>VLOOKUP(E77,CreditRef!A:B,2,FALSE)</f>
        <v>Food/Restaurant</v>
      </c>
    </row>
    <row r="78" spans="1:6" x14ac:dyDescent="0.3">
      <c r="A78" s="3">
        <v>44802</v>
      </c>
      <c r="B78" s="1" t="s">
        <v>15</v>
      </c>
      <c r="C78" s="9">
        <v>30.2</v>
      </c>
      <c r="E78" s="2" t="str">
        <f t="shared" si="2"/>
        <v>NAMASTE INDIAN SUPER</v>
      </c>
      <c r="F78" t="str">
        <f>VLOOKUP(E78,CreditRef!A:B,2,FALSE)</f>
        <v>Grocery</v>
      </c>
    </row>
    <row r="79" spans="1:6" x14ac:dyDescent="0.3">
      <c r="A79" s="3">
        <v>44802</v>
      </c>
      <c r="B79" s="1" t="s">
        <v>15</v>
      </c>
      <c r="C79" s="9">
        <v>4.49</v>
      </c>
      <c r="E79" s="2" t="str">
        <f t="shared" si="2"/>
        <v>NAMASTE INDIAN SUPER</v>
      </c>
      <c r="F79" t="str">
        <f>VLOOKUP(E79,CreditRef!A:B,2,FALSE)</f>
        <v>Grocery</v>
      </c>
    </row>
    <row r="80" spans="1:6" x14ac:dyDescent="0.3">
      <c r="A80" s="3">
        <v>44802</v>
      </c>
      <c r="B80" s="1" t="s">
        <v>15</v>
      </c>
      <c r="C80" s="9">
        <v>3.49</v>
      </c>
      <c r="E80" s="2" t="str">
        <f t="shared" si="2"/>
        <v>NAMASTE INDIAN SUPER</v>
      </c>
      <c r="F80" t="str">
        <f>VLOOKUP(E80,CreditRef!A:B,2,FALSE)</f>
        <v>Grocery</v>
      </c>
    </row>
    <row r="81" spans="1:6" x14ac:dyDescent="0.3">
      <c r="A81" s="3">
        <v>44802</v>
      </c>
      <c r="B81" s="1" t="s">
        <v>44</v>
      </c>
      <c r="C81" s="9">
        <v>106.12</v>
      </c>
      <c r="E81" s="2" t="str">
        <f t="shared" si="2"/>
        <v>HONEST SCARBOROUGH T</v>
      </c>
      <c r="F81" t="str">
        <f>VLOOKUP(E81,CreditRef!A:B,2,FALSE)</f>
        <v>Food/Restaurant</v>
      </c>
    </row>
    <row r="82" spans="1:6" x14ac:dyDescent="0.3">
      <c r="A82" s="3">
        <v>44802</v>
      </c>
      <c r="B82" s="1" t="s">
        <v>10</v>
      </c>
      <c r="D82" s="9">
        <v>462.15</v>
      </c>
      <c r="E82" s="2" t="str">
        <f t="shared" si="2"/>
        <v>PAYMENT THANK YOU/PA</v>
      </c>
      <c r="F82" t="str">
        <f>VLOOKUP(E82,CreditRef!A:B,2,FALSE)</f>
        <v>Payment</v>
      </c>
    </row>
    <row r="83" spans="1:6" x14ac:dyDescent="0.3">
      <c r="A83" s="3">
        <v>44802</v>
      </c>
      <c r="B83" s="1" t="s">
        <v>5</v>
      </c>
      <c r="C83" s="9">
        <v>128.15</v>
      </c>
      <c r="E83" s="2" t="str">
        <f t="shared" si="2"/>
        <v>PRESTO AUTL TORONTO,</v>
      </c>
      <c r="F83" t="str">
        <f>VLOOKUP(E83,CreditRef!A:B,2,FALSE)</f>
        <v>Transportation</v>
      </c>
    </row>
    <row r="84" spans="1:6" x14ac:dyDescent="0.3">
      <c r="A84" s="3">
        <v>44797</v>
      </c>
      <c r="B84" s="1" t="s">
        <v>45</v>
      </c>
      <c r="C84" s="9">
        <v>13.63</v>
      </c>
      <c r="E84" s="2" t="str">
        <f t="shared" si="2"/>
        <v>WAL-MART SUPERCENTER</v>
      </c>
      <c r="F84" t="str">
        <f>VLOOKUP(E84,CreditRef!A:B,2,FALSE)</f>
        <v>Grocery</v>
      </c>
    </row>
    <row r="85" spans="1:6" x14ac:dyDescent="0.3">
      <c r="A85" s="3">
        <v>44797</v>
      </c>
      <c r="B85" s="1" t="s">
        <v>14</v>
      </c>
      <c r="C85" s="9">
        <v>48.19</v>
      </c>
      <c r="E85" s="2" t="str">
        <f t="shared" si="2"/>
        <v>WAL-MART SUPERCENTER</v>
      </c>
      <c r="F85" t="str">
        <f>VLOOKUP(E85,CreditRef!A:B,2,FALSE)</f>
        <v>Grocery</v>
      </c>
    </row>
    <row r="86" spans="1:6" x14ac:dyDescent="0.3">
      <c r="A86" s="3">
        <v>44795</v>
      </c>
      <c r="B86" s="1" t="s">
        <v>15</v>
      </c>
      <c r="C86" s="9">
        <v>39.01</v>
      </c>
      <c r="E86" s="2" t="str">
        <f t="shared" si="2"/>
        <v>NAMASTE INDIAN SUPER</v>
      </c>
      <c r="F86" t="str">
        <f>VLOOKUP(E86,CreditRef!A:B,2,FALSE)</f>
        <v>Grocery</v>
      </c>
    </row>
    <row r="87" spans="1:6" x14ac:dyDescent="0.3">
      <c r="A87" s="3">
        <v>44795</v>
      </c>
      <c r="B87" s="1" t="s">
        <v>46</v>
      </c>
      <c r="C87" s="9">
        <v>68.87</v>
      </c>
      <c r="E87" s="2" t="str">
        <f t="shared" si="2"/>
        <v>VEGGIE FLAMES MISSIS</v>
      </c>
      <c r="F87" t="str">
        <f>VLOOKUP(E87,CreditRef!A:B,2,FALSE)</f>
        <v>Food/Restaurant</v>
      </c>
    </row>
    <row r="88" spans="1:6" x14ac:dyDescent="0.3">
      <c r="A88" s="3">
        <v>44792</v>
      </c>
      <c r="B88" s="1" t="s">
        <v>6</v>
      </c>
      <c r="C88" s="9">
        <v>13.67</v>
      </c>
      <c r="E88" s="2" t="str">
        <f t="shared" si="2"/>
        <v>NOFRILLS NICK'S #139</v>
      </c>
      <c r="F88" t="str">
        <f>VLOOKUP(E88,CreditRef!A:B,2,FALSE)</f>
        <v>Grocery</v>
      </c>
    </row>
    <row r="89" spans="1:6" x14ac:dyDescent="0.3">
      <c r="A89" s="3">
        <v>44788</v>
      </c>
      <c r="B89" s="1" t="s">
        <v>47</v>
      </c>
      <c r="C89" s="9">
        <v>33.090000000000003</v>
      </c>
      <c r="E89" s="2" t="str">
        <f t="shared" si="2"/>
        <v xml:space="preserve">POPARIDE VANCOUVER, </v>
      </c>
      <c r="F89" t="str">
        <f>VLOOKUP(E89,CreditRef!A:B,2,FALSE)</f>
        <v>Transportation</v>
      </c>
    </row>
    <row r="90" spans="1:6" x14ac:dyDescent="0.3">
      <c r="A90" s="3">
        <v>44788</v>
      </c>
      <c r="B90" s="1" t="s">
        <v>29</v>
      </c>
      <c r="C90" s="9">
        <v>9.61</v>
      </c>
      <c r="E90" s="2" t="str">
        <f t="shared" si="2"/>
        <v>METRO 35 SCARBOROUGH</v>
      </c>
      <c r="F90" t="str">
        <f>VLOOKUP(E90,CreditRef!A:B,2,FALSE)</f>
        <v>Grocery</v>
      </c>
    </row>
    <row r="91" spans="1:6" x14ac:dyDescent="0.3">
      <c r="A91" s="3">
        <v>44788</v>
      </c>
      <c r="B91" s="1" t="s">
        <v>48</v>
      </c>
      <c r="C91" s="9">
        <v>3.76</v>
      </c>
      <c r="E91" s="2" t="str">
        <f t="shared" si="2"/>
        <v>TIM HORTONS #0342 ST</v>
      </c>
      <c r="F91" t="str">
        <f>VLOOKUP(E91,CreditRef!A:B,2,FALSE)</f>
        <v>Food/Restaurant</v>
      </c>
    </row>
    <row r="92" spans="1:6" x14ac:dyDescent="0.3">
      <c r="A92" s="3">
        <v>44788</v>
      </c>
      <c r="B92" s="1" t="s">
        <v>15</v>
      </c>
      <c r="C92" s="9">
        <v>6.99</v>
      </c>
      <c r="E92" s="2" t="str">
        <f t="shared" si="2"/>
        <v>NAMASTE INDIAN SUPER</v>
      </c>
      <c r="F92" t="str">
        <f>VLOOKUP(E92,CreditRef!A:B,2,FALSE)</f>
        <v>Grocery</v>
      </c>
    </row>
    <row r="93" spans="1:6" x14ac:dyDescent="0.3">
      <c r="A93" s="3">
        <v>44784</v>
      </c>
      <c r="B93" s="1" t="s">
        <v>17</v>
      </c>
      <c r="C93" s="9">
        <v>45.2</v>
      </c>
      <c r="E93" s="2" t="str">
        <f t="shared" si="2"/>
        <v>FIDO Mobile ******74</v>
      </c>
      <c r="F93" t="str">
        <f>VLOOKUP(E93,CreditRef!A:B,2,FALSE)</f>
        <v>Mobile Plan</v>
      </c>
    </row>
    <row r="94" spans="1:6" x14ac:dyDescent="0.3">
      <c r="A94" s="3">
        <v>44775</v>
      </c>
      <c r="B94" s="1" t="s">
        <v>49</v>
      </c>
      <c r="C94" s="9">
        <v>51.98</v>
      </c>
      <c r="E94" s="2" t="str">
        <f t="shared" si="2"/>
        <v>-FEDEX-*84897063 T18</v>
      </c>
      <c r="F94" t="str">
        <f>VLOOKUP(E94,CreditRef!A:B,2,FALSE)</f>
        <v>Shopping/Entertainement</v>
      </c>
    </row>
    <row r="95" spans="1:6" x14ac:dyDescent="0.3">
      <c r="A95" s="3">
        <v>44768</v>
      </c>
      <c r="B95" s="1" t="s">
        <v>5</v>
      </c>
      <c r="C95" s="9">
        <v>128.15</v>
      </c>
      <c r="E95" s="2" t="str">
        <f t="shared" si="2"/>
        <v>PRESTO AUTL TORONTO,</v>
      </c>
      <c r="F95" t="str">
        <f>VLOOKUP(E95,CreditRef!A:B,2,FALSE)</f>
        <v>Transportation</v>
      </c>
    </row>
    <row r="96" spans="1:6" x14ac:dyDescent="0.3">
      <c r="A96" s="3">
        <v>44764</v>
      </c>
      <c r="B96" s="1" t="s">
        <v>10</v>
      </c>
      <c r="D96" s="9">
        <v>389.91</v>
      </c>
      <c r="E96" s="2" t="str">
        <f t="shared" si="2"/>
        <v>PAYMENT THANK YOU/PA</v>
      </c>
      <c r="F96" t="str">
        <f>VLOOKUP(E96,CreditRef!A:B,2,FALSE)</f>
        <v>Payment</v>
      </c>
    </row>
    <row r="97" spans="1:6" x14ac:dyDescent="0.3">
      <c r="A97" s="3">
        <v>44761</v>
      </c>
      <c r="B97" s="1" t="s">
        <v>50</v>
      </c>
      <c r="C97" s="9">
        <v>272.95</v>
      </c>
      <c r="E97" s="2" t="str">
        <f t="shared" si="2"/>
        <v>CENTENNIAL COLLEGE M</v>
      </c>
      <c r="F97" t="str">
        <f>VLOOKUP(E97,CreditRef!A:B,2,FALSE)</f>
        <v>College Fees</v>
      </c>
    </row>
    <row r="98" spans="1:6" x14ac:dyDescent="0.3">
      <c r="A98" s="3">
        <v>44760</v>
      </c>
      <c r="B98" s="1" t="s">
        <v>51</v>
      </c>
      <c r="C98" s="9">
        <v>58.76</v>
      </c>
      <c r="E98" s="2" t="str">
        <f t="shared" ref="E98:E129" si="3">LEFT(B98,20)</f>
        <v>OLD NAVY CANADA 5464</v>
      </c>
      <c r="F98" t="str">
        <f>VLOOKUP(E98,CreditRef!A:B,2,FALSE)</f>
        <v>Shopping/Entertainement</v>
      </c>
    </row>
    <row r="99" spans="1:6" x14ac:dyDescent="0.3">
      <c r="A99" s="3">
        <v>44760</v>
      </c>
      <c r="B99" s="1" t="s">
        <v>52</v>
      </c>
      <c r="C99" s="9">
        <v>13</v>
      </c>
      <c r="E99" s="2" t="str">
        <f t="shared" si="3"/>
        <v>STARBUCKS 800-782-72</v>
      </c>
      <c r="F99" t="str">
        <f>VLOOKUP(E99,CreditRef!A:B,2,FALSE)</f>
        <v>Food/Restaurant</v>
      </c>
    </row>
    <row r="100" spans="1:6" x14ac:dyDescent="0.3">
      <c r="A100" s="3">
        <v>44754</v>
      </c>
      <c r="B100" s="1" t="s">
        <v>17</v>
      </c>
      <c r="C100" s="9">
        <v>45.2</v>
      </c>
      <c r="E100" s="2" t="str">
        <f t="shared" si="3"/>
        <v>FIDO Mobile ******74</v>
      </c>
      <c r="F100" t="str">
        <f>VLOOKUP(E100,CreditRef!A:B,2,FALSE)</f>
        <v>Mobile Plan</v>
      </c>
    </row>
    <row r="101" spans="1:6" x14ac:dyDescent="0.3">
      <c r="A101" s="3">
        <v>44747</v>
      </c>
      <c r="B101" s="1" t="s">
        <v>10</v>
      </c>
      <c r="D101" s="9">
        <v>194.35</v>
      </c>
      <c r="E101" s="2" t="str">
        <f t="shared" si="3"/>
        <v>PAYMENT THANK YOU/PA</v>
      </c>
      <c r="F101" t="str">
        <f>VLOOKUP(E101,CreditRef!A:B,2,FALSE)</f>
        <v>Payment</v>
      </c>
    </row>
    <row r="102" spans="1:6" x14ac:dyDescent="0.3">
      <c r="A102" s="3">
        <v>44739</v>
      </c>
      <c r="B102" s="1" t="s">
        <v>5</v>
      </c>
      <c r="C102" s="9">
        <v>128.15</v>
      </c>
      <c r="E102" s="2" t="str">
        <f t="shared" si="3"/>
        <v>PRESTO AUTL TORONTO,</v>
      </c>
      <c r="F102" t="str">
        <f>VLOOKUP(E102,CreditRef!A:B,2,FALSE)</f>
        <v>Transportation</v>
      </c>
    </row>
    <row r="103" spans="1:6" x14ac:dyDescent="0.3">
      <c r="A103" s="3">
        <v>44732</v>
      </c>
      <c r="B103" s="1" t="s">
        <v>10</v>
      </c>
      <c r="D103" s="9">
        <v>367.95</v>
      </c>
      <c r="E103" s="2" t="str">
        <f t="shared" si="3"/>
        <v>PAYMENT THANK YOU/PA</v>
      </c>
      <c r="F103" t="str">
        <f>VLOOKUP(E103,CreditRef!A:B,2,FALSE)</f>
        <v>Payment</v>
      </c>
    </row>
    <row r="104" spans="1:6" x14ac:dyDescent="0.3">
      <c r="A104" s="3">
        <v>44729</v>
      </c>
      <c r="B104" s="1" t="s">
        <v>45</v>
      </c>
      <c r="C104" s="9">
        <v>66.2</v>
      </c>
      <c r="E104" s="2" t="str">
        <f t="shared" si="3"/>
        <v>WAL-MART SUPERCENTER</v>
      </c>
      <c r="F104" t="str">
        <f>VLOOKUP(E104,CreditRef!A:B,2,FALSE)</f>
        <v>Grocery</v>
      </c>
    </row>
    <row r="105" spans="1:6" x14ac:dyDescent="0.3">
      <c r="A105" s="3">
        <v>44727</v>
      </c>
      <c r="B105" s="1" t="s">
        <v>31</v>
      </c>
      <c r="C105" s="9">
        <v>27.06</v>
      </c>
      <c r="E105" s="2" t="str">
        <f t="shared" si="3"/>
        <v xml:space="preserve">WAL-MART STORE#3000 </v>
      </c>
      <c r="F105" t="str">
        <f>VLOOKUP(E105,CreditRef!A:B,2,FALSE)</f>
        <v>Grocery</v>
      </c>
    </row>
    <row r="106" spans="1:6" x14ac:dyDescent="0.3">
      <c r="A106" s="3">
        <v>44725</v>
      </c>
      <c r="B106" s="1" t="s">
        <v>17</v>
      </c>
      <c r="C106" s="9">
        <v>45.2</v>
      </c>
      <c r="E106" s="2" t="str">
        <f t="shared" si="3"/>
        <v>FIDO Mobile ******74</v>
      </c>
      <c r="F106" t="str">
        <f>VLOOKUP(E106,CreditRef!A:B,2,FALSE)</f>
        <v>Mobile Plan</v>
      </c>
    </row>
    <row r="107" spans="1:6" x14ac:dyDescent="0.3">
      <c r="A107" s="3">
        <v>44719</v>
      </c>
      <c r="B107" s="1" t="s">
        <v>10</v>
      </c>
      <c r="D107" s="9">
        <v>250</v>
      </c>
      <c r="E107" s="2" t="str">
        <f t="shared" si="3"/>
        <v>PAYMENT THANK YOU/PA</v>
      </c>
      <c r="F107" t="str">
        <f>VLOOKUP(E107,CreditRef!A:B,2,FALSE)</f>
        <v>Payment</v>
      </c>
    </row>
    <row r="108" spans="1:6" x14ac:dyDescent="0.3">
      <c r="A108" s="3">
        <v>44718</v>
      </c>
      <c r="B108" s="1" t="s">
        <v>46</v>
      </c>
      <c r="C108" s="9">
        <v>62.67</v>
      </c>
      <c r="E108" s="2" t="str">
        <f t="shared" si="3"/>
        <v>VEGGIE FLAMES MISSIS</v>
      </c>
      <c r="F108" t="str">
        <f>VLOOKUP(E108,CreditRef!A:B,2,FALSE)</f>
        <v>Food/Restaurant</v>
      </c>
    </row>
    <row r="109" spans="1:6" x14ac:dyDescent="0.3">
      <c r="A109" s="3">
        <v>44714</v>
      </c>
      <c r="B109" s="1" t="s">
        <v>53</v>
      </c>
      <c r="C109" s="9">
        <v>128.15</v>
      </c>
      <c r="E109" s="2" t="str">
        <f t="shared" si="3"/>
        <v>PRESTO TORONTO, ON</v>
      </c>
      <c r="F109" t="str">
        <f>VLOOKUP(E109,CreditRef!A:B,2,FALSE)</f>
        <v>Transportation</v>
      </c>
    </row>
    <row r="110" spans="1:6" x14ac:dyDescent="0.3">
      <c r="A110" s="3">
        <v>44714</v>
      </c>
      <c r="B110" s="1" t="s">
        <v>31</v>
      </c>
      <c r="C110" s="9">
        <v>10.39</v>
      </c>
      <c r="E110" s="2" t="str">
        <f t="shared" si="3"/>
        <v xml:space="preserve">WAL-MART STORE#3000 </v>
      </c>
      <c r="F110" t="str">
        <f>VLOOKUP(E110,CreditRef!A:B,2,FALSE)</f>
        <v>Grocery</v>
      </c>
    </row>
    <row r="111" spans="1:6" x14ac:dyDescent="0.3">
      <c r="A111" s="3">
        <v>44711</v>
      </c>
      <c r="B111" s="1" t="s">
        <v>54</v>
      </c>
      <c r="C111" s="9">
        <v>8.48</v>
      </c>
      <c r="E111" s="2" t="str">
        <f t="shared" si="3"/>
        <v>SHAYONA CHARITIES ET</v>
      </c>
      <c r="F111" t="str">
        <f>VLOOKUP(E111,CreditRef!A:B,2,FALSE)</f>
        <v>Food/Restaurant</v>
      </c>
    </row>
    <row r="112" spans="1:6" x14ac:dyDescent="0.3">
      <c r="A112" s="3">
        <v>44708</v>
      </c>
      <c r="B112" s="1" t="s">
        <v>55</v>
      </c>
      <c r="C112" s="9">
        <v>16</v>
      </c>
      <c r="E112" s="2" t="str">
        <f t="shared" si="3"/>
        <v>MTO DRIVETEST D78 SC</v>
      </c>
      <c r="F112" t="str">
        <f>VLOOKUP(E112,CreditRef!A:B,2,FALSE)</f>
        <v>Personal</v>
      </c>
    </row>
    <row r="113" spans="1:6" x14ac:dyDescent="0.3">
      <c r="A113" s="3">
        <v>44708</v>
      </c>
      <c r="B113" s="1" t="s">
        <v>55</v>
      </c>
      <c r="C113" s="9">
        <v>159.75</v>
      </c>
      <c r="E113" s="2" t="str">
        <f t="shared" si="3"/>
        <v>MTO DRIVETEST D78 SC</v>
      </c>
      <c r="F113" t="str">
        <f>VLOOKUP(E113,CreditRef!A:B,2,FALSE)</f>
        <v>Personal</v>
      </c>
    </row>
    <row r="114" spans="1:6" x14ac:dyDescent="0.3">
      <c r="A114" s="3">
        <v>44705</v>
      </c>
      <c r="B114" s="1" t="s">
        <v>56</v>
      </c>
      <c r="C114" s="9">
        <v>48.58</v>
      </c>
      <c r="E114" s="2" t="str">
        <f t="shared" si="3"/>
        <v>SP SHOP-BLUENOTES NO</v>
      </c>
      <c r="F114" t="str">
        <f>VLOOKUP(E114,CreditRef!A:B,2,FALSE)</f>
        <v>Shopping/Entertainement</v>
      </c>
    </row>
    <row r="115" spans="1:6" x14ac:dyDescent="0.3">
      <c r="A115" s="3">
        <v>44705</v>
      </c>
      <c r="B115" s="1" t="s">
        <v>57</v>
      </c>
      <c r="C115" s="9">
        <v>81.72</v>
      </c>
      <c r="E115" s="2" t="str">
        <f t="shared" si="3"/>
        <v xml:space="preserve">MUSEUM OF ILLUSIONS </v>
      </c>
      <c r="F115" t="str">
        <f>VLOOKUP(E115,CreditRef!A:B,2,FALSE)</f>
        <v>Shopping/Entertainement</v>
      </c>
    </row>
    <row r="116" spans="1:6" x14ac:dyDescent="0.3">
      <c r="A116" s="3">
        <v>44705</v>
      </c>
      <c r="B116" s="1" t="s">
        <v>58</v>
      </c>
      <c r="C116" s="9">
        <v>11.3</v>
      </c>
      <c r="E116" s="2" t="str">
        <f t="shared" si="3"/>
        <v>STUDENT PRICE CARD L</v>
      </c>
      <c r="F116" t="str">
        <f>VLOOKUP(E116,CreditRef!A:B,2,FALSE)</f>
        <v>Shopping/Entertainement</v>
      </c>
    </row>
    <row r="117" spans="1:6" x14ac:dyDescent="0.3">
      <c r="A117" s="3">
        <v>44705</v>
      </c>
      <c r="B117" s="1" t="s">
        <v>30</v>
      </c>
      <c r="C117" s="9">
        <v>18.649999999999999</v>
      </c>
      <c r="E117" s="2" t="str">
        <f t="shared" si="3"/>
        <v>MUMBAI EXPRESS SCARB</v>
      </c>
      <c r="F117" t="str">
        <f>VLOOKUP(E117,CreditRef!A:B,2,FALSE)</f>
        <v>Food/Restaurant</v>
      </c>
    </row>
    <row r="118" spans="1:6" x14ac:dyDescent="0.3">
      <c r="A118" s="3">
        <v>44705</v>
      </c>
      <c r="B118" s="1" t="s">
        <v>10</v>
      </c>
      <c r="D118" s="9">
        <v>384.62</v>
      </c>
      <c r="E118" s="2" t="str">
        <f t="shared" si="3"/>
        <v>PAYMENT THANK YOU/PA</v>
      </c>
      <c r="F118" t="str">
        <f>VLOOKUP(E118,CreditRef!A:B,2,FALSE)</f>
        <v>Payment</v>
      </c>
    </row>
    <row r="119" spans="1:6" x14ac:dyDescent="0.3">
      <c r="A119" s="3">
        <v>44697</v>
      </c>
      <c r="B119" s="1" t="s">
        <v>59</v>
      </c>
      <c r="C119" s="9">
        <v>16.93</v>
      </c>
      <c r="E119" s="2" t="str">
        <f t="shared" si="3"/>
        <v>Subway 57611 Toronto</v>
      </c>
      <c r="F119" t="str">
        <f>VLOOKUP(E119,CreditRef!A:B,2,FALSE)</f>
        <v>Food/Restaurant</v>
      </c>
    </row>
    <row r="120" spans="1:6" x14ac:dyDescent="0.3">
      <c r="A120" s="3">
        <v>44693</v>
      </c>
      <c r="B120" s="1" t="s">
        <v>17</v>
      </c>
      <c r="C120" s="9">
        <v>45.2</v>
      </c>
      <c r="E120" s="2" t="str">
        <f t="shared" si="3"/>
        <v>FIDO Mobile ******74</v>
      </c>
      <c r="F120" t="str">
        <f>VLOOKUP(E120,CreditRef!A:B,2,FALSE)</f>
        <v>Mobile Plan</v>
      </c>
    </row>
    <row r="121" spans="1:6" x14ac:dyDescent="0.3">
      <c r="A121" s="3">
        <v>44692</v>
      </c>
      <c r="B121" s="1" t="s">
        <v>31</v>
      </c>
      <c r="C121" s="9">
        <v>16.13</v>
      </c>
      <c r="E121" s="2" t="str">
        <f t="shared" si="3"/>
        <v xml:space="preserve">WAL-MART STORE#3000 </v>
      </c>
      <c r="F121" t="str">
        <f>VLOOKUP(E121,CreditRef!A:B,2,FALSE)</f>
        <v>Grocery</v>
      </c>
    </row>
    <row r="122" spans="1:6" x14ac:dyDescent="0.3">
      <c r="A122" s="3">
        <v>44690</v>
      </c>
      <c r="B122" s="1" t="s">
        <v>6</v>
      </c>
      <c r="C122" s="9">
        <v>0.79</v>
      </c>
      <c r="E122" s="2" t="str">
        <f t="shared" si="3"/>
        <v>NOFRILLS NICK'S #139</v>
      </c>
      <c r="F122" t="str">
        <f>VLOOKUP(E122,CreditRef!A:B,2,FALSE)</f>
        <v>Grocery</v>
      </c>
    </row>
    <row r="123" spans="1:6" x14ac:dyDescent="0.3">
      <c r="A123" s="3">
        <v>44690</v>
      </c>
      <c r="B123" s="1" t="s">
        <v>25</v>
      </c>
      <c r="C123" s="9">
        <v>4.5199999999999996</v>
      </c>
      <c r="E123" s="2" t="str">
        <f t="shared" si="3"/>
        <v>DOLLARAMA # 880 TORO</v>
      </c>
      <c r="F123" t="str">
        <f>VLOOKUP(E123,CreditRef!A:B,2,FALSE)</f>
        <v>Grocery</v>
      </c>
    </row>
    <row r="124" spans="1:6" x14ac:dyDescent="0.3">
      <c r="A124" s="3">
        <v>44690</v>
      </c>
      <c r="B124" s="1" t="s">
        <v>60</v>
      </c>
      <c r="C124" s="9">
        <v>15.82</v>
      </c>
      <c r="E124" s="2" t="str">
        <f t="shared" si="3"/>
        <v>INDIAN RASOI INC TOR</v>
      </c>
      <c r="F124" t="str">
        <f>VLOOKUP(E124,CreditRef!A:B,2,FALSE)</f>
        <v>Food/Restaurant</v>
      </c>
    </row>
    <row r="125" spans="1:6" x14ac:dyDescent="0.3">
      <c r="A125" s="3">
        <v>44690</v>
      </c>
      <c r="B125" s="1" t="s">
        <v>61</v>
      </c>
      <c r="C125" s="9">
        <v>42.26</v>
      </c>
      <c r="E125" s="2" t="str">
        <f t="shared" si="3"/>
        <v>UDUPI PALACE TORONTO</v>
      </c>
      <c r="F125" t="str">
        <f>VLOOKUP(E125,CreditRef!A:B,2,FALSE)</f>
        <v>Food/Restaurant</v>
      </c>
    </row>
    <row r="126" spans="1:6" x14ac:dyDescent="0.3">
      <c r="A126" s="3">
        <v>44684</v>
      </c>
      <c r="B126" s="1" t="s">
        <v>14</v>
      </c>
      <c r="C126" s="9">
        <v>3.97</v>
      </c>
      <c r="E126" s="2" t="str">
        <f t="shared" si="3"/>
        <v>WAL-MART SUPERCENTER</v>
      </c>
      <c r="F126" t="str">
        <f>VLOOKUP(E126,CreditRef!A:B,2,FALSE)</f>
        <v>Grocery</v>
      </c>
    </row>
    <row r="127" spans="1:6" x14ac:dyDescent="0.3">
      <c r="A127" s="3">
        <v>44683</v>
      </c>
      <c r="B127" s="1" t="s">
        <v>53</v>
      </c>
      <c r="C127" s="9">
        <v>128.15</v>
      </c>
      <c r="E127" s="2" t="str">
        <f t="shared" si="3"/>
        <v>PRESTO TORONTO, ON</v>
      </c>
      <c r="F127" t="str">
        <f>VLOOKUP(E127,CreditRef!A:B,2,FALSE)</f>
        <v>Transportation</v>
      </c>
    </row>
    <row r="128" spans="1:6" x14ac:dyDescent="0.3">
      <c r="A128" s="3">
        <v>44683</v>
      </c>
      <c r="B128" s="1" t="s">
        <v>62</v>
      </c>
      <c r="C128" s="9">
        <v>20.329999999999998</v>
      </c>
      <c r="E128" s="2" t="str">
        <f t="shared" si="3"/>
        <v>URBAN PLANET #1718 S</v>
      </c>
      <c r="F128" t="str">
        <f>VLOOKUP(E128,CreditRef!A:B,2,FALSE)</f>
        <v>Shopping/Entertainement</v>
      </c>
    </row>
    <row r="129" spans="1:6" x14ac:dyDescent="0.3">
      <c r="A129" s="3">
        <v>44683</v>
      </c>
      <c r="B129" s="1" t="s">
        <v>15</v>
      </c>
      <c r="C129" s="9">
        <v>41.94</v>
      </c>
      <c r="E129" s="2" t="str">
        <f t="shared" si="3"/>
        <v>NAMASTE INDIAN SUPER</v>
      </c>
      <c r="F129" t="str">
        <f>VLOOKUP(E129,CreditRef!A:B,2,FALSE)</f>
        <v>Grocery</v>
      </c>
    </row>
    <row r="130" spans="1:6" x14ac:dyDescent="0.3">
      <c r="A130" s="3">
        <v>44672</v>
      </c>
      <c r="B130" s="1" t="s">
        <v>10</v>
      </c>
      <c r="D130" s="9">
        <v>238.81</v>
      </c>
      <c r="E130" s="2" t="str">
        <f t="shared" ref="E130:E161" si="4">LEFT(B130,20)</f>
        <v>PAYMENT THANK YOU/PA</v>
      </c>
      <c r="F130" t="str">
        <f>VLOOKUP(E130,CreditRef!A:B,2,FALSE)</f>
        <v>Payment</v>
      </c>
    </row>
    <row r="131" spans="1:6" x14ac:dyDescent="0.3">
      <c r="A131" s="3">
        <v>44670</v>
      </c>
      <c r="B131" s="1" t="s">
        <v>56</v>
      </c>
      <c r="C131" s="9">
        <v>48.58</v>
      </c>
      <c r="E131" s="2" t="str">
        <f t="shared" si="4"/>
        <v>SP SHOP-BLUENOTES NO</v>
      </c>
      <c r="F131" t="str">
        <f>VLOOKUP(E131,CreditRef!A:B,2,FALSE)</f>
        <v>Shopping/Entertainement</v>
      </c>
    </row>
    <row r="132" spans="1:6" x14ac:dyDescent="0.3">
      <c r="A132" s="3">
        <v>44664</v>
      </c>
      <c r="B132" s="1" t="s">
        <v>63</v>
      </c>
      <c r="C132" s="9">
        <v>60.95</v>
      </c>
      <c r="E132" s="2" t="str">
        <f t="shared" si="4"/>
        <v>HOLLISTER NEW ALBANY</v>
      </c>
      <c r="F132" t="str">
        <f>VLOOKUP(E132,CreditRef!A:B,2,FALSE)</f>
        <v>Shopping/Entertainement</v>
      </c>
    </row>
    <row r="133" spans="1:6" x14ac:dyDescent="0.3">
      <c r="A133" s="3">
        <v>44662</v>
      </c>
      <c r="B133" s="1" t="s">
        <v>17</v>
      </c>
      <c r="C133" s="9">
        <v>33.9</v>
      </c>
      <c r="E133" s="2" t="str">
        <f t="shared" si="4"/>
        <v>FIDO Mobile ******74</v>
      </c>
      <c r="F133" t="str">
        <f>VLOOKUP(E133,CreditRef!A:B,2,FALSE)</f>
        <v>Mobile Plan</v>
      </c>
    </row>
    <row r="134" spans="1:6" x14ac:dyDescent="0.3">
      <c r="A134" s="3">
        <v>44655</v>
      </c>
      <c r="B134" s="1" t="s">
        <v>53</v>
      </c>
      <c r="C134" s="9">
        <v>128.15</v>
      </c>
      <c r="E134" s="2" t="str">
        <f t="shared" si="4"/>
        <v>PRESTO TORONTO, ON</v>
      </c>
      <c r="F134" t="str">
        <f>VLOOKUP(E134,CreditRef!A:B,2,FALSE)</f>
        <v>Transportation</v>
      </c>
    </row>
    <row r="135" spans="1:6" x14ac:dyDescent="0.3">
      <c r="A135" s="3">
        <v>44648</v>
      </c>
      <c r="B135" s="1" t="s">
        <v>64</v>
      </c>
      <c r="C135" s="9">
        <v>15.81</v>
      </c>
      <c r="E135" s="2" t="str">
        <f t="shared" si="4"/>
        <v>VEGGIE PLANET WOODBR</v>
      </c>
      <c r="F135" t="str">
        <f>VLOOKUP(E135,CreditRef!A:B,2,FALSE)</f>
        <v>Food/Restaurant</v>
      </c>
    </row>
    <row r="136" spans="1:6" x14ac:dyDescent="0.3">
      <c r="A136" s="3">
        <v>44648</v>
      </c>
      <c r="B136" s="1" t="s">
        <v>10</v>
      </c>
      <c r="D136" s="9">
        <v>454.36</v>
      </c>
      <c r="E136" s="2" t="str">
        <f t="shared" si="4"/>
        <v>PAYMENT THANK YOU/PA</v>
      </c>
      <c r="F136" t="str">
        <f>VLOOKUP(E136,CreditRef!A:B,2,FALSE)</f>
        <v>Payment</v>
      </c>
    </row>
    <row r="137" spans="1:6" x14ac:dyDescent="0.3">
      <c r="A137" s="3">
        <v>44636</v>
      </c>
      <c r="B137" s="1" t="s">
        <v>65</v>
      </c>
      <c r="C137" s="9">
        <v>210.41</v>
      </c>
      <c r="E137" s="2" t="str">
        <f t="shared" si="4"/>
        <v xml:space="preserve">CSRA US EMBASSY MRV </v>
      </c>
      <c r="F137" t="str">
        <f>VLOOKUP(E137,CreditRef!A:B,2,FALSE)</f>
        <v>Personal</v>
      </c>
    </row>
    <row r="138" spans="1:6" x14ac:dyDescent="0.3">
      <c r="A138" s="3">
        <v>44629</v>
      </c>
      <c r="B138" s="1" t="s">
        <v>66</v>
      </c>
      <c r="C138" s="9">
        <v>33.9</v>
      </c>
      <c r="E138" s="2" t="str">
        <f t="shared" si="4"/>
        <v>WWW.MERCURYTAXES.COM</v>
      </c>
      <c r="F138" t="str">
        <f>VLOOKUP(E138,CreditRef!A:B,2,FALSE)</f>
        <v>Personal</v>
      </c>
    </row>
    <row r="139" spans="1:6" x14ac:dyDescent="0.3">
      <c r="A139" s="3">
        <v>44628</v>
      </c>
      <c r="B139" s="1" t="s">
        <v>67</v>
      </c>
      <c r="C139" s="9">
        <v>48</v>
      </c>
      <c r="E139" s="2" t="str">
        <f t="shared" si="4"/>
        <v>CHESSFEDERATIONOFCAN</v>
      </c>
      <c r="F139" t="str">
        <f>VLOOKUP(E139,CreditRef!A:B,2,FALSE)</f>
        <v>Personal</v>
      </c>
    </row>
    <row r="140" spans="1:6" x14ac:dyDescent="0.3">
      <c r="A140" s="3">
        <v>44627</v>
      </c>
      <c r="B140" s="1" t="s">
        <v>66</v>
      </c>
      <c r="C140" s="9">
        <v>33.9</v>
      </c>
      <c r="E140" s="2" t="str">
        <f t="shared" si="4"/>
        <v>WWW.MERCURYTAXES.COM</v>
      </c>
      <c r="F140" t="str">
        <f>VLOOKUP(E140,CreditRef!A:B,2,FALSE)</f>
        <v>Personal</v>
      </c>
    </row>
    <row r="141" spans="1:6" x14ac:dyDescent="0.3">
      <c r="A141" s="3">
        <v>44623</v>
      </c>
      <c r="B141" s="1" t="s">
        <v>53</v>
      </c>
      <c r="C141" s="9">
        <v>128.15</v>
      </c>
      <c r="E141" s="2" t="str">
        <f t="shared" si="4"/>
        <v>PRESTO TORONTO, ON</v>
      </c>
      <c r="F141" t="str">
        <f>VLOOKUP(E141,CreditRef!A:B,2,FALSE)</f>
        <v>Transportation</v>
      </c>
    </row>
    <row r="142" spans="1:6" x14ac:dyDescent="0.3">
      <c r="A142" s="3">
        <v>44620</v>
      </c>
      <c r="B142" s="1" t="s">
        <v>10</v>
      </c>
      <c r="D142" s="9">
        <v>369.82</v>
      </c>
      <c r="E142" s="2" t="str">
        <f t="shared" si="4"/>
        <v>PAYMENT THANK YOU/PA</v>
      </c>
      <c r="F142" t="str">
        <f>VLOOKUP(E142,CreditRef!A:B,2,FALSE)</f>
        <v>Payment</v>
      </c>
    </row>
    <row r="143" spans="1:6" x14ac:dyDescent="0.3">
      <c r="A143" s="3">
        <v>44614</v>
      </c>
      <c r="B143" s="1" t="s">
        <v>53</v>
      </c>
      <c r="C143" s="9">
        <v>30</v>
      </c>
      <c r="E143" s="2" t="str">
        <f t="shared" si="4"/>
        <v>PRESTO TORONTO, ON</v>
      </c>
      <c r="F143" t="str">
        <f>VLOOKUP(E143,CreditRef!A:B,2,FALSE)</f>
        <v>Transportation</v>
      </c>
    </row>
    <row r="144" spans="1:6" x14ac:dyDescent="0.3">
      <c r="A144" s="3">
        <v>44614</v>
      </c>
      <c r="B144" s="1" t="s">
        <v>15</v>
      </c>
      <c r="C144" s="9">
        <v>148.6</v>
      </c>
      <c r="E144" s="2" t="str">
        <f t="shared" si="4"/>
        <v>NAMASTE INDIAN SUPER</v>
      </c>
      <c r="F144" t="str">
        <f>VLOOKUP(E144,CreditRef!A:B,2,FALSE)</f>
        <v>Grocery</v>
      </c>
    </row>
    <row r="145" spans="1:6" x14ac:dyDescent="0.3">
      <c r="A145" s="3">
        <v>44610</v>
      </c>
      <c r="B145" s="1" t="s">
        <v>15</v>
      </c>
      <c r="C145" s="9">
        <v>32.76</v>
      </c>
      <c r="E145" s="2" t="str">
        <f t="shared" si="4"/>
        <v>NAMASTE INDIAN SUPER</v>
      </c>
      <c r="F145" t="str">
        <f>VLOOKUP(E145,CreditRef!A:B,2,FALSE)</f>
        <v>Grocery</v>
      </c>
    </row>
    <row r="146" spans="1:6" x14ac:dyDescent="0.3">
      <c r="A146" s="3">
        <v>44608</v>
      </c>
      <c r="B146" s="1" t="s">
        <v>68</v>
      </c>
      <c r="C146" s="9">
        <v>21</v>
      </c>
      <c r="E146" s="2" t="str">
        <f t="shared" si="4"/>
        <v>WWW.BAPS.ORG TORONTO</v>
      </c>
      <c r="F146" t="str">
        <f>VLOOKUP(E146,CreditRef!A:B,2,FALSE)</f>
        <v>Donation</v>
      </c>
    </row>
    <row r="147" spans="1:6" x14ac:dyDescent="0.3">
      <c r="A147" s="3">
        <v>44608</v>
      </c>
      <c r="B147" s="1" t="s">
        <v>53</v>
      </c>
      <c r="C147" s="9">
        <v>30</v>
      </c>
      <c r="E147" s="2" t="str">
        <f t="shared" si="4"/>
        <v>PRESTO TORONTO, ON</v>
      </c>
      <c r="F147" t="str">
        <f>VLOOKUP(E147,CreditRef!A:B,2,FALSE)</f>
        <v>Transportation</v>
      </c>
    </row>
    <row r="148" spans="1:6" x14ac:dyDescent="0.3">
      <c r="A148" s="3">
        <v>44603</v>
      </c>
      <c r="B148" s="1" t="s">
        <v>69</v>
      </c>
      <c r="C148" s="9">
        <v>45.2</v>
      </c>
      <c r="E148" s="2" t="str">
        <f t="shared" si="4"/>
        <v>FIDO Mobile *9165774</v>
      </c>
      <c r="F148" t="str">
        <f>VLOOKUP(E148,CreditRef!A:B,2,FALSE)</f>
        <v>Mobile Plan</v>
      </c>
    </row>
    <row r="149" spans="1:6" x14ac:dyDescent="0.3">
      <c r="A149" s="3">
        <v>44599</v>
      </c>
      <c r="B149" s="1" t="s">
        <v>53</v>
      </c>
      <c r="C149" s="9">
        <v>30</v>
      </c>
      <c r="E149" s="2" t="str">
        <f t="shared" si="4"/>
        <v>PRESTO TORONTO, ON</v>
      </c>
      <c r="F149" t="str">
        <f>VLOOKUP(E149,CreditRef!A:B,2,FALSE)</f>
        <v>Transportation</v>
      </c>
    </row>
    <row r="150" spans="1:6" x14ac:dyDescent="0.3">
      <c r="A150" s="3">
        <v>44599</v>
      </c>
      <c r="B150" s="1" t="s">
        <v>25</v>
      </c>
      <c r="C150" s="9">
        <v>2.2599999999999998</v>
      </c>
      <c r="E150" s="2" t="str">
        <f t="shared" si="4"/>
        <v>DOLLARAMA # 880 TORO</v>
      </c>
      <c r="F150" t="str">
        <f>VLOOKUP(E150,CreditRef!A:B,2,FALSE)</f>
        <v>Grocery</v>
      </c>
    </row>
    <row r="151" spans="1:6" x14ac:dyDescent="0.3">
      <c r="A151" s="3">
        <v>44595</v>
      </c>
      <c r="B151" s="1" t="s">
        <v>53</v>
      </c>
      <c r="C151" s="9">
        <v>30</v>
      </c>
      <c r="E151" s="2" t="str">
        <f t="shared" si="4"/>
        <v>PRESTO TORONTO, ON</v>
      </c>
      <c r="F151" t="str">
        <f>VLOOKUP(E151,CreditRef!A:B,2,FALSE)</f>
        <v>Transportation</v>
      </c>
    </row>
    <row r="152" spans="1:6" x14ac:dyDescent="0.3">
      <c r="A152" s="3">
        <v>44592</v>
      </c>
      <c r="B152" s="1" t="s">
        <v>10</v>
      </c>
      <c r="D152" s="9">
        <v>258.61</v>
      </c>
      <c r="E152" s="2" t="str">
        <f t="shared" si="4"/>
        <v>PAYMENT THANK YOU/PA</v>
      </c>
      <c r="F152" t="str">
        <f>VLOOKUP(E152,CreditRef!A:B,2,FALSE)</f>
        <v>Payment</v>
      </c>
    </row>
    <row r="153" spans="1:6" x14ac:dyDescent="0.3">
      <c r="A153" s="3">
        <v>44580</v>
      </c>
      <c r="B153" s="1" t="s">
        <v>70</v>
      </c>
      <c r="C153" s="9">
        <v>49.26</v>
      </c>
      <c r="E153" s="2" t="str">
        <f t="shared" si="4"/>
        <v>INDIA TOWN FOOD &amp; SP</v>
      </c>
      <c r="F153" t="str">
        <f>VLOOKUP(E153,CreditRef!A:B,2,FALSE)</f>
        <v>Food/Restaurant</v>
      </c>
    </row>
    <row r="154" spans="1:6" x14ac:dyDescent="0.3">
      <c r="A154" s="3">
        <v>44572</v>
      </c>
      <c r="B154" s="1" t="s">
        <v>69</v>
      </c>
      <c r="C154" s="9">
        <v>53.9</v>
      </c>
      <c r="E154" s="2" t="str">
        <f t="shared" si="4"/>
        <v>FIDO Mobile *9165774</v>
      </c>
      <c r="F154" t="str">
        <f>VLOOKUP(E154,CreditRef!A:B,2,FALSE)</f>
        <v>Mobile Plan</v>
      </c>
    </row>
    <row r="155" spans="1:6" x14ac:dyDescent="0.3">
      <c r="A155" s="3">
        <v>44565</v>
      </c>
      <c r="B155" s="1" t="s">
        <v>71</v>
      </c>
      <c r="C155" s="9">
        <v>16</v>
      </c>
      <c r="E155" s="2" t="str">
        <f t="shared" si="4"/>
        <v>ISKCON TORONTO TORON</v>
      </c>
      <c r="F155" t="str">
        <f>VLOOKUP(E155,CreditRef!A:B,2,FALSE)</f>
        <v>Donation</v>
      </c>
    </row>
    <row r="156" spans="1:6" x14ac:dyDescent="0.3">
      <c r="A156" s="3">
        <v>44565</v>
      </c>
      <c r="B156" s="1" t="s">
        <v>72</v>
      </c>
      <c r="C156" s="9">
        <v>11.3</v>
      </c>
      <c r="E156" s="2" t="str">
        <f t="shared" si="4"/>
        <v>DOLLARAMA # 270 SCAR</v>
      </c>
      <c r="F156" t="str">
        <f>VLOOKUP(E156,CreditRef!A:B,2,FALSE)</f>
        <v>Grocery</v>
      </c>
    </row>
    <row r="157" spans="1:6" x14ac:dyDescent="0.3">
      <c r="A157" s="3">
        <v>44565</v>
      </c>
      <c r="B157" s="1" t="s">
        <v>53</v>
      </c>
      <c r="C157" s="9">
        <v>128.15</v>
      </c>
      <c r="E157" s="2" t="str">
        <f t="shared" si="4"/>
        <v>PRESTO TORONTO, ON</v>
      </c>
      <c r="F157" t="str">
        <f>VLOOKUP(E157,CreditRef!A:B,2,FALSE)</f>
        <v>Transportation</v>
      </c>
    </row>
    <row r="158" spans="1:6" x14ac:dyDescent="0.3">
      <c r="A158" s="3">
        <v>44565</v>
      </c>
      <c r="B158" s="1" t="s">
        <v>10</v>
      </c>
      <c r="D158" s="9">
        <v>706.58</v>
      </c>
      <c r="E158" s="2" t="str">
        <f t="shared" si="4"/>
        <v>PAYMENT THANK YOU/PA</v>
      </c>
      <c r="F158" t="str">
        <f>VLOOKUP(E158,CreditRef!A:B,2,FALSE)</f>
        <v>Payment</v>
      </c>
    </row>
    <row r="159" spans="1:6" x14ac:dyDescent="0.3">
      <c r="A159" s="3">
        <v>44559</v>
      </c>
      <c r="B159" s="1" t="s">
        <v>15</v>
      </c>
      <c r="C159" s="9">
        <v>77.88</v>
      </c>
      <c r="E159" s="2" t="str">
        <f t="shared" si="4"/>
        <v>NAMASTE INDIAN SUPER</v>
      </c>
      <c r="F159" t="str">
        <f>VLOOKUP(E159,CreditRef!A:B,2,FALSE)</f>
        <v>Grocery</v>
      </c>
    </row>
    <row r="160" spans="1:6" x14ac:dyDescent="0.3">
      <c r="A160" s="3">
        <v>44559</v>
      </c>
      <c r="B160" s="1" t="s">
        <v>14</v>
      </c>
      <c r="C160" s="9">
        <v>76.17</v>
      </c>
      <c r="E160" s="2" t="str">
        <f t="shared" si="4"/>
        <v>WAL-MART SUPERCENTER</v>
      </c>
      <c r="F160" t="str">
        <f>VLOOKUP(E160,CreditRef!A:B,2,FALSE)</f>
        <v>Grocery</v>
      </c>
    </row>
    <row r="161" spans="1:6" x14ac:dyDescent="0.3">
      <c r="A161" s="3">
        <v>44554</v>
      </c>
      <c r="B161" s="1" t="s">
        <v>73</v>
      </c>
      <c r="C161" s="9">
        <v>103.59</v>
      </c>
      <c r="E161" s="2" t="str">
        <f t="shared" si="4"/>
        <v>ROGERS ******* 888-7</v>
      </c>
      <c r="F161" t="str">
        <f>VLOOKUP(E161,CreditRef!A:B,2,FALSE)</f>
        <v>Mobile Plan</v>
      </c>
    </row>
    <row r="162" spans="1:6" x14ac:dyDescent="0.3">
      <c r="A162" s="3">
        <v>44554</v>
      </c>
      <c r="B162" s="1" t="s">
        <v>3</v>
      </c>
      <c r="C162" s="9">
        <v>15.23</v>
      </c>
      <c r="E162" s="2" t="str">
        <f t="shared" ref="E162:E185" si="5">LEFT(B162,20)</f>
        <v>UBER CANADA/UBEREATS</v>
      </c>
      <c r="F162" t="str">
        <f>VLOOKUP(E162,CreditRef!A:B,2,FALSE)</f>
        <v>Food/Restaurant</v>
      </c>
    </row>
    <row r="163" spans="1:6" x14ac:dyDescent="0.3">
      <c r="A163" s="3">
        <v>44553</v>
      </c>
      <c r="B163" s="1" t="s">
        <v>74</v>
      </c>
      <c r="C163" s="9">
        <v>35.229999999999997</v>
      </c>
      <c r="E163" s="2" t="str">
        <f t="shared" si="5"/>
        <v>CANADA'S WONDERLAND-</v>
      </c>
      <c r="F163" t="str">
        <f>VLOOKUP(E163,CreditRef!A:B,2,FALSE)</f>
        <v>Shopping/Entertainement</v>
      </c>
    </row>
    <row r="164" spans="1:6" x14ac:dyDescent="0.3">
      <c r="A164" s="3">
        <v>44553</v>
      </c>
      <c r="B164" s="1" t="s">
        <v>74</v>
      </c>
      <c r="C164" s="9">
        <v>121.95</v>
      </c>
      <c r="E164" s="2" t="str">
        <f t="shared" si="5"/>
        <v>CANADA'S WONDERLAND-</v>
      </c>
      <c r="F164" t="str">
        <f>VLOOKUP(E164,CreditRef!A:B,2,FALSE)</f>
        <v>Shopping/Entertainement</v>
      </c>
    </row>
    <row r="165" spans="1:6" x14ac:dyDescent="0.3">
      <c r="A165" s="3">
        <v>44552</v>
      </c>
      <c r="B165" s="1" t="s">
        <v>25</v>
      </c>
      <c r="C165" s="9">
        <v>10.81</v>
      </c>
      <c r="E165" s="2" t="str">
        <f t="shared" si="5"/>
        <v>DOLLARAMA # 880 TORO</v>
      </c>
      <c r="F165" t="str">
        <f>VLOOKUP(E165,CreditRef!A:B,2,FALSE)</f>
        <v>Grocery</v>
      </c>
    </row>
    <row r="166" spans="1:6" x14ac:dyDescent="0.3">
      <c r="A166" s="3">
        <v>44551</v>
      </c>
      <c r="B166" s="1" t="s">
        <v>10</v>
      </c>
      <c r="D166" s="9">
        <v>500</v>
      </c>
      <c r="E166" s="2" t="str">
        <f t="shared" si="5"/>
        <v>PAYMENT THANK YOU/PA</v>
      </c>
      <c r="F166" t="str">
        <f>VLOOKUP(E166,CreditRef!A:B,2,FALSE)</f>
        <v>Payment</v>
      </c>
    </row>
    <row r="167" spans="1:6" x14ac:dyDescent="0.3">
      <c r="A167" s="3">
        <v>44551</v>
      </c>
      <c r="B167" s="1" t="s">
        <v>75</v>
      </c>
      <c r="C167" s="9">
        <v>80</v>
      </c>
      <c r="E167" s="2" t="str">
        <f t="shared" si="5"/>
        <v>SOLGEN PSISB WEB TOR</v>
      </c>
      <c r="F167" t="str">
        <f>VLOOKUP(E167,CreditRef!A:B,2,FALSE)</f>
        <v>Personal</v>
      </c>
    </row>
    <row r="168" spans="1:6" x14ac:dyDescent="0.3">
      <c r="A168" s="3">
        <v>44550</v>
      </c>
      <c r="B168" s="1" t="s">
        <v>12</v>
      </c>
      <c r="D168" s="9">
        <v>36.43</v>
      </c>
      <c r="E168" s="2" t="str">
        <f t="shared" si="5"/>
        <v>CASHBACK/REMISE EN A</v>
      </c>
      <c r="F168" t="str">
        <f>VLOOKUP(E168,CreditRef!A:B,2,FALSE)</f>
        <v>CashBack</v>
      </c>
    </row>
    <row r="169" spans="1:6" x14ac:dyDescent="0.3">
      <c r="A169" s="3">
        <v>44543</v>
      </c>
      <c r="B169" s="1" t="s">
        <v>50</v>
      </c>
      <c r="C169" s="9">
        <v>557.14</v>
      </c>
      <c r="E169" s="2" t="str">
        <f t="shared" si="5"/>
        <v>CENTENNIAL COLLEGE M</v>
      </c>
      <c r="F169" t="str">
        <f>VLOOKUP(E169,CreditRef!A:B,2,FALSE)</f>
        <v>College Fees</v>
      </c>
    </row>
    <row r="170" spans="1:6" x14ac:dyDescent="0.3">
      <c r="A170" s="3">
        <v>44539</v>
      </c>
      <c r="B170" s="1" t="s">
        <v>76</v>
      </c>
      <c r="C170" s="9">
        <v>24.86</v>
      </c>
      <c r="E170" s="2" t="str">
        <f t="shared" si="5"/>
        <v>SUPER ONE HAIR SALON</v>
      </c>
      <c r="F170" t="str">
        <f>VLOOKUP(E170,CreditRef!A:B,2,FALSE)</f>
        <v>Personal</v>
      </c>
    </row>
    <row r="171" spans="1:6" x14ac:dyDescent="0.3">
      <c r="A171" s="3">
        <v>44536</v>
      </c>
      <c r="B171" s="1" t="s">
        <v>77</v>
      </c>
      <c r="C171" s="9">
        <v>35</v>
      </c>
      <c r="E171" s="2" t="str">
        <f t="shared" si="5"/>
        <v xml:space="preserve">CANSTAFF EMPLOYMENT </v>
      </c>
      <c r="F171" t="str">
        <f>VLOOKUP(E171,CreditRef!A:B,2,FALSE)</f>
        <v>Personal</v>
      </c>
    </row>
    <row r="172" spans="1:6" x14ac:dyDescent="0.3">
      <c r="A172" s="3">
        <v>44532</v>
      </c>
      <c r="B172" s="1" t="s">
        <v>78</v>
      </c>
      <c r="C172" s="9">
        <v>75.150000000000006</v>
      </c>
      <c r="E172" s="2" t="str">
        <f t="shared" si="5"/>
        <v>ONTARIO SECURITY TES</v>
      </c>
      <c r="F172" t="str">
        <f>VLOOKUP(E172,CreditRef!A:B,2,FALSE)</f>
        <v>Personal</v>
      </c>
    </row>
    <row r="173" spans="1:6" x14ac:dyDescent="0.3">
      <c r="A173" s="3">
        <v>44526</v>
      </c>
      <c r="B173" s="1" t="s">
        <v>53</v>
      </c>
      <c r="C173" s="9">
        <v>30</v>
      </c>
      <c r="E173" s="2" t="str">
        <f t="shared" si="5"/>
        <v>PRESTO TORONTO, ON</v>
      </c>
      <c r="F173" t="str">
        <f>VLOOKUP(E173,CreditRef!A:B,2,FALSE)</f>
        <v>Transportation</v>
      </c>
    </row>
    <row r="174" spans="1:6" x14ac:dyDescent="0.3">
      <c r="A174" s="3">
        <v>44523</v>
      </c>
      <c r="B174" s="1" t="s">
        <v>10</v>
      </c>
      <c r="D174" s="9">
        <v>458.97</v>
      </c>
      <c r="E174" s="2" t="str">
        <f t="shared" si="5"/>
        <v>PAYMENT THANK YOU/PA</v>
      </c>
      <c r="F174" t="str">
        <f>VLOOKUP(E174,CreditRef!A:B,2,FALSE)</f>
        <v>Payment</v>
      </c>
    </row>
    <row r="175" spans="1:6" x14ac:dyDescent="0.3">
      <c r="A175" s="3">
        <v>44517</v>
      </c>
      <c r="B175" s="1" t="s">
        <v>78</v>
      </c>
      <c r="C175" s="9">
        <v>75.150000000000006</v>
      </c>
      <c r="E175" s="2" t="str">
        <f t="shared" si="5"/>
        <v>ONTARIO SECURITY TES</v>
      </c>
      <c r="F175" t="str">
        <f>VLOOKUP(E175,CreditRef!A:B,2,FALSE)</f>
        <v>Personal</v>
      </c>
    </row>
    <row r="176" spans="1:6" x14ac:dyDescent="0.3">
      <c r="A176" s="3">
        <v>44512</v>
      </c>
      <c r="B176" s="1" t="s">
        <v>53</v>
      </c>
      <c r="C176" s="9">
        <v>30</v>
      </c>
      <c r="E176" s="2" t="str">
        <f t="shared" si="5"/>
        <v>PRESTO TORONTO, ON</v>
      </c>
      <c r="F176" t="str">
        <f>VLOOKUP(E176,CreditRef!A:B,2,FALSE)</f>
        <v>Transportation</v>
      </c>
    </row>
    <row r="177" spans="1:6" x14ac:dyDescent="0.3">
      <c r="A177" s="3">
        <v>44508</v>
      </c>
      <c r="B177" s="1" t="s">
        <v>79</v>
      </c>
      <c r="C177" s="9">
        <v>15</v>
      </c>
      <c r="E177" s="2" t="str">
        <f t="shared" si="5"/>
        <v>B.A.P.S. SHM BOCHASA</v>
      </c>
      <c r="F177" t="str">
        <f>VLOOKUP(E177,CreditRef!A:B,2,FALSE)</f>
        <v>Donation</v>
      </c>
    </row>
    <row r="178" spans="1:6" x14ac:dyDescent="0.3">
      <c r="A178" s="3">
        <v>44508</v>
      </c>
      <c r="B178" s="1" t="s">
        <v>80</v>
      </c>
      <c r="C178" s="9">
        <v>6.49</v>
      </c>
      <c r="E178" s="2" t="str">
        <f t="shared" si="5"/>
        <v>VILLAGE GREEN CONVEN</v>
      </c>
      <c r="F178" t="str">
        <f>VLOOKUP(E178,CreditRef!A:B,2,FALSE)</f>
        <v>Grocery</v>
      </c>
    </row>
    <row r="179" spans="1:6" x14ac:dyDescent="0.3">
      <c r="A179" s="3">
        <v>44508</v>
      </c>
      <c r="B179" s="1" t="s">
        <v>21</v>
      </c>
      <c r="C179" s="9">
        <v>33.39</v>
      </c>
      <c r="E179" s="2" t="str">
        <f t="shared" si="5"/>
        <v>SHAYONA CHARITIES SC</v>
      </c>
      <c r="F179" t="str">
        <f>VLOOKUP(E179,CreditRef!A:B,2,FALSE)</f>
        <v>Food/Restaurant</v>
      </c>
    </row>
    <row r="180" spans="1:6" x14ac:dyDescent="0.3">
      <c r="A180" s="3">
        <v>44503</v>
      </c>
      <c r="B180" s="1" t="s">
        <v>81</v>
      </c>
      <c r="C180" s="9">
        <v>2.5299999999999998</v>
      </c>
      <c r="E180" s="2" t="str">
        <f t="shared" si="5"/>
        <v>ANDREW &amp; SHELLEY'S N</v>
      </c>
      <c r="F180" t="str">
        <f>VLOOKUP(E180,CreditRef!A:B,2,FALSE)</f>
        <v>Shopping/Entertainement</v>
      </c>
    </row>
    <row r="181" spans="1:6" x14ac:dyDescent="0.3">
      <c r="A181" s="3">
        <v>44502</v>
      </c>
      <c r="B181" s="1" t="s">
        <v>6</v>
      </c>
      <c r="C181" s="9">
        <v>8.32</v>
      </c>
      <c r="E181" s="2" t="str">
        <f t="shared" si="5"/>
        <v>NOFRILLS NICK'S #139</v>
      </c>
      <c r="F181" t="str">
        <f>VLOOKUP(E181,CreditRef!A:B,2,FALSE)</f>
        <v>Grocery</v>
      </c>
    </row>
    <row r="182" spans="1:6" x14ac:dyDescent="0.3">
      <c r="A182" s="3">
        <v>44502</v>
      </c>
      <c r="B182" s="1" t="s">
        <v>82</v>
      </c>
      <c r="C182" s="9">
        <v>4.5199999999999996</v>
      </c>
      <c r="E182" s="2" t="str">
        <f t="shared" si="5"/>
        <v>BIKE SHARE TORONTO P</v>
      </c>
      <c r="F182" t="str">
        <f>VLOOKUP(E182,CreditRef!A:B,2,FALSE)</f>
        <v>Transportation</v>
      </c>
    </row>
    <row r="183" spans="1:6" x14ac:dyDescent="0.3">
      <c r="A183" s="3">
        <v>44501</v>
      </c>
      <c r="B183" s="1" t="s">
        <v>82</v>
      </c>
      <c r="C183" s="9">
        <v>7.91</v>
      </c>
      <c r="E183" s="2" t="str">
        <f t="shared" si="5"/>
        <v>BIKE SHARE TORONTO P</v>
      </c>
      <c r="F183" t="str">
        <f>VLOOKUP(E183,CreditRef!A:B,2,FALSE)</f>
        <v>Transportation</v>
      </c>
    </row>
    <row r="184" spans="1:6" x14ac:dyDescent="0.3">
      <c r="A184" s="3">
        <v>44501</v>
      </c>
      <c r="B184" s="1" t="s">
        <v>78</v>
      </c>
      <c r="C184" s="9">
        <v>75.150000000000006</v>
      </c>
      <c r="E184" s="2" t="str">
        <f t="shared" si="5"/>
        <v>ONTARIO SECURITY TES</v>
      </c>
      <c r="F184" t="str">
        <f>VLOOKUP(E184,CreditRef!A:B,2,FALSE)</f>
        <v>Personal</v>
      </c>
    </row>
    <row r="185" spans="1:6" x14ac:dyDescent="0.3">
      <c r="A185" s="3">
        <v>44501</v>
      </c>
      <c r="B185" s="1" t="s">
        <v>63</v>
      </c>
      <c r="C185" s="9">
        <v>200.51</v>
      </c>
      <c r="E185" s="2" t="str">
        <f t="shared" si="5"/>
        <v>HOLLISTER NEW ALBANY</v>
      </c>
      <c r="F185" t="str">
        <f>VLOOKUP(E185,CreditRef!A:B,2,FALSE)</f>
        <v>Shopping/Entertainement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77140-2100-491D-B3B1-6B82F313D201}">
  <dimension ref="A1:F135"/>
  <sheetViews>
    <sheetView topLeftCell="A108" workbookViewId="0">
      <selection activeCell="A2" sqref="A2:F135"/>
    </sheetView>
  </sheetViews>
  <sheetFormatPr defaultRowHeight="14.4" x14ac:dyDescent="0.3"/>
  <cols>
    <col min="1" max="1" width="10.5546875" bestFit="1" customWidth="1"/>
    <col min="2" max="2" width="63.109375" bestFit="1" customWidth="1"/>
    <col min="3" max="4" width="8" bestFit="1" customWidth="1"/>
    <col min="5" max="5" width="22" bestFit="1" customWidth="1"/>
    <col min="6" max="6" width="15.5546875" bestFit="1" customWidth="1"/>
  </cols>
  <sheetData>
    <row r="1" spans="1:6" s="4" customFormat="1" x14ac:dyDescent="0.3">
      <c r="A1" s="4" t="s">
        <v>0</v>
      </c>
      <c r="B1" s="4" t="s">
        <v>1</v>
      </c>
      <c r="C1" s="4" t="s">
        <v>270</v>
      </c>
      <c r="D1" s="4" t="s">
        <v>271</v>
      </c>
      <c r="E1" s="4" t="s">
        <v>364</v>
      </c>
      <c r="F1" s="4" t="s">
        <v>348</v>
      </c>
    </row>
    <row r="2" spans="1:6" x14ac:dyDescent="0.3">
      <c r="A2" s="3">
        <v>44925</v>
      </c>
      <c r="B2" t="s">
        <v>240</v>
      </c>
      <c r="D2">
        <v>1195.4000000000001</v>
      </c>
      <c r="E2" t="str">
        <f>RIGHT(B2,20)</f>
        <v xml:space="preserve"> PAY 2703323 ONTARIO</v>
      </c>
      <c r="F2" t="str">
        <f>VLOOKUP(E2,SavingsRef!A:B,2,FALSE)</f>
        <v>SigmapacSalary</v>
      </c>
    </row>
    <row r="3" spans="1:6" x14ac:dyDescent="0.3">
      <c r="A3" s="3">
        <v>44924</v>
      </c>
      <c r="B3" t="s">
        <v>241</v>
      </c>
      <c r="D3">
        <v>112</v>
      </c>
      <c r="E3" t="str">
        <f>RIGHT(B3,20)</f>
        <v>7774124 Jagjot Singh</v>
      </c>
      <c r="F3" t="str">
        <f>VLOOKUP(E3,SavingsRef!A:B,2,FALSE)</f>
        <v>InteractCredit</v>
      </c>
    </row>
    <row r="4" spans="1:6" x14ac:dyDescent="0.3">
      <c r="A4" s="3">
        <v>44923</v>
      </c>
      <c r="B4" t="s">
        <v>242</v>
      </c>
      <c r="D4">
        <v>33</v>
      </c>
      <c r="E4" t="str">
        <f t="shared" ref="E4:E66" si="0">RIGHT(B4,20)</f>
        <v>010646064275 divyesh</v>
      </c>
      <c r="F4" t="str">
        <f>VLOOKUP(E4,SavingsRef!A:B,2,FALSE)</f>
        <v>InteractCredit</v>
      </c>
    </row>
    <row r="5" spans="1:6" x14ac:dyDescent="0.3">
      <c r="A5" s="3">
        <v>44923</v>
      </c>
      <c r="B5" t="s">
        <v>85</v>
      </c>
      <c r="C5">
        <v>100</v>
      </c>
      <c r="E5" t="str">
        <f t="shared" si="0"/>
        <v>RANSFER 000000117746</v>
      </c>
      <c r="F5" t="str">
        <f>VLOOKUP(E5,SavingsRef!A:B,2,FALSE)</f>
        <v>InteractDebit</v>
      </c>
    </row>
    <row r="6" spans="1:6" x14ac:dyDescent="0.3">
      <c r="A6" s="3">
        <v>44918</v>
      </c>
      <c r="B6" t="s">
        <v>243</v>
      </c>
      <c r="D6">
        <v>1</v>
      </c>
      <c r="E6" t="str">
        <f t="shared" si="0"/>
        <v>NIKA ANJARBHAI VHORA</v>
      </c>
      <c r="F6" t="str">
        <f>VLOOKUP(E6,SavingsRef!A:B,2,FALSE)</f>
        <v>InteractCredit</v>
      </c>
    </row>
    <row r="7" spans="1:6" x14ac:dyDescent="0.3">
      <c r="A7" s="3">
        <v>44914</v>
      </c>
      <c r="B7" t="s">
        <v>87</v>
      </c>
      <c r="C7">
        <v>100</v>
      </c>
      <c r="E7" t="str">
        <f t="shared" si="0"/>
        <v>RANSFER 000000131282</v>
      </c>
      <c r="F7" t="str">
        <f>VLOOKUP(E7,SavingsRef!A:B,2,FALSE)</f>
        <v>InteractDebit</v>
      </c>
    </row>
    <row r="8" spans="1:6" x14ac:dyDescent="0.3">
      <c r="A8" s="3">
        <v>44914</v>
      </c>
      <c r="B8" t="s">
        <v>89</v>
      </c>
      <c r="C8">
        <v>400</v>
      </c>
      <c r="E8" t="str">
        <f t="shared" si="0"/>
        <v>RANSFER 000000124121</v>
      </c>
      <c r="F8" t="str">
        <f>VLOOKUP(E8,SavingsRef!A:B,2,FALSE)</f>
        <v>InteractDebit</v>
      </c>
    </row>
    <row r="9" spans="1:6" x14ac:dyDescent="0.3">
      <c r="A9" s="3">
        <v>44911</v>
      </c>
      <c r="B9" t="s">
        <v>240</v>
      </c>
      <c r="D9">
        <v>767.77</v>
      </c>
      <c r="E9" t="str">
        <f t="shared" si="0"/>
        <v xml:space="preserve"> PAY 2703323 ONTARIO</v>
      </c>
      <c r="F9" t="str">
        <f>VLOOKUP(E9,SavingsRef!A:B,2,FALSE)</f>
        <v>SigmapacSalary</v>
      </c>
    </row>
    <row r="10" spans="1:6" x14ac:dyDescent="0.3">
      <c r="A10" s="3">
        <v>44907</v>
      </c>
      <c r="B10" t="s">
        <v>244</v>
      </c>
      <c r="D10">
        <v>10</v>
      </c>
      <c r="E10" t="str">
        <f t="shared" si="0"/>
        <v>R 010606516496 Umang</v>
      </c>
      <c r="F10" t="str">
        <f>VLOOKUP(E10,SavingsRef!A:B,2,FALSE)</f>
        <v>InteractCredit</v>
      </c>
    </row>
    <row r="11" spans="1:6" x14ac:dyDescent="0.3">
      <c r="A11" s="3">
        <v>44904</v>
      </c>
      <c r="B11" t="s">
        <v>245</v>
      </c>
      <c r="D11">
        <v>55.08</v>
      </c>
      <c r="E11" t="str">
        <f t="shared" si="0"/>
        <v>nsfer DEPOSIT CANADA</v>
      </c>
      <c r="F11" t="str">
        <f>VLOOKUP(E11,SavingsRef!A:B,2,FALSE)</f>
        <v>CanadaTaxReturn</v>
      </c>
    </row>
    <row r="12" spans="1:6" x14ac:dyDescent="0.3">
      <c r="A12" s="3">
        <v>44900</v>
      </c>
      <c r="B12" t="s">
        <v>246</v>
      </c>
      <c r="D12">
        <v>60</v>
      </c>
      <c r="E12" t="str">
        <f t="shared" si="0"/>
        <v>IVIK VALJIBHAI PATEL</v>
      </c>
      <c r="F12" t="str">
        <f>VLOOKUP(E12,SavingsRef!A:B,2,FALSE)</f>
        <v>InteractCredit</v>
      </c>
    </row>
    <row r="13" spans="1:6" x14ac:dyDescent="0.3">
      <c r="A13" s="3">
        <v>44900</v>
      </c>
      <c r="B13" t="s">
        <v>92</v>
      </c>
      <c r="C13">
        <v>650</v>
      </c>
      <c r="E13" t="str">
        <f t="shared" si="0"/>
        <v>RANSFER 000000123864</v>
      </c>
      <c r="F13" t="str">
        <f>VLOOKUP(E13,SavingsRef!A:B,2,FALSE)</f>
        <v>InteractDebit</v>
      </c>
    </row>
    <row r="14" spans="1:6" x14ac:dyDescent="0.3">
      <c r="A14" s="3">
        <v>44897</v>
      </c>
      <c r="B14" t="s">
        <v>240</v>
      </c>
      <c r="D14">
        <v>755.63</v>
      </c>
      <c r="E14" t="str">
        <f t="shared" si="0"/>
        <v xml:space="preserve"> PAY 2703323 ONTARIO</v>
      </c>
      <c r="F14" t="str">
        <f>VLOOKUP(E14,SavingsRef!A:B,2,FALSE)</f>
        <v>SigmapacSalary</v>
      </c>
    </row>
    <row r="15" spans="1:6" x14ac:dyDescent="0.3">
      <c r="A15" s="3">
        <v>44895</v>
      </c>
      <c r="B15" t="s">
        <v>247</v>
      </c>
      <c r="D15">
        <v>13.09</v>
      </c>
      <c r="E15" t="str">
        <f t="shared" si="0"/>
        <v>Transaction INTEREST</v>
      </c>
      <c r="F15" t="str">
        <f>VLOOKUP(E15,SavingsRef!A:B,2,FALSE)</f>
        <v>CIBC Interest</v>
      </c>
    </row>
    <row r="16" spans="1:6" x14ac:dyDescent="0.3">
      <c r="A16" s="3">
        <v>44890</v>
      </c>
      <c r="B16" t="s">
        <v>248</v>
      </c>
      <c r="D16">
        <v>103</v>
      </c>
      <c r="E16" t="str">
        <f t="shared" si="0"/>
        <v>010626779217 divyesh</v>
      </c>
      <c r="F16" t="str">
        <f>VLOOKUP(E16,SavingsRef!A:B,2,FALSE)</f>
        <v>InteractCredit</v>
      </c>
    </row>
    <row r="17" spans="1:6" x14ac:dyDescent="0.3">
      <c r="A17" s="3">
        <v>44888</v>
      </c>
      <c r="B17" t="s">
        <v>249</v>
      </c>
      <c r="C17">
        <v>500</v>
      </c>
      <c r="E17" t="str">
        <f t="shared" si="0"/>
        <v>RANSFER 000000127619</v>
      </c>
      <c r="F17" t="str">
        <f>VLOOKUP(E17,SavingsRef!A:B,2,FALSE)</f>
        <v>InteractDebit</v>
      </c>
    </row>
    <row r="18" spans="1:6" x14ac:dyDescent="0.3">
      <c r="A18" s="3">
        <v>44886</v>
      </c>
      <c r="B18" t="s">
        <v>99</v>
      </c>
      <c r="C18">
        <v>8610</v>
      </c>
      <c r="E18" t="str">
        <f t="shared" si="0"/>
        <v>RANSFER 000000233249</v>
      </c>
      <c r="F18" t="str">
        <f>VLOOKUP(E18,SavingsRef!A:B,2,FALSE)</f>
        <v>InteractDebit</v>
      </c>
    </row>
    <row r="19" spans="1:6" x14ac:dyDescent="0.3">
      <c r="A19" s="3">
        <v>44886</v>
      </c>
      <c r="B19" t="s">
        <v>103</v>
      </c>
      <c r="C19">
        <v>750</v>
      </c>
      <c r="E19" t="str">
        <f t="shared" si="0"/>
        <v>RANSFER 000000116772</v>
      </c>
      <c r="F19" t="str">
        <f>VLOOKUP(E19,SavingsRef!A:B,2,FALSE)</f>
        <v>InteractDebit</v>
      </c>
    </row>
    <row r="20" spans="1:6" x14ac:dyDescent="0.3">
      <c r="A20" s="3">
        <v>44883</v>
      </c>
      <c r="B20" t="s">
        <v>240</v>
      </c>
      <c r="D20">
        <v>865.79</v>
      </c>
      <c r="E20" t="str">
        <f t="shared" si="0"/>
        <v xml:space="preserve"> PAY 2703323 ONTARIO</v>
      </c>
      <c r="F20" t="str">
        <f>VLOOKUP(E20,SavingsRef!A:B,2,FALSE)</f>
        <v>SigmapacSalary</v>
      </c>
    </row>
    <row r="21" spans="1:6" x14ac:dyDescent="0.3">
      <c r="A21" s="3">
        <v>44879</v>
      </c>
      <c r="B21" t="s">
        <v>105</v>
      </c>
      <c r="C21">
        <v>100</v>
      </c>
      <c r="E21" t="str">
        <f t="shared" si="0"/>
        <v>RANSFER 000000103359</v>
      </c>
      <c r="F21" t="str">
        <f>VLOOKUP(E21,SavingsRef!A:B,2,FALSE)</f>
        <v>InteractDebit</v>
      </c>
    </row>
    <row r="22" spans="1:6" x14ac:dyDescent="0.3">
      <c r="A22" s="3">
        <v>44875</v>
      </c>
      <c r="B22" t="s">
        <v>245</v>
      </c>
      <c r="D22">
        <v>55.08</v>
      </c>
      <c r="E22" t="str">
        <f t="shared" si="0"/>
        <v>nsfer DEPOSIT CANADA</v>
      </c>
      <c r="F22" t="str">
        <f>VLOOKUP(E22,SavingsRef!A:B,2,FALSE)</f>
        <v>CanadaTaxReturn</v>
      </c>
    </row>
    <row r="23" spans="1:6" x14ac:dyDescent="0.3">
      <c r="A23" s="3">
        <v>44872</v>
      </c>
      <c r="B23" t="s">
        <v>250</v>
      </c>
      <c r="D23">
        <v>8.8000000000000007</v>
      </c>
      <c r="E23" t="str">
        <f t="shared" si="0"/>
        <v>ction SMART INTEREST</v>
      </c>
      <c r="F23" t="str">
        <f>VLOOKUP(E23,SavingsRef!A:B,2,FALSE)</f>
        <v>CIBC Interest</v>
      </c>
    </row>
    <row r="24" spans="1:6" x14ac:dyDescent="0.3">
      <c r="A24" s="3">
        <v>44869</v>
      </c>
      <c r="B24" t="s">
        <v>110</v>
      </c>
      <c r="C24">
        <v>800</v>
      </c>
      <c r="E24" t="str">
        <f t="shared" si="0"/>
        <v>RANSFER 000000138218</v>
      </c>
      <c r="F24" t="str">
        <f>VLOOKUP(E24,SavingsRef!A:B,2,FALSE)</f>
        <v>InteractDebit</v>
      </c>
    </row>
    <row r="25" spans="1:6" x14ac:dyDescent="0.3">
      <c r="A25" s="3">
        <v>44869</v>
      </c>
      <c r="B25" t="s">
        <v>240</v>
      </c>
      <c r="D25">
        <v>872.64</v>
      </c>
      <c r="E25" t="str">
        <f t="shared" si="0"/>
        <v xml:space="preserve"> PAY 2703323 ONTARIO</v>
      </c>
      <c r="F25" t="str">
        <f>VLOOKUP(E25,SavingsRef!A:B,2,FALSE)</f>
        <v>SigmapacSalary</v>
      </c>
    </row>
    <row r="26" spans="1:6" x14ac:dyDescent="0.3">
      <c r="A26" s="3">
        <v>44869</v>
      </c>
      <c r="B26" t="s">
        <v>245</v>
      </c>
      <c r="D26">
        <v>153</v>
      </c>
      <c r="E26" t="str">
        <f t="shared" si="0"/>
        <v>nsfer DEPOSIT CANADA</v>
      </c>
      <c r="F26" t="str">
        <f>VLOOKUP(E26,SavingsRef!A:B,2,FALSE)</f>
        <v>CanadaTaxReturn</v>
      </c>
    </row>
    <row r="27" spans="1:6" x14ac:dyDescent="0.3">
      <c r="A27" s="3">
        <v>44866</v>
      </c>
      <c r="B27" t="s">
        <v>251</v>
      </c>
      <c r="D27">
        <v>18.41</v>
      </c>
      <c r="E27" t="str">
        <f t="shared" si="0"/>
        <v>42 Darshan Mathukiya</v>
      </c>
      <c r="F27" t="str">
        <f>VLOOKUP(E27,SavingsRef!A:B,2,FALSE)</f>
        <v>InteractCredit</v>
      </c>
    </row>
    <row r="28" spans="1:6" x14ac:dyDescent="0.3">
      <c r="A28" s="3">
        <v>44865</v>
      </c>
      <c r="B28" t="s">
        <v>247</v>
      </c>
      <c r="D28">
        <v>14.66</v>
      </c>
      <c r="E28" t="str">
        <f t="shared" si="0"/>
        <v>Transaction INTEREST</v>
      </c>
      <c r="F28" t="str">
        <f>VLOOKUP(E28,SavingsRef!A:B,2,FALSE)</f>
        <v>CIBC Interest</v>
      </c>
    </row>
    <row r="29" spans="1:6" x14ac:dyDescent="0.3">
      <c r="A29" s="3">
        <v>44865</v>
      </c>
      <c r="B29" t="s">
        <v>252</v>
      </c>
      <c r="D29">
        <v>6</v>
      </c>
      <c r="E29" t="str">
        <f t="shared" si="0"/>
        <v>010610776951 divyesh</v>
      </c>
      <c r="F29" t="str">
        <f>VLOOKUP(E29,SavingsRef!A:B,2,FALSE)</f>
        <v>InteractCredit</v>
      </c>
    </row>
    <row r="30" spans="1:6" x14ac:dyDescent="0.3">
      <c r="A30" s="3">
        <v>44865</v>
      </c>
      <c r="B30" t="s">
        <v>112</v>
      </c>
      <c r="C30">
        <v>104</v>
      </c>
      <c r="E30" t="str">
        <f t="shared" si="0"/>
        <v>RANSFER 000000134017</v>
      </c>
      <c r="F30" t="str">
        <f>VLOOKUP(E30,SavingsRef!A:B,2,FALSE)</f>
        <v>InteractDebit</v>
      </c>
    </row>
    <row r="31" spans="1:6" x14ac:dyDescent="0.3">
      <c r="A31" s="3">
        <v>44858</v>
      </c>
      <c r="B31" t="s">
        <v>114</v>
      </c>
      <c r="C31">
        <v>900</v>
      </c>
      <c r="E31" t="str">
        <f t="shared" si="0"/>
        <v>RANSFER 000000115383</v>
      </c>
      <c r="F31" t="str">
        <f>VLOOKUP(E31,SavingsRef!A:B,2,FALSE)</f>
        <v>InteractDebit</v>
      </c>
    </row>
    <row r="32" spans="1:6" x14ac:dyDescent="0.3">
      <c r="A32" s="3">
        <v>44855</v>
      </c>
      <c r="B32" t="s">
        <v>240</v>
      </c>
      <c r="D32">
        <v>982.05</v>
      </c>
      <c r="E32" t="str">
        <f t="shared" si="0"/>
        <v xml:space="preserve"> PAY 2703323 ONTARIO</v>
      </c>
      <c r="F32" t="str">
        <f>VLOOKUP(E32,SavingsRef!A:B,2,FALSE)</f>
        <v>SigmapacSalary</v>
      </c>
    </row>
    <row r="33" spans="1:6" x14ac:dyDescent="0.3">
      <c r="A33" s="3">
        <v>44848</v>
      </c>
      <c r="B33" t="s">
        <v>245</v>
      </c>
      <c r="D33">
        <v>93.25</v>
      </c>
      <c r="E33" t="str">
        <f t="shared" si="0"/>
        <v>nsfer DEPOSIT CANADA</v>
      </c>
      <c r="F33" t="str">
        <f>VLOOKUP(E33,SavingsRef!A:B,2,FALSE)</f>
        <v>CanadaTaxReturn</v>
      </c>
    </row>
    <row r="34" spans="1:6" x14ac:dyDescent="0.3">
      <c r="A34" s="3">
        <v>44841</v>
      </c>
      <c r="B34" t="s">
        <v>240</v>
      </c>
      <c r="D34">
        <v>872.64</v>
      </c>
      <c r="E34" t="str">
        <f t="shared" si="0"/>
        <v xml:space="preserve"> PAY 2703323 ONTARIO</v>
      </c>
      <c r="F34" t="str">
        <f>VLOOKUP(E34,SavingsRef!A:B,2,FALSE)</f>
        <v>SigmapacSalary</v>
      </c>
    </row>
    <row r="35" spans="1:6" x14ac:dyDescent="0.3">
      <c r="A35" s="3">
        <v>44841</v>
      </c>
      <c r="B35" t="s">
        <v>250</v>
      </c>
      <c r="D35">
        <v>7.48</v>
      </c>
      <c r="E35" t="str">
        <f t="shared" si="0"/>
        <v>ction SMART INTEREST</v>
      </c>
      <c r="F35" t="str">
        <f>VLOOKUP(E35,SavingsRef!A:B,2,FALSE)</f>
        <v>CIBC Interest</v>
      </c>
    </row>
    <row r="36" spans="1:6" x14ac:dyDescent="0.3">
      <c r="A36" s="3">
        <v>44841</v>
      </c>
      <c r="B36" t="s">
        <v>245</v>
      </c>
      <c r="D36">
        <v>55.08</v>
      </c>
      <c r="E36" t="str">
        <f t="shared" si="0"/>
        <v>nsfer DEPOSIT CANADA</v>
      </c>
      <c r="F36" t="str">
        <f>VLOOKUP(E36,SavingsRef!A:B,2,FALSE)</f>
        <v>CanadaTaxReturn</v>
      </c>
    </row>
    <row r="37" spans="1:6" x14ac:dyDescent="0.3">
      <c r="A37" s="3">
        <v>44840</v>
      </c>
      <c r="B37" t="s">
        <v>253</v>
      </c>
      <c r="D37">
        <v>100</v>
      </c>
      <c r="E37" t="str">
        <f t="shared" si="0"/>
        <v>8399358 SANAM DEVINE</v>
      </c>
      <c r="F37" t="str">
        <f>VLOOKUP(E37,SavingsRef!A:B,2,FALSE)</f>
        <v>ChessEarning</v>
      </c>
    </row>
    <row r="38" spans="1:6" x14ac:dyDescent="0.3">
      <c r="A38" s="3">
        <v>44839</v>
      </c>
      <c r="B38" t="s">
        <v>117</v>
      </c>
      <c r="D38">
        <v>800</v>
      </c>
      <c r="E38" t="str">
        <f t="shared" si="0"/>
        <v>RANSFER 000000134539</v>
      </c>
      <c r="F38" t="str">
        <f>VLOOKUP(E38,SavingsRef!A:B,2,FALSE)</f>
        <v>InteractDebit</v>
      </c>
    </row>
    <row r="39" spans="1:6" x14ac:dyDescent="0.3">
      <c r="A39" s="3">
        <v>44839</v>
      </c>
      <c r="B39" t="s">
        <v>245</v>
      </c>
      <c r="D39">
        <v>76.5</v>
      </c>
      <c r="E39" t="str">
        <f t="shared" si="0"/>
        <v>nsfer DEPOSIT CANADA</v>
      </c>
      <c r="F39" t="str">
        <f>VLOOKUP(E39,SavingsRef!A:B,2,FALSE)</f>
        <v>CanadaTaxReturn</v>
      </c>
    </row>
    <row r="40" spans="1:6" x14ac:dyDescent="0.3">
      <c r="A40" s="3">
        <v>44837</v>
      </c>
      <c r="B40" t="s">
        <v>121</v>
      </c>
      <c r="C40">
        <v>400</v>
      </c>
      <c r="E40" t="str">
        <f t="shared" si="0"/>
        <v>RANSFER 000000220442</v>
      </c>
      <c r="F40" t="str">
        <f>VLOOKUP(E40,SavingsRef!A:B,2,FALSE)</f>
        <v>InteractDebit</v>
      </c>
    </row>
    <row r="41" spans="1:6" x14ac:dyDescent="0.3">
      <c r="A41" s="3">
        <v>44833</v>
      </c>
      <c r="B41" t="s">
        <v>247</v>
      </c>
      <c r="D41">
        <v>11.42</v>
      </c>
      <c r="E41" t="str">
        <f t="shared" si="0"/>
        <v>Transaction INTEREST</v>
      </c>
      <c r="F41" t="str">
        <f>VLOOKUP(E41,SavingsRef!A:B,2,FALSE)</f>
        <v>CIBC Interest</v>
      </c>
    </row>
    <row r="42" spans="1:6" x14ac:dyDescent="0.3">
      <c r="A42" s="3">
        <v>44832</v>
      </c>
      <c r="B42" t="s">
        <v>254</v>
      </c>
      <c r="D42">
        <v>20</v>
      </c>
      <c r="E42" t="str">
        <f t="shared" si="0"/>
        <v>0429765 SANAM DEVINE</v>
      </c>
      <c r="F42" t="str">
        <f>VLOOKUP(E42,SavingsRef!A:B,2,FALSE)</f>
        <v>ChessEarning</v>
      </c>
    </row>
    <row r="43" spans="1:6" x14ac:dyDescent="0.3">
      <c r="A43" s="3">
        <v>44830</v>
      </c>
      <c r="B43" t="s">
        <v>123</v>
      </c>
      <c r="C43">
        <v>650</v>
      </c>
      <c r="E43" t="str">
        <f t="shared" si="0"/>
        <v>RANSFER 000000124945</v>
      </c>
      <c r="F43" t="str">
        <f>VLOOKUP(E43,SavingsRef!A:B,2,FALSE)</f>
        <v>InteractDebit</v>
      </c>
    </row>
    <row r="44" spans="1:6" x14ac:dyDescent="0.3">
      <c r="A44" s="3">
        <v>44827</v>
      </c>
      <c r="B44" t="s">
        <v>240</v>
      </c>
      <c r="D44">
        <v>767.77</v>
      </c>
      <c r="E44" t="str">
        <f t="shared" si="0"/>
        <v xml:space="preserve"> PAY 2703323 ONTARIO</v>
      </c>
      <c r="F44" t="str">
        <f>VLOOKUP(E44,SavingsRef!A:B,2,FALSE)</f>
        <v>SigmapacSalary</v>
      </c>
    </row>
    <row r="45" spans="1:6" x14ac:dyDescent="0.3">
      <c r="A45" s="3">
        <v>44818</v>
      </c>
      <c r="B45" t="s">
        <v>125</v>
      </c>
      <c r="C45">
        <v>400</v>
      </c>
      <c r="E45" t="str">
        <f t="shared" si="0"/>
        <v>RANSFER 000000110493</v>
      </c>
      <c r="F45" t="str">
        <f>VLOOKUP(E45,SavingsRef!A:B,2,FALSE)</f>
        <v>InteractDebit</v>
      </c>
    </row>
    <row r="46" spans="1:6" x14ac:dyDescent="0.3">
      <c r="A46" s="3">
        <v>44816</v>
      </c>
      <c r="B46" t="s">
        <v>255</v>
      </c>
      <c r="D46">
        <v>1</v>
      </c>
      <c r="E46" t="str">
        <f t="shared" si="0"/>
        <v>010552871458 divyesh</v>
      </c>
      <c r="F46" t="str">
        <f>VLOOKUP(E46,SavingsRef!A:B,2,FALSE)</f>
        <v>InteractCredit</v>
      </c>
    </row>
    <row r="47" spans="1:6" x14ac:dyDescent="0.3">
      <c r="A47" s="3">
        <v>44813</v>
      </c>
      <c r="B47" t="s">
        <v>240</v>
      </c>
      <c r="D47">
        <v>1456.22</v>
      </c>
      <c r="E47" t="str">
        <f t="shared" si="0"/>
        <v xml:space="preserve"> PAY 2703323 ONTARIO</v>
      </c>
      <c r="F47" t="str">
        <f>VLOOKUP(E47,SavingsRef!A:B,2,FALSE)</f>
        <v>SigmapacSalary</v>
      </c>
    </row>
    <row r="48" spans="1:6" x14ac:dyDescent="0.3">
      <c r="A48" s="3">
        <v>44813</v>
      </c>
      <c r="B48" t="s">
        <v>245</v>
      </c>
      <c r="D48">
        <v>55.08</v>
      </c>
      <c r="E48" t="str">
        <f t="shared" si="0"/>
        <v>nsfer DEPOSIT CANADA</v>
      </c>
      <c r="F48" t="str">
        <f>VLOOKUP(E48,SavingsRef!A:B,2,FALSE)</f>
        <v>CanadaTaxReturn</v>
      </c>
    </row>
    <row r="49" spans="1:6" x14ac:dyDescent="0.3">
      <c r="A49" s="3">
        <v>44812</v>
      </c>
      <c r="B49" t="s">
        <v>250</v>
      </c>
      <c r="D49">
        <v>6.22</v>
      </c>
      <c r="E49" t="str">
        <f t="shared" si="0"/>
        <v>ction SMART INTEREST</v>
      </c>
      <c r="F49" t="str">
        <f>VLOOKUP(E49,SavingsRef!A:B,2,FALSE)</f>
        <v>CIBC Interest</v>
      </c>
    </row>
    <row r="50" spans="1:6" x14ac:dyDescent="0.3">
      <c r="A50" s="3">
        <v>44806</v>
      </c>
      <c r="B50" t="s">
        <v>256</v>
      </c>
      <c r="D50">
        <v>20</v>
      </c>
      <c r="E50" t="str">
        <f t="shared" si="0"/>
        <v>6384971 SANAM DEVINE</v>
      </c>
      <c r="F50" t="str">
        <f>VLOOKUP(E50,SavingsRef!A:B,2,FALSE)</f>
        <v>ChessEarning</v>
      </c>
    </row>
    <row r="51" spans="1:6" x14ac:dyDescent="0.3">
      <c r="A51" s="3">
        <v>44804</v>
      </c>
      <c r="B51" t="s">
        <v>247</v>
      </c>
      <c r="D51">
        <v>8.19</v>
      </c>
      <c r="E51" t="str">
        <f t="shared" si="0"/>
        <v>Transaction INTEREST</v>
      </c>
      <c r="F51" t="str">
        <f>VLOOKUP(E51,SavingsRef!A:B,2,FALSE)</f>
        <v>CIBC Interest</v>
      </c>
    </row>
    <row r="52" spans="1:6" x14ac:dyDescent="0.3">
      <c r="A52" s="3">
        <v>44799</v>
      </c>
      <c r="B52" t="s">
        <v>128</v>
      </c>
      <c r="C52">
        <v>500</v>
      </c>
      <c r="E52" t="str">
        <f t="shared" si="0"/>
        <v>RANSFER 000000236597</v>
      </c>
      <c r="F52" t="str">
        <f>VLOOKUP(E52,SavingsRef!A:B,2,FALSE)</f>
        <v>InteractDebit</v>
      </c>
    </row>
    <row r="53" spans="1:6" x14ac:dyDescent="0.3">
      <c r="A53" s="3">
        <v>44799</v>
      </c>
      <c r="B53" t="s">
        <v>240</v>
      </c>
      <c r="D53">
        <v>1465.92</v>
      </c>
      <c r="E53" t="str">
        <f t="shared" si="0"/>
        <v xml:space="preserve"> PAY 2703323 ONTARIO</v>
      </c>
      <c r="F53" t="str">
        <f>VLOOKUP(E53,SavingsRef!A:B,2,FALSE)</f>
        <v>SigmapacSalary</v>
      </c>
    </row>
    <row r="54" spans="1:6" x14ac:dyDescent="0.3">
      <c r="A54" s="3">
        <v>44795</v>
      </c>
      <c r="B54" t="s">
        <v>257</v>
      </c>
      <c r="D54">
        <v>1000</v>
      </c>
      <c r="E54" t="str">
        <f t="shared" si="0"/>
        <v>PPARD + MARKHAM 3E90</v>
      </c>
      <c r="F54" t="str">
        <f>VLOOKUP(E54,SavingsRef!A:B,2,FALSE)</f>
        <v>ATMDeposit</v>
      </c>
    </row>
    <row r="55" spans="1:6" x14ac:dyDescent="0.3">
      <c r="A55" s="3">
        <v>44788</v>
      </c>
      <c r="B55" t="s">
        <v>133</v>
      </c>
      <c r="C55">
        <v>700</v>
      </c>
      <c r="E55" t="str">
        <f t="shared" si="0"/>
        <v>RANSFER 000000224513</v>
      </c>
      <c r="F55" t="str">
        <f>VLOOKUP(E55,SavingsRef!A:B,2,FALSE)</f>
        <v>InteractDebit</v>
      </c>
    </row>
    <row r="56" spans="1:6" x14ac:dyDescent="0.3">
      <c r="A56" s="3">
        <v>44788</v>
      </c>
      <c r="B56" t="s">
        <v>135</v>
      </c>
      <c r="C56">
        <v>500</v>
      </c>
      <c r="E56" t="str">
        <f t="shared" si="0"/>
        <v>RANSFER 000000227772</v>
      </c>
      <c r="F56" t="str">
        <f>VLOOKUP(E56,SavingsRef!A:B,2,FALSE)</f>
        <v>InteractDebit</v>
      </c>
    </row>
    <row r="57" spans="1:6" x14ac:dyDescent="0.3">
      <c r="A57" s="3">
        <v>44785</v>
      </c>
      <c r="B57" t="s">
        <v>240</v>
      </c>
      <c r="D57">
        <v>1290.8499999999999</v>
      </c>
      <c r="E57" t="str">
        <f t="shared" si="0"/>
        <v xml:space="preserve"> PAY 2703323 ONTARIO</v>
      </c>
      <c r="F57" t="str">
        <f>VLOOKUP(E57,SavingsRef!A:B,2,FALSE)</f>
        <v>SigmapacSalary</v>
      </c>
    </row>
    <row r="58" spans="1:6" x14ac:dyDescent="0.3">
      <c r="A58" s="3">
        <v>44783</v>
      </c>
      <c r="B58" t="s">
        <v>245</v>
      </c>
      <c r="D58">
        <v>55.08</v>
      </c>
      <c r="E58" t="str">
        <f t="shared" si="0"/>
        <v>nsfer DEPOSIT CANADA</v>
      </c>
      <c r="F58" t="str">
        <f>VLOOKUP(E58,SavingsRef!A:B,2,FALSE)</f>
        <v>CanadaTaxReturn</v>
      </c>
    </row>
    <row r="59" spans="1:6" x14ac:dyDescent="0.3">
      <c r="A59" s="3">
        <v>44781</v>
      </c>
      <c r="B59" t="s">
        <v>250</v>
      </c>
      <c r="D59">
        <v>5</v>
      </c>
      <c r="E59" t="str">
        <f t="shared" si="0"/>
        <v>ction SMART INTEREST</v>
      </c>
      <c r="F59" t="str">
        <f>VLOOKUP(E59,SavingsRef!A:B,2,FALSE)</f>
        <v>CIBC Interest</v>
      </c>
    </row>
    <row r="60" spans="1:6" x14ac:dyDescent="0.3">
      <c r="A60" s="3">
        <v>44775</v>
      </c>
      <c r="B60" t="s">
        <v>139</v>
      </c>
      <c r="C60">
        <v>930</v>
      </c>
      <c r="E60" t="str">
        <f t="shared" si="0"/>
        <v>RANSFER 000000132557</v>
      </c>
      <c r="F60" t="str">
        <f>VLOOKUP(E60,SavingsRef!A:B,2,FALSE)</f>
        <v>InteractDebit</v>
      </c>
    </row>
    <row r="61" spans="1:6" x14ac:dyDescent="0.3">
      <c r="A61" s="3">
        <v>44771</v>
      </c>
      <c r="B61" t="s">
        <v>247</v>
      </c>
      <c r="D61">
        <v>4.28</v>
      </c>
      <c r="E61" t="str">
        <f t="shared" si="0"/>
        <v>Transaction INTEREST</v>
      </c>
      <c r="F61" t="str">
        <f>VLOOKUP(E61,SavingsRef!A:B,2,FALSE)</f>
        <v>CIBC Interest</v>
      </c>
    </row>
    <row r="62" spans="1:6" x14ac:dyDescent="0.3">
      <c r="A62" s="3">
        <v>44771</v>
      </c>
      <c r="B62" t="s">
        <v>240</v>
      </c>
      <c r="D62">
        <v>1434.37</v>
      </c>
      <c r="E62" t="str">
        <f t="shared" si="0"/>
        <v xml:space="preserve"> PAY 2703323 ONTARIO</v>
      </c>
      <c r="F62" t="str">
        <f>VLOOKUP(E62,SavingsRef!A:B,2,FALSE)</f>
        <v>SigmapacSalary</v>
      </c>
    </row>
    <row r="63" spans="1:6" x14ac:dyDescent="0.3">
      <c r="A63" s="3">
        <v>44763</v>
      </c>
      <c r="B63" t="s">
        <v>258</v>
      </c>
      <c r="C63">
        <v>389.91</v>
      </c>
      <c r="E63" t="str">
        <f t="shared" si="0"/>
        <v>RANSFER 000000205800</v>
      </c>
      <c r="F63" t="str">
        <f>VLOOKUP(E63,SavingsRef!A:B,2,FALSE)</f>
        <v>InteractDebit</v>
      </c>
    </row>
    <row r="64" spans="1:6" x14ac:dyDescent="0.3">
      <c r="A64" s="3">
        <v>44760</v>
      </c>
      <c r="B64" t="s">
        <v>259</v>
      </c>
      <c r="D64">
        <v>7</v>
      </c>
      <c r="E64" t="str">
        <f t="shared" si="0"/>
        <v>8372133 Riya Arvadia</v>
      </c>
      <c r="F64" t="str">
        <f>VLOOKUP(E64,SavingsRef!A:B,2,FALSE)</f>
        <v>InteractCredit</v>
      </c>
    </row>
    <row r="65" spans="1:6" x14ac:dyDescent="0.3">
      <c r="A65" s="3">
        <v>44757</v>
      </c>
      <c r="B65" t="s">
        <v>240</v>
      </c>
      <c r="D65">
        <v>1434.37</v>
      </c>
      <c r="E65" t="str">
        <f t="shared" si="0"/>
        <v xml:space="preserve"> PAY 2703323 ONTARIO</v>
      </c>
      <c r="F65" t="str">
        <f>VLOOKUP(E65,SavingsRef!A:B,2,FALSE)</f>
        <v>SigmapacSalary</v>
      </c>
    </row>
    <row r="66" spans="1:6" x14ac:dyDescent="0.3">
      <c r="A66" s="3">
        <v>44757</v>
      </c>
      <c r="B66" t="s">
        <v>245</v>
      </c>
      <c r="D66">
        <v>186.5</v>
      </c>
      <c r="E66" t="str">
        <f t="shared" si="0"/>
        <v>nsfer DEPOSIT CANADA</v>
      </c>
      <c r="F66" t="str">
        <f>VLOOKUP(E66,SavingsRef!A:B,2,FALSE)</f>
        <v>CanadaTaxReturn</v>
      </c>
    </row>
    <row r="67" spans="1:6" x14ac:dyDescent="0.3">
      <c r="A67" s="3">
        <v>44753</v>
      </c>
      <c r="B67" t="s">
        <v>141</v>
      </c>
      <c r="C67">
        <v>100</v>
      </c>
      <c r="E67" t="str">
        <f t="shared" ref="E67:E130" si="1">RIGHT(B67,20)</f>
        <v>RANSFER 000000102173</v>
      </c>
      <c r="F67" t="str">
        <f>VLOOKUP(E67,SavingsRef!A:B,2,FALSE)</f>
        <v>InteractDebit</v>
      </c>
    </row>
    <row r="68" spans="1:6" x14ac:dyDescent="0.3">
      <c r="A68" s="3">
        <v>44753</v>
      </c>
      <c r="B68" t="s">
        <v>144</v>
      </c>
      <c r="D68">
        <v>750</v>
      </c>
      <c r="E68" t="str">
        <f t="shared" si="1"/>
        <v>RANSFER 000000228021</v>
      </c>
      <c r="F68" t="str">
        <f>VLOOKUP(E68,SavingsRef!A:B,2,FALSE)</f>
        <v>InteractDebit</v>
      </c>
    </row>
    <row r="69" spans="1:6" x14ac:dyDescent="0.3">
      <c r="A69" s="3">
        <v>44750</v>
      </c>
      <c r="B69" t="s">
        <v>245</v>
      </c>
      <c r="D69">
        <v>265.75</v>
      </c>
      <c r="E69" t="str">
        <f t="shared" si="1"/>
        <v>nsfer DEPOSIT CANADA</v>
      </c>
      <c r="F69" t="str">
        <f>VLOOKUP(E69,SavingsRef!A:B,2,FALSE)</f>
        <v>CanadaTaxReturn</v>
      </c>
    </row>
    <row r="70" spans="1:6" x14ac:dyDescent="0.3">
      <c r="A70" s="3">
        <v>44747</v>
      </c>
      <c r="B70" t="s">
        <v>245</v>
      </c>
      <c r="D70">
        <v>226</v>
      </c>
      <c r="E70" t="str">
        <f t="shared" si="1"/>
        <v>nsfer DEPOSIT CANADA</v>
      </c>
      <c r="F70" t="str">
        <f>VLOOKUP(E70,SavingsRef!A:B,2,FALSE)</f>
        <v>CanadaTaxReturn</v>
      </c>
    </row>
    <row r="71" spans="1:6" x14ac:dyDescent="0.3">
      <c r="A71" s="3">
        <v>44742</v>
      </c>
      <c r="B71" t="s">
        <v>247</v>
      </c>
      <c r="D71">
        <v>2.62</v>
      </c>
      <c r="E71" t="str">
        <f t="shared" si="1"/>
        <v>Transaction INTEREST</v>
      </c>
      <c r="F71" t="str">
        <f>VLOOKUP(E71,SavingsRef!A:B,2,FALSE)</f>
        <v>CIBC Interest</v>
      </c>
    </row>
    <row r="72" spans="1:6" x14ac:dyDescent="0.3">
      <c r="A72" s="3">
        <v>44742</v>
      </c>
      <c r="B72" t="s">
        <v>240</v>
      </c>
      <c r="D72">
        <v>1275.1600000000001</v>
      </c>
      <c r="E72" t="str">
        <f t="shared" si="1"/>
        <v xml:space="preserve"> PAY 2703323 ONTARIO</v>
      </c>
      <c r="F72" t="str">
        <f>VLOOKUP(E72,SavingsRef!A:B,2,FALSE)</f>
        <v>SigmapacSalary</v>
      </c>
    </row>
    <row r="73" spans="1:6" x14ac:dyDescent="0.3">
      <c r="A73" s="3">
        <v>44729</v>
      </c>
      <c r="B73" t="s">
        <v>151</v>
      </c>
      <c r="C73">
        <v>1100</v>
      </c>
      <c r="E73" t="str">
        <f t="shared" si="1"/>
        <v>RANSFER 000000102999</v>
      </c>
      <c r="F73" t="str">
        <f>VLOOKUP(E73,SavingsRef!A:B,2,FALSE)</f>
        <v>InteractDebit</v>
      </c>
    </row>
    <row r="74" spans="1:6" x14ac:dyDescent="0.3">
      <c r="A74" s="3">
        <v>44729</v>
      </c>
      <c r="B74" t="s">
        <v>240</v>
      </c>
      <c r="D74">
        <v>1170.8699999999999</v>
      </c>
      <c r="E74" t="str">
        <f t="shared" si="1"/>
        <v xml:space="preserve"> PAY 2703323 ONTARIO</v>
      </c>
      <c r="F74" t="str">
        <f>VLOOKUP(E74,SavingsRef!A:B,2,FALSE)</f>
        <v>SigmapacSalary</v>
      </c>
    </row>
    <row r="75" spans="1:6" x14ac:dyDescent="0.3">
      <c r="A75" s="3">
        <v>44721</v>
      </c>
      <c r="B75" t="s">
        <v>153</v>
      </c>
      <c r="C75">
        <v>8992.67</v>
      </c>
      <c r="E75" t="str">
        <f t="shared" si="1"/>
        <v>RANSFER 000000138756</v>
      </c>
      <c r="F75" t="str">
        <f>VLOOKUP(E75,SavingsRef!A:B,2,FALSE)</f>
        <v>InteractDebit</v>
      </c>
    </row>
    <row r="76" spans="1:6" x14ac:dyDescent="0.3">
      <c r="A76" s="3">
        <v>44720</v>
      </c>
      <c r="B76" t="s">
        <v>154</v>
      </c>
      <c r="D76">
        <v>2992.67</v>
      </c>
      <c r="E76" t="str">
        <f t="shared" si="1"/>
        <v>RANSFER 000000126111</v>
      </c>
      <c r="F76" t="str">
        <f>VLOOKUP(E76,SavingsRef!A:B,2,FALSE)</f>
        <v>InteractDebit</v>
      </c>
    </row>
    <row r="77" spans="1:6" x14ac:dyDescent="0.3">
      <c r="A77" s="3">
        <v>44719</v>
      </c>
      <c r="B77" t="s">
        <v>155</v>
      </c>
      <c r="C77">
        <v>2992.67</v>
      </c>
      <c r="E77" t="str">
        <f t="shared" si="1"/>
        <v>RANSFER 000000106048</v>
      </c>
      <c r="F77" t="str">
        <f>VLOOKUP(E77,SavingsRef!A:B,2,FALSE)</f>
        <v>InteractDebit</v>
      </c>
    </row>
    <row r="78" spans="1:6" x14ac:dyDescent="0.3">
      <c r="A78" s="3">
        <v>44719</v>
      </c>
      <c r="B78" t="s">
        <v>250</v>
      </c>
      <c r="D78">
        <v>2.35</v>
      </c>
      <c r="E78" t="str">
        <f t="shared" si="1"/>
        <v>ction SMART INTEREST</v>
      </c>
      <c r="F78" t="str">
        <f>VLOOKUP(E78,SavingsRef!A:B,2,FALSE)</f>
        <v>CIBC Interest</v>
      </c>
    </row>
    <row r="79" spans="1:6" x14ac:dyDescent="0.3">
      <c r="A79" s="3">
        <v>44715</v>
      </c>
      <c r="B79" t="s">
        <v>240</v>
      </c>
      <c r="D79">
        <v>1424.92</v>
      </c>
      <c r="E79" t="str">
        <f t="shared" si="1"/>
        <v xml:space="preserve"> PAY 2703323 ONTARIO</v>
      </c>
      <c r="F79" t="str">
        <f>VLOOKUP(E79,SavingsRef!A:B,2,FALSE)</f>
        <v>SigmapacSalary</v>
      </c>
    </row>
    <row r="80" spans="1:6" x14ac:dyDescent="0.3">
      <c r="A80" s="3">
        <v>44712</v>
      </c>
      <c r="B80" t="s">
        <v>247</v>
      </c>
      <c r="D80">
        <v>3.28</v>
      </c>
      <c r="E80" t="str">
        <f t="shared" si="1"/>
        <v>Transaction INTEREST</v>
      </c>
      <c r="F80" t="str">
        <f>VLOOKUP(E80,SavingsRef!A:B,2,FALSE)</f>
        <v>CIBC Interest</v>
      </c>
    </row>
    <row r="81" spans="1:6" x14ac:dyDescent="0.3">
      <c r="A81" s="3">
        <v>44711</v>
      </c>
      <c r="B81" t="s">
        <v>158</v>
      </c>
      <c r="D81">
        <v>1003</v>
      </c>
      <c r="E81" t="str">
        <f t="shared" si="1"/>
        <v>RANSFER 000000137042</v>
      </c>
      <c r="F81" t="str">
        <f>VLOOKUP(E81,SavingsRef!A:B,2,FALSE)</f>
        <v>InteractDebit</v>
      </c>
    </row>
    <row r="82" spans="1:6" x14ac:dyDescent="0.3">
      <c r="A82" s="3">
        <v>44701</v>
      </c>
      <c r="B82" t="s">
        <v>164</v>
      </c>
      <c r="C82">
        <v>1000</v>
      </c>
      <c r="E82" t="str">
        <f t="shared" si="1"/>
        <v>RANSFER 000000118916</v>
      </c>
      <c r="F82" t="str">
        <f>VLOOKUP(E82,SavingsRef!A:B,2,FALSE)</f>
        <v>InteractDebit</v>
      </c>
    </row>
    <row r="83" spans="1:6" x14ac:dyDescent="0.3">
      <c r="A83" s="3">
        <v>44701</v>
      </c>
      <c r="B83" t="s">
        <v>240</v>
      </c>
      <c r="D83">
        <v>1255.1500000000001</v>
      </c>
      <c r="E83" t="str">
        <f t="shared" si="1"/>
        <v xml:space="preserve"> PAY 2703323 ONTARIO</v>
      </c>
      <c r="F83" t="str">
        <f>VLOOKUP(E83,SavingsRef!A:B,2,FALSE)</f>
        <v>SigmapacSalary</v>
      </c>
    </row>
    <row r="84" spans="1:6" x14ac:dyDescent="0.3">
      <c r="A84" s="3">
        <v>44687</v>
      </c>
      <c r="B84" t="s">
        <v>240</v>
      </c>
      <c r="D84">
        <v>1146.3399999999999</v>
      </c>
      <c r="E84" t="str">
        <f t="shared" si="1"/>
        <v xml:space="preserve"> PAY 2703323 ONTARIO</v>
      </c>
      <c r="F84" t="str">
        <f>VLOOKUP(E84,SavingsRef!A:B,2,FALSE)</f>
        <v>SigmapacSalary</v>
      </c>
    </row>
    <row r="85" spans="1:6" x14ac:dyDescent="0.3">
      <c r="A85" s="3">
        <v>44687</v>
      </c>
      <c r="B85" t="s">
        <v>250</v>
      </c>
      <c r="D85">
        <v>1.93</v>
      </c>
      <c r="E85" t="str">
        <f t="shared" si="1"/>
        <v>ction SMART INTEREST</v>
      </c>
      <c r="F85" t="str">
        <f>VLOOKUP(E85,SavingsRef!A:B,2,FALSE)</f>
        <v>CIBC Interest</v>
      </c>
    </row>
    <row r="86" spans="1:6" x14ac:dyDescent="0.3">
      <c r="A86" s="3">
        <v>44680</v>
      </c>
      <c r="B86" t="s">
        <v>247</v>
      </c>
      <c r="D86">
        <v>2.2400000000000002</v>
      </c>
      <c r="E86" t="str">
        <f t="shared" si="1"/>
        <v>Transaction INTEREST</v>
      </c>
      <c r="F86" t="str">
        <f>VLOOKUP(E86,SavingsRef!A:B,2,FALSE)</f>
        <v>CIBC Interest</v>
      </c>
    </row>
    <row r="87" spans="1:6" x14ac:dyDescent="0.3">
      <c r="A87" s="3">
        <v>44677</v>
      </c>
      <c r="B87" t="s">
        <v>260</v>
      </c>
      <c r="D87">
        <v>3.5</v>
      </c>
      <c r="E87" t="str">
        <f t="shared" si="1"/>
        <v>OSIT Uber Holdings C</v>
      </c>
      <c r="F87" t="str">
        <f>VLOOKUP(E87,SavingsRef!A:B,2,FALSE)</f>
        <v>UberSalary</v>
      </c>
    </row>
    <row r="88" spans="1:6" x14ac:dyDescent="0.3">
      <c r="A88" s="3">
        <v>44676</v>
      </c>
      <c r="B88" t="s">
        <v>167</v>
      </c>
      <c r="C88">
        <v>700</v>
      </c>
      <c r="E88" t="str">
        <f t="shared" si="1"/>
        <v>RANSFER 000000115614</v>
      </c>
      <c r="F88" t="str">
        <f>VLOOKUP(E88,SavingsRef!A:B,2,FALSE)</f>
        <v>InteractDebit</v>
      </c>
    </row>
    <row r="89" spans="1:6" x14ac:dyDescent="0.3">
      <c r="A89" s="3">
        <v>44673</v>
      </c>
      <c r="B89" t="s">
        <v>240</v>
      </c>
      <c r="D89">
        <v>840.61</v>
      </c>
      <c r="E89" t="str">
        <f t="shared" si="1"/>
        <v xml:space="preserve"> PAY 2703323 ONTARIO</v>
      </c>
      <c r="F89" t="str">
        <f>VLOOKUP(E89,SavingsRef!A:B,2,FALSE)</f>
        <v>SigmapacSalary</v>
      </c>
    </row>
    <row r="90" spans="1:6" x14ac:dyDescent="0.3">
      <c r="A90" s="3">
        <v>44671</v>
      </c>
      <c r="B90" t="s">
        <v>169</v>
      </c>
      <c r="C90">
        <v>200</v>
      </c>
      <c r="E90" t="str">
        <f t="shared" si="1"/>
        <v>RANSFER 000000116024</v>
      </c>
      <c r="F90" t="str">
        <f>VLOOKUP(E90,SavingsRef!A:B,2,FALSE)</f>
        <v>InteractDebit</v>
      </c>
    </row>
    <row r="91" spans="1:6" x14ac:dyDescent="0.3">
      <c r="A91" s="3">
        <v>44670</v>
      </c>
      <c r="B91" t="s">
        <v>171</v>
      </c>
      <c r="C91">
        <v>100</v>
      </c>
      <c r="E91" t="str">
        <f t="shared" si="1"/>
        <v>RANSFER 000000137458</v>
      </c>
      <c r="F91" t="str">
        <f>VLOOKUP(E91,SavingsRef!A:B,2,FALSE)</f>
        <v>InteractDebit</v>
      </c>
    </row>
    <row r="92" spans="1:6" x14ac:dyDescent="0.3">
      <c r="A92" s="3">
        <v>44670</v>
      </c>
      <c r="B92" t="s">
        <v>260</v>
      </c>
      <c r="D92">
        <v>132.44</v>
      </c>
      <c r="E92" t="str">
        <f t="shared" si="1"/>
        <v>OSIT Uber Holdings C</v>
      </c>
      <c r="F92" t="str">
        <f>VLOOKUP(E92,SavingsRef!A:B,2,FALSE)</f>
        <v>UberSalary</v>
      </c>
    </row>
    <row r="93" spans="1:6" x14ac:dyDescent="0.3">
      <c r="A93" s="3">
        <v>44664</v>
      </c>
      <c r="B93" t="s">
        <v>173</v>
      </c>
      <c r="D93">
        <v>50</v>
      </c>
      <c r="E93" t="str">
        <f t="shared" si="1"/>
        <v>RANSFER 000000124641</v>
      </c>
      <c r="F93" t="str">
        <f>VLOOKUP(E93,SavingsRef!A:B,2,FALSE)</f>
        <v>InteractDebit</v>
      </c>
    </row>
    <row r="94" spans="1:6" x14ac:dyDescent="0.3">
      <c r="A94" s="3">
        <v>44664</v>
      </c>
      <c r="B94" t="s">
        <v>174</v>
      </c>
      <c r="D94">
        <v>750</v>
      </c>
      <c r="E94" t="str">
        <f t="shared" si="1"/>
        <v>RANSFER 000000123961</v>
      </c>
      <c r="F94" t="str">
        <f>VLOOKUP(E94,SavingsRef!A:B,2,FALSE)</f>
        <v>InteractDebit</v>
      </c>
    </row>
    <row r="95" spans="1:6" x14ac:dyDescent="0.3">
      <c r="A95" s="3">
        <v>44663</v>
      </c>
      <c r="B95" t="s">
        <v>260</v>
      </c>
      <c r="D95">
        <v>3.5</v>
      </c>
      <c r="E95" t="str">
        <f t="shared" si="1"/>
        <v>OSIT Uber Holdings C</v>
      </c>
      <c r="F95" t="str">
        <f>VLOOKUP(E95,SavingsRef!A:B,2,FALSE)</f>
        <v>UberSalary</v>
      </c>
    </row>
    <row r="96" spans="1:6" x14ac:dyDescent="0.3">
      <c r="A96" s="3">
        <v>44662</v>
      </c>
      <c r="B96" t="s">
        <v>175</v>
      </c>
      <c r="C96">
        <v>150</v>
      </c>
      <c r="E96" t="str">
        <f t="shared" si="1"/>
        <v>RANSFER 000000126755</v>
      </c>
      <c r="F96" t="str">
        <f>VLOOKUP(E96,SavingsRef!A:B,2,FALSE)</f>
        <v>InteractDebit</v>
      </c>
    </row>
    <row r="97" spans="1:6" x14ac:dyDescent="0.3">
      <c r="A97" s="3">
        <v>44662</v>
      </c>
      <c r="B97" t="s">
        <v>260</v>
      </c>
      <c r="D97">
        <v>154.53</v>
      </c>
      <c r="E97" t="str">
        <f t="shared" si="1"/>
        <v>OSIT Uber Holdings C</v>
      </c>
      <c r="F97" t="str">
        <f>VLOOKUP(E97,SavingsRef!A:B,2,FALSE)</f>
        <v>UberSalary</v>
      </c>
    </row>
    <row r="98" spans="1:6" x14ac:dyDescent="0.3">
      <c r="A98" s="3">
        <v>44662</v>
      </c>
      <c r="B98" t="s">
        <v>245</v>
      </c>
      <c r="D98">
        <v>151.99</v>
      </c>
      <c r="E98" t="str">
        <f t="shared" si="1"/>
        <v>nsfer DEPOSIT CANADA</v>
      </c>
      <c r="F98" t="str">
        <f>VLOOKUP(E98,SavingsRef!A:B,2,FALSE)</f>
        <v>CanadaTaxReturn</v>
      </c>
    </row>
    <row r="99" spans="1:6" x14ac:dyDescent="0.3">
      <c r="A99" s="3">
        <v>44659</v>
      </c>
      <c r="B99" t="s">
        <v>240</v>
      </c>
      <c r="D99">
        <v>1040.76</v>
      </c>
      <c r="E99" t="str">
        <f t="shared" si="1"/>
        <v xml:space="preserve"> PAY 2703323 ONTARIO</v>
      </c>
      <c r="F99" t="str">
        <f>VLOOKUP(E99,SavingsRef!A:B,2,FALSE)</f>
        <v>SigmapacSalary</v>
      </c>
    </row>
    <row r="100" spans="1:6" x14ac:dyDescent="0.3">
      <c r="A100" s="3">
        <v>44658</v>
      </c>
      <c r="B100" t="s">
        <v>250</v>
      </c>
      <c r="D100">
        <v>1.63</v>
      </c>
      <c r="E100" t="str">
        <f t="shared" si="1"/>
        <v>ction SMART INTEREST</v>
      </c>
      <c r="F100" t="str">
        <f>VLOOKUP(E100,SavingsRef!A:B,2,FALSE)</f>
        <v>CIBC Interest</v>
      </c>
    </row>
    <row r="101" spans="1:6" x14ac:dyDescent="0.3">
      <c r="A101" s="3">
        <v>44651</v>
      </c>
      <c r="B101" t="s">
        <v>247</v>
      </c>
      <c r="D101">
        <v>1.1399999999999999</v>
      </c>
      <c r="E101" t="str">
        <f t="shared" si="1"/>
        <v>Transaction INTEREST</v>
      </c>
      <c r="F101" t="str">
        <f>VLOOKUP(E101,SavingsRef!A:B,2,FALSE)</f>
        <v>CIBC Interest</v>
      </c>
    </row>
    <row r="102" spans="1:6" x14ac:dyDescent="0.3">
      <c r="A102" s="3">
        <v>44648</v>
      </c>
      <c r="B102" t="s">
        <v>183</v>
      </c>
      <c r="C102">
        <v>900</v>
      </c>
      <c r="E102" t="str">
        <f t="shared" si="1"/>
        <v>RANSFER 000000128042</v>
      </c>
      <c r="F102" t="str">
        <f>VLOOKUP(E102,SavingsRef!A:B,2,FALSE)</f>
        <v>InteractDebit</v>
      </c>
    </row>
    <row r="103" spans="1:6" x14ac:dyDescent="0.3">
      <c r="A103" s="3">
        <v>44645</v>
      </c>
      <c r="B103" t="s">
        <v>240</v>
      </c>
      <c r="D103">
        <v>947.35</v>
      </c>
      <c r="E103" t="str">
        <f t="shared" si="1"/>
        <v xml:space="preserve"> PAY 2703323 ONTARIO</v>
      </c>
      <c r="F103" t="str">
        <f>VLOOKUP(E103,SavingsRef!A:B,2,FALSE)</f>
        <v>SigmapacSalary</v>
      </c>
    </row>
    <row r="104" spans="1:6" x14ac:dyDescent="0.3">
      <c r="A104" s="3">
        <v>44631</v>
      </c>
      <c r="B104" t="s">
        <v>240</v>
      </c>
      <c r="D104">
        <v>827.26</v>
      </c>
      <c r="E104" t="str">
        <f t="shared" si="1"/>
        <v xml:space="preserve"> PAY 2703323 ONTARIO</v>
      </c>
      <c r="F104" t="str">
        <f>VLOOKUP(E104,SavingsRef!A:B,2,FALSE)</f>
        <v>SigmapacSalary</v>
      </c>
    </row>
    <row r="105" spans="1:6" x14ac:dyDescent="0.3">
      <c r="A105" s="3">
        <v>44627</v>
      </c>
      <c r="B105" t="s">
        <v>250</v>
      </c>
      <c r="D105">
        <v>1.04</v>
      </c>
      <c r="E105" t="str">
        <f t="shared" si="1"/>
        <v>ction SMART INTEREST</v>
      </c>
      <c r="F105" t="str">
        <f>VLOOKUP(E105,SavingsRef!A:B,2,FALSE)</f>
        <v>CIBC Interest</v>
      </c>
    </row>
    <row r="106" spans="1:6" x14ac:dyDescent="0.3">
      <c r="A106" s="3">
        <v>44622</v>
      </c>
      <c r="B106" t="s">
        <v>185</v>
      </c>
      <c r="D106">
        <v>1002</v>
      </c>
      <c r="E106" t="str">
        <f t="shared" si="1"/>
        <v>RANSFER 000000126869</v>
      </c>
      <c r="F106" t="str">
        <f>VLOOKUP(E106,SavingsRef!A:B,2,FALSE)</f>
        <v>InteractDebit</v>
      </c>
    </row>
    <row r="107" spans="1:6" x14ac:dyDescent="0.3">
      <c r="A107" s="3">
        <v>44620</v>
      </c>
      <c r="B107" t="s">
        <v>247</v>
      </c>
      <c r="D107">
        <v>0.21</v>
      </c>
      <c r="E107" t="str">
        <f t="shared" si="1"/>
        <v>Transaction INTEREST</v>
      </c>
      <c r="F107" t="str">
        <f>VLOOKUP(E107,SavingsRef!A:B,2,FALSE)</f>
        <v>CIBC Interest</v>
      </c>
    </row>
    <row r="108" spans="1:6" x14ac:dyDescent="0.3">
      <c r="A108" s="3">
        <v>44620</v>
      </c>
      <c r="B108" t="s">
        <v>188</v>
      </c>
      <c r="C108">
        <v>865</v>
      </c>
      <c r="E108" t="str">
        <f t="shared" si="1"/>
        <v>RANSFER 000000117891</v>
      </c>
      <c r="F108" t="str">
        <f>VLOOKUP(E108,SavingsRef!A:B,2,FALSE)</f>
        <v>InteractDebit</v>
      </c>
    </row>
    <row r="109" spans="1:6" x14ac:dyDescent="0.3">
      <c r="A109" s="3">
        <v>44617</v>
      </c>
      <c r="B109" t="s">
        <v>240</v>
      </c>
      <c r="D109">
        <v>1208.45</v>
      </c>
      <c r="E109" t="str">
        <f t="shared" si="1"/>
        <v xml:space="preserve"> PAY 2703323 ONTARIO</v>
      </c>
      <c r="F109" t="str">
        <f>VLOOKUP(E109,SavingsRef!A:B,2,FALSE)</f>
        <v>SigmapacSalary</v>
      </c>
    </row>
    <row r="110" spans="1:6" x14ac:dyDescent="0.3">
      <c r="A110" s="3">
        <v>44608</v>
      </c>
      <c r="B110" t="s">
        <v>261</v>
      </c>
      <c r="D110">
        <v>808.25</v>
      </c>
      <c r="E110" t="str">
        <f t="shared" si="1"/>
        <v>DEPOSIT 000000123901</v>
      </c>
      <c r="F110" t="str">
        <f>VLOOKUP(E110,SavingsRef!A:B,2,FALSE)</f>
        <v>SigmapacSalary</v>
      </c>
    </row>
    <row r="111" spans="1:6" x14ac:dyDescent="0.3">
      <c r="A111" s="3">
        <v>44596</v>
      </c>
      <c r="B111" t="s">
        <v>262</v>
      </c>
      <c r="D111">
        <v>0.81</v>
      </c>
      <c r="E111" t="str">
        <f t="shared" si="1"/>
        <v>ction BONUS INTEREST</v>
      </c>
      <c r="F111" t="str">
        <f>VLOOKUP(E111,SavingsRef!A:B,2,FALSE)</f>
        <v>CIBC Interest</v>
      </c>
    </row>
    <row r="112" spans="1:6" x14ac:dyDescent="0.3">
      <c r="A112" s="3">
        <v>44592</v>
      </c>
      <c r="B112" t="s">
        <v>262</v>
      </c>
      <c r="D112">
        <v>3.47</v>
      </c>
      <c r="E112" t="str">
        <f t="shared" si="1"/>
        <v>ction BONUS INTEREST</v>
      </c>
      <c r="F112" t="str">
        <f>VLOOKUP(E112,SavingsRef!A:B,2,FALSE)</f>
        <v>CIBC Interest</v>
      </c>
    </row>
    <row r="113" spans="1:6" x14ac:dyDescent="0.3">
      <c r="A113" s="3">
        <v>44592</v>
      </c>
      <c r="B113" t="s">
        <v>247</v>
      </c>
      <c r="D113">
        <v>0.14000000000000001</v>
      </c>
      <c r="E113" t="str">
        <f t="shared" si="1"/>
        <v>Transaction INTEREST</v>
      </c>
      <c r="F113" t="str">
        <f>VLOOKUP(E113,SavingsRef!A:B,2,FALSE)</f>
        <v>CIBC Interest</v>
      </c>
    </row>
    <row r="114" spans="1:6" x14ac:dyDescent="0.3">
      <c r="A114" s="3">
        <v>44592</v>
      </c>
      <c r="B114" t="s">
        <v>191</v>
      </c>
      <c r="D114">
        <v>250</v>
      </c>
      <c r="E114" t="str">
        <f t="shared" si="1"/>
        <v>RANSFER 000000240564</v>
      </c>
      <c r="F114" t="str">
        <f>VLOOKUP(E114,SavingsRef!A:B,2,FALSE)</f>
        <v>InteractDebit</v>
      </c>
    </row>
    <row r="115" spans="1:6" x14ac:dyDescent="0.3">
      <c r="A115" s="3">
        <v>44578</v>
      </c>
      <c r="B115" t="s">
        <v>197</v>
      </c>
      <c r="D115">
        <v>1000</v>
      </c>
      <c r="E115" t="str">
        <f t="shared" si="1"/>
        <v>RANSFER 000000236827</v>
      </c>
      <c r="F115" t="str">
        <f>VLOOKUP(E115,SavingsRef!A:B,2,FALSE)</f>
        <v>InteractDebit</v>
      </c>
    </row>
    <row r="116" spans="1:6" x14ac:dyDescent="0.3">
      <c r="A116" s="3">
        <v>44578</v>
      </c>
      <c r="B116" t="s">
        <v>263</v>
      </c>
      <c r="D116">
        <v>1185.03</v>
      </c>
      <c r="E116" t="str">
        <f t="shared" si="1"/>
        <v>DEPOSIT 000000223204</v>
      </c>
      <c r="F116" t="str">
        <f>VLOOKUP(E116,SavingsRef!A:B,2,FALSE)</f>
        <v>SigmapacSalary</v>
      </c>
    </row>
    <row r="117" spans="1:6" x14ac:dyDescent="0.3">
      <c r="A117" s="3">
        <v>44573</v>
      </c>
      <c r="B117" t="s">
        <v>198</v>
      </c>
      <c r="D117">
        <v>370</v>
      </c>
      <c r="E117" t="str">
        <f t="shared" si="1"/>
        <v>RANSFER 000000238123</v>
      </c>
      <c r="F117" t="str">
        <f>VLOOKUP(E117,SavingsRef!A:B,2,FALSE)</f>
        <v>InteractDebit</v>
      </c>
    </row>
    <row r="118" spans="1:6" x14ac:dyDescent="0.3">
      <c r="A118" s="3">
        <v>44561</v>
      </c>
      <c r="B118" t="s">
        <v>262</v>
      </c>
      <c r="D118">
        <v>1.74</v>
      </c>
      <c r="E118" t="str">
        <f t="shared" si="1"/>
        <v>ction BONUS INTEREST</v>
      </c>
      <c r="F118" t="str">
        <f>VLOOKUP(E118,SavingsRef!A:B,2,FALSE)</f>
        <v>CIBC Interest</v>
      </c>
    </row>
    <row r="119" spans="1:6" x14ac:dyDescent="0.3">
      <c r="A119" s="3">
        <v>44561</v>
      </c>
      <c r="B119" t="s">
        <v>247</v>
      </c>
      <c r="D119">
        <v>7.0000000000000007E-2</v>
      </c>
      <c r="E119" t="str">
        <f t="shared" si="1"/>
        <v>Transaction INTEREST</v>
      </c>
      <c r="F119" t="str">
        <f>VLOOKUP(E119,SavingsRef!A:B,2,FALSE)</f>
        <v>CIBC Interest</v>
      </c>
    </row>
    <row r="120" spans="1:6" x14ac:dyDescent="0.3">
      <c r="A120" s="3">
        <v>44561</v>
      </c>
      <c r="B120" t="s">
        <v>264</v>
      </c>
      <c r="C120">
        <v>706.58</v>
      </c>
      <c r="E120" t="str">
        <f t="shared" si="1"/>
        <v>RANSFER 000000223268</v>
      </c>
      <c r="F120" t="str">
        <f>VLOOKUP(E120,SavingsRef!A:B,2,FALSE)</f>
        <v>InteractDebit</v>
      </c>
    </row>
    <row r="121" spans="1:6" x14ac:dyDescent="0.3">
      <c r="A121" s="3">
        <v>44560</v>
      </c>
      <c r="B121" t="s">
        <v>265</v>
      </c>
      <c r="D121">
        <v>621.64</v>
      </c>
      <c r="E121" t="str">
        <f t="shared" si="1"/>
        <v>DEPOSIT 000000224929</v>
      </c>
      <c r="F121" t="str">
        <f>VLOOKUP(E121,SavingsRef!A:B,2,FALSE)</f>
        <v>SigmapacSalary</v>
      </c>
    </row>
    <row r="122" spans="1:6" x14ac:dyDescent="0.3">
      <c r="A122" s="3">
        <v>44559</v>
      </c>
      <c r="B122" t="s">
        <v>260</v>
      </c>
      <c r="D122">
        <v>90.89</v>
      </c>
      <c r="E122" t="str">
        <f t="shared" si="1"/>
        <v>OSIT Uber Holdings C</v>
      </c>
      <c r="F122" t="str">
        <f>VLOOKUP(E122,SavingsRef!A:B,2,FALSE)</f>
        <v>UberSalary</v>
      </c>
    </row>
    <row r="123" spans="1:6" x14ac:dyDescent="0.3">
      <c r="A123" s="3">
        <v>44550</v>
      </c>
      <c r="B123" t="s">
        <v>266</v>
      </c>
      <c r="C123">
        <v>500</v>
      </c>
      <c r="E123" t="str">
        <f t="shared" si="1"/>
        <v>RANSFER 000000216811</v>
      </c>
      <c r="F123" t="str">
        <f>VLOOKUP(E123,SavingsRef!A:B,2,FALSE)</f>
        <v>InteractDebit</v>
      </c>
    </row>
    <row r="124" spans="1:6" x14ac:dyDescent="0.3">
      <c r="A124" s="3">
        <v>44550</v>
      </c>
      <c r="B124" t="s">
        <v>267</v>
      </c>
      <c r="D124">
        <v>698.72</v>
      </c>
      <c r="E124" t="str">
        <f t="shared" si="1"/>
        <v>DEPOSIT 000000246578</v>
      </c>
      <c r="F124" t="str">
        <f>VLOOKUP(E124,SavingsRef!A:B,2,FALSE)</f>
        <v>SigmapacSalary</v>
      </c>
    </row>
    <row r="125" spans="1:6" x14ac:dyDescent="0.3">
      <c r="A125" s="3">
        <v>44544</v>
      </c>
      <c r="B125" t="s">
        <v>260</v>
      </c>
      <c r="D125">
        <v>219.57</v>
      </c>
      <c r="E125" t="str">
        <f t="shared" si="1"/>
        <v>OSIT Uber Holdings C</v>
      </c>
      <c r="F125" t="str">
        <f>VLOOKUP(E125,SavingsRef!A:B,2,FALSE)</f>
        <v>UberSalary</v>
      </c>
    </row>
    <row r="126" spans="1:6" x14ac:dyDescent="0.3">
      <c r="A126" s="3">
        <v>44536</v>
      </c>
      <c r="B126" t="s">
        <v>202</v>
      </c>
      <c r="D126">
        <v>1000</v>
      </c>
      <c r="E126" t="str">
        <f t="shared" si="1"/>
        <v>RANSFER 000000221817</v>
      </c>
      <c r="F126" t="str">
        <f>VLOOKUP(E126,SavingsRef!A:B,2,FALSE)</f>
        <v>InteractDebit</v>
      </c>
    </row>
    <row r="127" spans="1:6" x14ac:dyDescent="0.3">
      <c r="A127" s="3">
        <v>44533</v>
      </c>
      <c r="B127" t="s">
        <v>268</v>
      </c>
      <c r="D127">
        <v>527.65</v>
      </c>
      <c r="E127" t="str">
        <f t="shared" si="1"/>
        <v>DEPOSIT 000000252937</v>
      </c>
      <c r="F127" t="str">
        <f>VLOOKUP(E127,SavingsRef!A:B,2,FALSE)</f>
        <v>SigmapacSalary</v>
      </c>
    </row>
    <row r="128" spans="1:6" x14ac:dyDescent="0.3">
      <c r="A128" s="3">
        <v>44530</v>
      </c>
      <c r="B128" t="s">
        <v>262</v>
      </c>
      <c r="D128">
        <v>0.27</v>
      </c>
      <c r="E128" t="str">
        <f t="shared" si="1"/>
        <v>ction BONUS INTEREST</v>
      </c>
      <c r="F128" t="str">
        <f>VLOOKUP(E128,SavingsRef!A:B,2,FALSE)</f>
        <v>CIBC Interest</v>
      </c>
    </row>
    <row r="129" spans="1:6" x14ac:dyDescent="0.3">
      <c r="A129" s="3">
        <v>44530</v>
      </c>
      <c r="B129" t="s">
        <v>247</v>
      </c>
      <c r="D129">
        <v>0.01</v>
      </c>
      <c r="E129" t="str">
        <f t="shared" si="1"/>
        <v>Transaction INTEREST</v>
      </c>
      <c r="F129" t="str">
        <f>VLOOKUP(E129,SavingsRef!A:B,2,FALSE)</f>
        <v>CIBC Interest</v>
      </c>
    </row>
    <row r="130" spans="1:6" x14ac:dyDescent="0.3">
      <c r="A130" s="3">
        <v>44522</v>
      </c>
      <c r="B130" t="s">
        <v>269</v>
      </c>
      <c r="C130">
        <v>458.97</v>
      </c>
      <c r="E130" t="str">
        <f t="shared" si="1"/>
        <v>RANSFER 000000224603</v>
      </c>
      <c r="F130" t="str">
        <f>VLOOKUP(E130,SavingsRef!A:B,2,FALSE)</f>
        <v>InteractDebit</v>
      </c>
    </row>
    <row r="131" spans="1:6" x14ac:dyDescent="0.3">
      <c r="A131" s="3">
        <v>44519</v>
      </c>
      <c r="B131" t="s">
        <v>260</v>
      </c>
      <c r="D131">
        <v>35.840000000000003</v>
      </c>
      <c r="E131" t="str">
        <f t="shared" ref="E131:E135" si="2">RIGHT(B131,20)</f>
        <v>OSIT Uber Holdings C</v>
      </c>
      <c r="F131" t="str">
        <f>VLOOKUP(E131,SavingsRef!A:B,2,FALSE)</f>
        <v>UberSalary</v>
      </c>
    </row>
    <row r="132" spans="1:6" x14ac:dyDescent="0.3">
      <c r="A132" s="3">
        <v>44512</v>
      </c>
      <c r="B132" t="s">
        <v>260</v>
      </c>
      <c r="D132">
        <v>70.25</v>
      </c>
      <c r="E132" t="str">
        <f t="shared" si="2"/>
        <v>OSIT Uber Holdings C</v>
      </c>
      <c r="F132" t="str">
        <f>VLOOKUP(E132,SavingsRef!A:B,2,FALSE)</f>
        <v>UberSalary</v>
      </c>
    </row>
    <row r="133" spans="1:6" x14ac:dyDescent="0.3">
      <c r="A133" s="3">
        <v>44510</v>
      </c>
      <c r="B133" t="s">
        <v>260</v>
      </c>
      <c r="D133">
        <v>137.93</v>
      </c>
      <c r="E133" t="str">
        <f t="shared" si="2"/>
        <v>OSIT Uber Holdings C</v>
      </c>
      <c r="F133" t="str">
        <f>VLOOKUP(E133,SavingsRef!A:B,2,FALSE)</f>
        <v>UberSalary</v>
      </c>
    </row>
    <row r="134" spans="1:6" x14ac:dyDescent="0.3">
      <c r="A134" s="3">
        <v>44510</v>
      </c>
      <c r="B134" t="s">
        <v>260</v>
      </c>
      <c r="D134">
        <v>362.41</v>
      </c>
      <c r="E134" t="str">
        <f t="shared" si="2"/>
        <v>OSIT Uber Holdings C</v>
      </c>
      <c r="F134" t="str">
        <f>VLOOKUP(E134,SavingsRef!A:B,2,FALSE)</f>
        <v>UberSalary</v>
      </c>
    </row>
    <row r="135" spans="1:6" x14ac:dyDescent="0.3">
      <c r="A135" s="3">
        <v>44475</v>
      </c>
      <c r="B135" t="s">
        <v>237</v>
      </c>
      <c r="D135">
        <v>1</v>
      </c>
      <c r="E135" t="str">
        <f t="shared" si="2"/>
        <v>PPARD + MARKHAM 3E90</v>
      </c>
      <c r="F135" t="str">
        <f>VLOOKUP(E135,SavingsRef!A:B,2,FALSE)</f>
        <v>ATMDeposit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CABBD-106B-4EC9-9B24-96DB13187AFF}">
  <dimension ref="A1:E205"/>
  <sheetViews>
    <sheetView workbookViewId="0">
      <selection activeCell="C49" sqref="C49"/>
    </sheetView>
  </sheetViews>
  <sheetFormatPr defaultRowHeight="14.4" x14ac:dyDescent="0.3"/>
  <cols>
    <col min="1" max="1" width="10.5546875" bestFit="1" customWidth="1"/>
    <col min="2" max="2" width="77.5546875" bestFit="1" customWidth="1"/>
    <col min="3" max="3" width="10.109375" style="8" bestFit="1" customWidth="1"/>
    <col min="4" max="4" width="11.109375" style="6" bestFit="1" customWidth="1"/>
    <col min="5" max="5" width="22" bestFit="1" customWidth="1"/>
  </cols>
  <sheetData>
    <row r="1" spans="1:5" s="4" customFormat="1" x14ac:dyDescent="0.3">
      <c r="A1" s="4" t="s">
        <v>0</v>
      </c>
      <c r="B1" s="4" t="s">
        <v>1</v>
      </c>
      <c r="C1" s="7" t="s">
        <v>270</v>
      </c>
      <c r="D1" s="5" t="s">
        <v>271</v>
      </c>
      <c r="E1" s="4" t="s">
        <v>364</v>
      </c>
    </row>
    <row r="2" spans="1:5" x14ac:dyDescent="0.3">
      <c r="A2" s="3">
        <v>44925</v>
      </c>
      <c r="B2" t="s">
        <v>83</v>
      </c>
      <c r="C2" s="8">
        <v>12</v>
      </c>
      <c r="E2" t="str">
        <f>RIGHT(B2,20)</f>
        <v>fter to Mohit Canada</v>
      </c>
    </row>
    <row r="3" spans="1:5" x14ac:dyDescent="0.3">
      <c r="A3" s="3">
        <v>44923</v>
      </c>
      <c r="B3" t="s">
        <v>84</v>
      </c>
      <c r="C3" s="8">
        <v>100</v>
      </c>
      <c r="E3" t="str">
        <f t="shared" ref="E3:E66" si="0">RIGHT(B3,20)</f>
        <v>ransfter to Nachiket</v>
      </c>
    </row>
    <row r="4" spans="1:5" x14ac:dyDescent="0.3">
      <c r="A4" s="3">
        <v>44923</v>
      </c>
      <c r="B4" t="s">
        <v>85</v>
      </c>
      <c r="D4" s="6">
        <v>100</v>
      </c>
      <c r="E4" t="str">
        <f t="shared" si="0"/>
        <v>RANSFER 000000117746</v>
      </c>
    </row>
    <row r="5" spans="1:5" x14ac:dyDescent="0.3">
      <c r="A5" s="3">
        <v>44914</v>
      </c>
      <c r="B5" t="s">
        <v>86</v>
      </c>
      <c r="C5" s="8">
        <v>250</v>
      </c>
      <c r="E5" t="str">
        <f t="shared" si="0"/>
        <v>893609 Daivik Canada</v>
      </c>
    </row>
    <row r="6" spans="1:5" x14ac:dyDescent="0.3">
      <c r="A6" s="3">
        <v>44914</v>
      </c>
      <c r="B6" t="s">
        <v>87</v>
      </c>
      <c r="D6" s="6">
        <v>100</v>
      </c>
      <c r="E6" t="str">
        <f t="shared" si="0"/>
        <v>RANSFER 000000131282</v>
      </c>
    </row>
    <row r="7" spans="1:5" x14ac:dyDescent="0.3">
      <c r="A7" s="3">
        <v>44914</v>
      </c>
      <c r="B7" t="s">
        <v>88</v>
      </c>
      <c r="C7" s="8">
        <v>256.04000000000002</v>
      </c>
      <c r="E7" t="str">
        <f t="shared" si="0"/>
        <v>RANSFER 000000124537</v>
      </c>
    </row>
    <row r="8" spans="1:5" x14ac:dyDescent="0.3">
      <c r="A8" s="3">
        <v>44914</v>
      </c>
      <c r="B8" t="s">
        <v>89</v>
      </c>
      <c r="D8" s="6">
        <v>400</v>
      </c>
      <c r="E8" t="str">
        <f t="shared" si="0"/>
        <v>RANSFER 000000124121</v>
      </c>
    </row>
    <row r="9" spans="1:5" x14ac:dyDescent="0.3">
      <c r="A9" s="3">
        <v>44900</v>
      </c>
      <c r="B9" t="s">
        <v>90</v>
      </c>
      <c r="C9" s="8">
        <v>250</v>
      </c>
      <c r="E9" t="str">
        <f t="shared" si="0"/>
        <v>848988 Daivik Canada</v>
      </c>
    </row>
    <row r="10" spans="1:5" x14ac:dyDescent="0.3">
      <c r="A10" s="3">
        <v>44900</v>
      </c>
      <c r="B10" t="s">
        <v>91</v>
      </c>
      <c r="C10" s="8">
        <v>393.71</v>
      </c>
      <c r="E10" t="str">
        <f t="shared" si="0"/>
        <v>RANSFER 000000124568</v>
      </c>
    </row>
    <row r="11" spans="1:5" x14ac:dyDescent="0.3">
      <c r="A11" s="3">
        <v>44900</v>
      </c>
      <c r="B11" t="s">
        <v>92</v>
      </c>
      <c r="D11" s="6">
        <v>650</v>
      </c>
      <c r="E11" t="str">
        <f t="shared" si="0"/>
        <v>RANSFER 000000123864</v>
      </c>
    </row>
    <row r="12" spans="1:5" x14ac:dyDescent="0.3">
      <c r="A12" s="3">
        <v>44895</v>
      </c>
      <c r="B12" t="s">
        <v>93</v>
      </c>
      <c r="D12" s="6">
        <v>6.95</v>
      </c>
      <c r="E12" t="str">
        <f t="shared" si="0"/>
        <v>VICE CHARGE DISCOUNT</v>
      </c>
    </row>
    <row r="13" spans="1:5" x14ac:dyDescent="0.3">
      <c r="A13" s="3">
        <v>44895</v>
      </c>
      <c r="B13" t="s">
        <v>94</v>
      </c>
      <c r="C13" s="8">
        <v>6.95</v>
      </c>
      <c r="E13" t="str">
        <f t="shared" si="0"/>
        <v>5 RECORD-KEEPING N/A</v>
      </c>
    </row>
    <row r="14" spans="1:5" x14ac:dyDescent="0.3">
      <c r="A14" s="3">
        <v>44895</v>
      </c>
      <c r="B14" t="s">
        <v>95</v>
      </c>
      <c r="C14" s="8">
        <v>9.64</v>
      </c>
      <c r="E14" t="str">
        <f t="shared" si="0"/>
        <v>1863 WALMART STORE #</v>
      </c>
    </row>
    <row r="15" spans="1:5" x14ac:dyDescent="0.3">
      <c r="A15" s="3">
        <v>44893</v>
      </c>
      <c r="B15" t="s">
        <v>96</v>
      </c>
      <c r="C15" s="8">
        <v>22</v>
      </c>
      <c r="E15" t="str">
        <f t="shared" si="0"/>
        <v>15687669 Zeel Dhaduk</v>
      </c>
    </row>
    <row r="16" spans="1:5" x14ac:dyDescent="0.3">
      <c r="A16" s="3">
        <v>44893</v>
      </c>
      <c r="B16" t="s">
        <v>97</v>
      </c>
      <c r="C16" s="8">
        <v>2.98</v>
      </c>
      <c r="E16" t="str">
        <f t="shared" si="0"/>
        <v>6127 MIRCH MASALA GR</v>
      </c>
    </row>
    <row r="17" spans="1:5" x14ac:dyDescent="0.3">
      <c r="A17" s="3">
        <v>44886</v>
      </c>
      <c r="B17" t="s">
        <v>98</v>
      </c>
      <c r="C17" s="8">
        <v>8606.6200000000008</v>
      </c>
      <c r="E17" t="str">
        <f t="shared" si="0"/>
        <v>NNIAL COLLEGE - FEES</v>
      </c>
    </row>
    <row r="18" spans="1:5" x14ac:dyDescent="0.3">
      <c r="A18" s="3">
        <v>44886</v>
      </c>
      <c r="B18" t="s">
        <v>99</v>
      </c>
      <c r="D18" s="6">
        <v>8610</v>
      </c>
      <c r="E18" t="str">
        <f t="shared" si="0"/>
        <v>RANSFER 000000233249</v>
      </c>
    </row>
    <row r="19" spans="1:5" x14ac:dyDescent="0.3">
      <c r="A19" s="3">
        <v>44886</v>
      </c>
      <c r="B19" t="s">
        <v>100</v>
      </c>
      <c r="C19" s="8">
        <v>200</v>
      </c>
      <c r="E19" t="str">
        <f t="shared" si="0"/>
        <v>279751 Daivik Canada</v>
      </c>
    </row>
    <row r="20" spans="1:5" x14ac:dyDescent="0.3">
      <c r="A20" s="3">
        <v>44886</v>
      </c>
      <c r="B20" t="s">
        <v>101</v>
      </c>
      <c r="C20" s="8">
        <v>470</v>
      </c>
      <c r="E20" t="str">
        <f t="shared" si="0"/>
        <v>7183670 Mohit Canada</v>
      </c>
    </row>
    <row r="21" spans="1:5" x14ac:dyDescent="0.3">
      <c r="A21" s="3">
        <v>44886</v>
      </c>
      <c r="B21" t="s">
        <v>102</v>
      </c>
      <c r="C21" s="8">
        <v>65.069999999999993</v>
      </c>
      <c r="E21" t="str">
        <f t="shared" si="0"/>
        <v>RANSFER 000000121597</v>
      </c>
    </row>
    <row r="22" spans="1:5" x14ac:dyDescent="0.3">
      <c r="A22" s="3">
        <v>44886</v>
      </c>
      <c r="B22" t="s">
        <v>103</v>
      </c>
      <c r="D22" s="6">
        <v>750</v>
      </c>
      <c r="E22" t="str">
        <f t="shared" si="0"/>
        <v>RANSFER 000000116772</v>
      </c>
    </row>
    <row r="23" spans="1:5" x14ac:dyDescent="0.3">
      <c r="A23" s="3">
        <v>44879</v>
      </c>
      <c r="B23" t="s">
        <v>104</v>
      </c>
      <c r="C23" s="8">
        <v>71.3</v>
      </c>
      <c r="E23" t="str">
        <f t="shared" si="0"/>
        <v xml:space="preserve"> 104300534680 Anuja</v>
      </c>
    </row>
    <row r="24" spans="1:5" x14ac:dyDescent="0.3">
      <c r="A24" s="3">
        <v>44879</v>
      </c>
      <c r="B24" t="s">
        <v>105</v>
      </c>
      <c r="D24" s="6">
        <v>100</v>
      </c>
      <c r="E24" t="str">
        <f t="shared" si="0"/>
        <v>RANSFER 000000103359</v>
      </c>
    </row>
    <row r="25" spans="1:5" x14ac:dyDescent="0.3">
      <c r="A25" s="3">
        <v>44869</v>
      </c>
      <c r="B25" t="s">
        <v>106</v>
      </c>
      <c r="C25" s="8">
        <v>380</v>
      </c>
      <c r="E25" t="str">
        <f t="shared" si="0"/>
        <v>450843 Daivik Canada</v>
      </c>
    </row>
    <row r="26" spans="1:5" x14ac:dyDescent="0.3">
      <c r="A26" s="3">
        <v>44869</v>
      </c>
      <c r="B26" t="s">
        <v>107</v>
      </c>
      <c r="C26" s="8">
        <v>100</v>
      </c>
      <c r="E26" t="str">
        <f t="shared" si="0"/>
        <v>2448928 Mohit Canada</v>
      </c>
    </row>
    <row r="27" spans="1:5" x14ac:dyDescent="0.3">
      <c r="A27" s="3">
        <v>44869</v>
      </c>
      <c r="B27" t="s">
        <v>108</v>
      </c>
      <c r="C27" s="8">
        <v>150</v>
      </c>
      <c r="E27" t="str">
        <f t="shared" si="0"/>
        <v>446792 Daivik Canada</v>
      </c>
    </row>
    <row r="28" spans="1:5" x14ac:dyDescent="0.3">
      <c r="A28" s="3">
        <v>44869</v>
      </c>
      <c r="B28" t="s">
        <v>109</v>
      </c>
      <c r="C28" s="8">
        <v>228.78</v>
      </c>
      <c r="E28" t="str">
        <f t="shared" si="0"/>
        <v>RANSFER 000000138904</v>
      </c>
    </row>
    <row r="29" spans="1:5" x14ac:dyDescent="0.3">
      <c r="A29" s="3">
        <v>44869</v>
      </c>
      <c r="B29" t="s">
        <v>110</v>
      </c>
      <c r="D29" s="6">
        <v>800</v>
      </c>
      <c r="E29" t="str">
        <f t="shared" si="0"/>
        <v>RANSFER 000000138218</v>
      </c>
    </row>
    <row r="30" spans="1:5" x14ac:dyDescent="0.3">
      <c r="A30" s="3">
        <v>44865</v>
      </c>
      <c r="B30" t="s">
        <v>93</v>
      </c>
      <c r="D30" s="6">
        <v>6.95</v>
      </c>
      <c r="E30" t="str">
        <f t="shared" si="0"/>
        <v>VICE CHARGE DISCOUNT</v>
      </c>
    </row>
    <row r="31" spans="1:5" x14ac:dyDescent="0.3">
      <c r="A31" s="3">
        <v>44865</v>
      </c>
      <c r="B31" t="s">
        <v>94</v>
      </c>
      <c r="C31" s="8">
        <v>6.95</v>
      </c>
      <c r="E31" t="str">
        <f t="shared" si="0"/>
        <v>5 RECORD-KEEPING N/A</v>
      </c>
    </row>
    <row r="32" spans="1:5" x14ac:dyDescent="0.3">
      <c r="A32" s="3">
        <v>44865</v>
      </c>
      <c r="B32" t="s">
        <v>111</v>
      </c>
      <c r="C32" s="8">
        <v>470</v>
      </c>
      <c r="E32" t="str">
        <f t="shared" si="0"/>
        <v>4662392 Mohit Canada</v>
      </c>
    </row>
    <row r="33" spans="1:5" x14ac:dyDescent="0.3">
      <c r="A33" s="3">
        <v>44865</v>
      </c>
      <c r="B33" t="s">
        <v>112</v>
      </c>
      <c r="D33" s="6">
        <v>104</v>
      </c>
      <c r="E33" t="str">
        <f t="shared" si="0"/>
        <v>RANSFER 000000134017</v>
      </c>
    </row>
    <row r="34" spans="1:5" x14ac:dyDescent="0.3">
      <c r="A34" s="3">
        <v>44858</v>
      </c>
      <c r="B34" t="s">
        <v>113</v>
      </c>
      <c r="C34" s="8">
        <v>450</v>
      </c>
      <c r="E34" t="str">
        <f t="shared" si="0"/>
        <v>RANSFER 000000115853</v>
      </c>
    </row>
    <row r="35" spans="1:5" x14ac:dyDescent="0.3">
      <c r="A35" s="3">
        <v>44858</v>
      </c>
      <c r="B35" t="s">
        <v>114</v>
      </c>
      <c r="D35" s="6">
        <v>900</v>
      </c>
      <c r="E35" t="str">
        <f t="shared" si="0"/>
        <v>RANSFER 000000115383</v>
      </c>
    </row>
    <row r="36" spans="1:5" x14ac:dyDescent="0.3">
      <c r="A36" s="3">
        <v>44847</v>
      </c>
      <c r="B36" t="s">
        <v>115</v>
      </c>
      <c r="C36" s="8">
        <v>17.77</v>
      </c>
      <c r="E36" t="str">
        <f t="shared" si="0"/>
        <v>7622059 Umang Gajjar</v>
      </c>
    </row>
    <row r="37" spans="1:5" x14ac:dyDescent="0.3">
      <c r="A37" s="3">
        <v>44845</v>
      </c>
      <c r="B37" t="s">
        <v>116</v>
      </c>
      <c r="C37" s="8">
        <v>250</v>
      </c>
      <c r="E37" t="str">
        <f t="shared" si="0"/>
        <v>RANSFER 000000105756</v>
      </c>
    </row>
    <row r="38" spans="1:5" x14ac:dyDescent="0.3">
      <c r="A38" s="3">
        <v>44839</v>
      </c>
      <c r="B38" t="s">
        <v>117</v>
      </c>
      <c r="C38" s="8">
        <v>800</v>
      </c>
      <c r="E38" t="str">
        <f t="shared" si="0"/>
        <v>RANSFER 000000134539</v>
      </c>
    </row>
    <row r="39" spans="1:5" x14ac:dyDescent="0.3">
      <c r="A39" s="3">
        <v>44839</v>
      </c>
      <c r="B39" t="s">
        <v>118</v>
      </c>
      <c r="C39" s="8">
        <v>140</v>
      </c>
      <c r="E39" t="str">
        <f t="shared" si="0"/>
        <v>0684468 Mohit Canada</v>
      </c>
    </row>
    <row r="40" spans="1:5" x14ac:dyDescent="0.3">
      <c r="A40" s="3">
        <v>44839</v>
      </c>
      <c r="B40" t="s">
        <v>119</v>
      </c>
      <c r="D40" s="6">
        <v>1004.99</v>
      </c>
      <c r="E40" t="str">
        <f t="shared" si="0"/>
        <v>r GIC Short-Term GIC</v>
      </c>
    </row>
    <row r="41" spans="1:5" x14ac:dyDescent="0.3">
      <c r="A41" s="3">
        <v>44837</v>
      </c>
      <c r="B41" t="s">
        <v>120</v>
      </c>
      <c r="C41" s="8">
        <v>500</v>
      </c>
      <c r="E41" t="str">
        <f t="shared" si="0"/>
        <v>7635 REMITLY CANADA,</v>
      </c>
    </row>
    <row r="42" spans="1:5" x14ac:dyDescent="0.3">
      <c r="A42" s="3">
        <v>44837</v>
      </c>
      <c r="B42" t="s">
        <v>121</v>
      </c>
      <c r="D42" s="6">
        <v>400</v>
      </c>
      <c r="E42" t="str">
        <f t="shared" si="0"/>
        <v>RANSFER 000000220442</v>
      </c>
    </row>
    <row r="43" spans="1:5" x14ac:dyDescent="0.3">
      <c r="A43" s="3">
        <v>44833</v>
      </c>
      <c r="B43" t="s">
        <v>93</v>
      </c>
      <c r="D43" s="6">
        <v>6.95</v>
      </c>
      <c r="E43" t="str">
        <f t="shared" si="0"/>
        <v>VICE CHARGE DISCOUNT</v>
      </c>
    </row>
    <row r="44" spans="1:5" x14ac:dyDescent="0.3">
      <c r="A44" s="3">
        <v>44833</v>
      </c>
      <c r="B44" t="s">
        <v>94</v>
      </c>
      <c r="C44" s="8">
        <v>6.95</v>
      </c>
      <c r="E44" t="str">
        <f t="shared" si="0"/>
        <v>5 RECORD-KEEPING N/A</v>
      </c>
    </row>
    <row r="45" spans="1:5" x14ac:dyDescent="0.3">
      <c r="A45" s="3">
        <v>44830</v>
      </c>
      <c r="B45" t="s">
        <v>122</v>
      </c>
      <c r="C45" s="8">
        <v>470</v>
      </c>
      <c r="E45" t="str">
        <f t="shared" si="0"/>
        <v>9269036 Mohit Canada</v>
      </c>
    </row>
    <row r="46" spans="1:5" x14ac:dyDescent="0.3">
      <c r="A46" s="3">
        <v>44830</v>
      </c>
      <c r="B46" t="s">
        <v>123</v>
      </c>
      <c r="D46" s="6">
        <v>650</v>
      </c>
      <c r="E46" t="str">
        <f t="shared" si="0"/>
        <v>RANSFER 000000124945</v>
      </c>
    </row>
    <row r="47" spans="1:5" x14ac:dyDescent="0.3">
      <c r="A47" s="3">
        <v>44818</v>
      </c>
      <c r="B47" t="s">
        <v>124</v>
      </c>
      <c r="C47" s="8">
        <v>397.36</v>
      </c>
      <c r="E47" t="str">
        <f t="shared" si="0"/>
        <v>RANSFER 000000110640</v>
      </c>
    </row>
    <row r="48" spans="1:5" x14ac:dyDescent="0.3">
      <c r="A48" s="3">
        <v>44818</v>
      </c>
      <c r="B48" t="s">
        <v>125</v>
      </c>
      <c r="D48" s="6">
        <v>400</v>
      </c>
      <c r="E48" t="str">
        <f t="shared" si="0"/>
        <v>RANSFER 000000110493</v>
      </c>
    </row>
    <row r="49" spans="1:5" x14ac:dyDescent="0.3">
      <c r="A49" s="3">
        <v>44806</v>
      </c>
      <c r="B49" t="s">
        <v>126</v>
      </c>
      <c r="C49" s="8">
        <v>100</v>
      </c>
      <c r="E49" t="str">
        <f t="shared" si="0"/>
        <v xml:space="preserve"> 104227092989 Dax</v>
      </c>
    </row>
    <row r="50" spans="1:5" x14ac:dyDescent="0.3">
      <c r="A50" s="3">
        <v>44804</v>
      </c>
      <c r="B50" t="s">
        <v>93</v>
      </c>
      <c r="D50" s="6">
        <v>6.95</v>
      </c>
      <c r="E50" t="str">
        <f t="shared" si="0"/>
        <v>VICE CHARGE DISCOUNT</v>
      </c>
    </row>
    <row r="51" spans="1:5" x14ac:dyDescent="0.3">
      <c r="A51" s="3">
        <v>44804</v>
      </c>
      <c r="B51" t="s">
        <v>94</v>
      </c>
      <c r="C51" s="8">
        <v>6.95</v>
      </c>
      <c r="E51" t="str">
        <f t="shared" si="0"/>
        <v>5 RECORD-KEEPING N/A</v>
      </c>
    </row>
    <row r="52" spans="1:5" x14ac:dyDescent="0.3">
      <c r="A52" s="3">
        <v>44799</v>
      </c>
      <c r="B52" t="s">
        <v>127</v>
      </c>
      <c r="C52" s="8">
        <v>462.15</v>
      </c>
      <c r="E52" t="str">
        <f t="shared" si="0"/>
        <v>RANSFER 000000221598</v>
      </c>
    </row>
    <row r="53" spans="1:5" x14ac:dyDescent="0.3">
      <c r="A53" s="3">
        <v>44799</v>
      </c>
      <c r="B53" t="s">
        <v>128</v>
      </c>
      <c r="D53" s="6">
        <v>500</v>
      </c>
      <c r="E53" t="str">
        <f t="shared" si="0"/>
        <v>RANSFER 000000236597</v>
      </c>
    </row>
    <row r="54" spans="1:5" x14ac:dyDescent="0.3">
      <c r="A54" s="3">
        <v>44795</v>
      </c>
      <c r="B54" t="s">
        <v>129</v>
      </c>
      <c r="C54" s="8">
        <v>60</v>
      </c>
      <c r="E54" t="str">
        <f t="shared" si="0"/>
        <v xml:space="preserve"> 104215162239 Kajal</v>
      </c>
    </row>
    <row r="55" spans="1:5" x14ac:dyDescent="0.3">
      <c r="A55" s="3">
        <v>44795</v>
      </c>
      <c r="B55" t="s">
        <v>130</v>
      </c>
      <c r="C55" s="8">
        <v>470</v>
      </c>
      <c r="E55" t="str">
        <f t="shared" si="0"/>
        <v>5148512 Mohit Canada</v>
      </c>
    </row>
    <row r="56" spans="1:5" x14ac:dyDescent="0.3">
      <c r="A56" s="3">
        <v>44795</v>
      </c>
      <c r="B56" t="s">
        <v>131</v>
      </c>
      <c r="C56" s="8">
        <v>1000</v>
      </c>
      <c r="E56" t="str">
        <f t="shared" si="0"/>
        <v>3788660 Avani Bhabhi</v>
      </c>
    </row>
    <row r="57" spans="1:5" x14ac:dyDescent="0.3">
      <c r="A57" s="3">
        <v>44795</v>
      </c>
      <c r="B57" t="s">
        <v>132</v>
      </c>
      <c r="C57" s="8">
        <v>1</v>
      </c>
      <c r="E57" t="str">
        <f t="shared" si="0"/>
        <v>3631032 Avani Bhabhi</v>
      </c>
    </row>
    <row r="58" spans="1:5" x14ac:dyDescent="0.3">
      <c r="A58" s="3">
        <v>44795</v>
      </c>
      <c r="B58" t="s">
        <v>119</v>
      </c>
      <c r="D58" s="6">
        <v>1004.38</v>
      </c>
      <c r="E58" t="str">
        <f t="shared" si="0"/>
        <v>r GIC Short-Term GIC</v>
      </c>
    </row>
    <row r="59" spans="1:5" x14ac:dyDescent="0.3">
      <c r="A59" s="3">
        <v>44788</v>
      </c>
      <c r="B59" t="s">
        <v>133</v>
      </c>
      <c r="D59" s="6">
        <v>700</v>
      </c>
      <c r="E59" t="str">
        <f t="shared" si="0"/>
        <v>RANSFER 000000224513</v>
      </c>
    </row>
    <row r="60" spans="1:5" x14ac:dyDescent="0.3">
      <c r="A60" s="3">
        <v>44788</v>
      </c>
      <c r="B60" t="s">
        <v>134</v>
      </c>
      <c r="C60" s="8">
        <v>711.85</v>
      </c>
      <c r="E60" t="str">
        <f t="shared" si="0"/>
        <v>AL COLL 222518171605</v>
      </c>
    </row>
    <row r="61" spans="1:5" x14ac:dyDescent="0.3">
      <c r="A61" s="3">
        <v>44788</v>
      </c>
      <c r="B61" t="s">
        <v>135</v>
      </c>
      <c r="D61" s="6">
        <v>500</v>
      </c>
      <c r="E61" t="str">
        <f t="shared" si="0"/>
        <v>RANSFER 000000227772</v>
      </c>
    </row>
    <row r="62" spans="1:5" x14ac:dyDescent="0.3">
      <c r="A62" s="3">
        <v>44778</v>
      </c>
      <c r="B62" t="s">
        <v>136</v>
      </c>
      <c r="C62" s="8">
        <v>300</v>
      </c>
      <c r="E62" t="str">
        <f t="shared" si="0"/>
        <v>399530 Daivik Canada</v>
      </c>
    </row>
    <row r="63" spans="1:5" x14ac:dyDescent="0.3">
      <c r="A63" s="3">
        <v>44775</v>
      </c>
      <c r="B63" t="s">
        <v>137</v>
      </c>
      <c r="D63" s="6">
        <v>30.82</v>
      </c>
      <c r="E63" t="str">
        <f t="shared" si="0"/>
        <v>ple Investments Inc.</v>
      </c>
    </row>
    <row r="64" spans="1:5" x14ac:dyDescent="0.3">
      <c r="A64" s="3">
        <v>44775</v>
      </c>
      <c r="B64" t="s">
        <v>138</v>
      </c>
      <c r="C64" s="8">
        <v>470</v>
      </c>
      <c r="E64" t="str">
        <f t="shared" si="0"/>
        <v>6167833 Mohit Canada</v>
      </c>
    </row>
    <row r="65" spans="1:5" x14ac:dyDescent="0.3">
      <c r="A65" s="3">
        <v>44775</v>
      </c>
      <c r="B65" t="s">
        <v>139</v>
      </c>
      <c r="D65" s="6">
        <v>930</v>
      </c>
      <c r="E65" t="str">
        <f t="shared" si="0"/>
        <v>RANSFER 000000132557</v>
      </c>
    </row>
    <row r="66" spans="1:5" x14ac:dyDescent="0.3">
      <c r="A66" s="3">
        <v>44771</v>
      </c>
      <c r="B66" t="s">
        <v>93</v>
      </c>
      <c r="D66" s="6">
        <v>6.95</v>
      </c>
      <c r="E66" t="str">
        <f t="shared" si="0"/>
        <v>VICE CHARGE DISCOUNT</v>
      </c>
    </row>
    <row r="67" spans="1:5" x14ac:dyDescent="0.3">
      <c r="A67" s="3">
        <v>44771</v>
      </c>
      <c r="B67" t="s">
        <v>94</v>
      </c>
      <c r="C67" s="8">
        <v>6.95</v>
      </c>
      <c r="E67" t="str">
        <f t="shared" ref="E67:E130" si="1">RIGHT(B67,20)</f>
        <v>5 RECORD-KEEPING N/A</v>
      </c>
    </row>
    <row r="68" spans="1:5" x14ac:dyDescent="0.3">
      <c r="A68" s="3">
        <v>44762</v>
      </c>
      <c r="B68" t="s">
        <v>140</v>
      </c>
      <c r="C68" s="8">
        <v>6</v>
      </c>
      <c r="E68" t="str">
        <f t="shared" si="1"/>
        <v>5 Shivani Centennial</v>
      </c>
    </row>
    <row r="69" spans="1:5" x14ac:dyDescent="0.3">
      <c r="A69" s="3">
        <v>44753</v>
      </c>
      <c r="B69" t="s">
        <v>141</v>
      </c>
      <c r="D69" s="6">
        <v>100</v>
      </c>
      <c r="E69" t="str">
        <f t="shared" si="1"/>
        <v>RANSFER 000000102173</v>
      </c>
    </row>
    <row r="70" spans="1:5" x14ac:dyDescent="0.3">
      <c r="A70" s="3">
        <v>44753</v>
      </c>
      <c r="B70" t="s">
        <v>142</v>
      </c>
      <c r="C70" s="8">
        <v>190</v>
      </c>
      <c r="E70" t="str">
        <f t="shared" si="1"/>
        <v>2966412 Mohit Canada</v>
      </c>
    </row>
    <row r="71" spans="1:5" x14ac:dyDescent="0.3">
      <c r="A71" s="3">
        <v>44753</v>
      </c>
      <c r="B71" t="s">
        <v>143</v>
      </c>
      <c r="C71" s="8">
        <v>175</v>
      </c>
      <c r="E71" t="str">
        <f t="shared" si="1"/>
        <v>965223 Daivik Canada</v>
      </c>
    </row>
    <row r="72" spans="1:5" x14ac:dyDescent="0.3">
      <c r="A72" s="3">
        <v>44753</v>
      </c>
      <c r="B72" t="s">
        <v>144</v>
      </c>
      <c r="C72" s="8">
        <v>750</v>
      </c>
      <c r="E72" t="str">
        <f t="shared" si="1"/>
        <v>RANSFER 000000228021</v>
      </c>
    </row>
    <row r="73" spans="1:5" x14ac:dyDescent="0.3">
      <c r="A73" s="3">
        <v>44750</v>
      </c>
      <c r="B73" t="s">
        <v>119</v>
      </c>
      <c r="D73" s="6">
        <v>1003.77</v>
      </c>
      <c r="E73" t="str">
        <f t="shared" si="1"/>
        <v>r GIC Short-Term GIC</v>
      </c>
    </row>
    <row r="74" spans="1:5" x14ac:dyDescent="0.3">
      <c r="A74" s="3">
        <v>44746</v>
      </c>
      <c r="B74" t="s">
        <v>145</v>
      </c>
      <c r="C74" s="8">
        <v>470</v>
      </c>
      <c r="E74" t="str">
        <f t="shared" si="1"/>
        <v>7539115 Mohit Canada</v>
      </c>
    </row>
    <row r="75" spans="1:5" x14ac:dyDescent="0.3">
      <c r="A75" s="3">
        <v>44746</v>
      </c>
      <c r="B75" t="s">
        <v>146</v>
      </c>
      <c r="C75" s="8">
        <v>194.35</v>
      </c>
      <c r="E75" t="str">
        <f t="shared" si="1"/>
        <v>RANSFER 000000234110</v>
      </c>
    </row>
    <row r="76" spans="1:5" x14ac:dyDescent="0.3">
      <c r="A76" s="3">
        <v>44742</v>
      </c>
      <c r="B76" t="s">
        <v>93</v>
      </c>
      <c r="D76" s="6">
        <v>6.95</v>
      </c>
      <c r="E76" t="str">
        <f t="shared" si="1"/>
        <v>VICE CHARGE DISCOUNT</v>
      </c>
    </row>
    <row r="77" spans="1:5" x14ac:dyDescent="0.3">
      <c r="A77" s="3">
        <v>44742</v>
      </c>
      <c r="B77" t="s">
        <v>94</v>
      </c>
      <c r="C77" s="8">
        <v>6.95</v>
      </c>
      <c r="E77" t="str">
        <f t="shared" si="1"/>
        <v>5 RECORD-KEEPING N/A</v>
      </c>
    </row>
    <row r="78" spans="1:5" x14ac:dyDescent="0.3">
      <c r="A78" s="3">
        <v>44740</v>
      </c>
      <c r="B78" t="s">
        <v>147</v>
      </c>
      <c r="D78" s="6">
        <v>470</v>
      </c>
      <c r="E78" t="str">
        <f t="shared" si="1"/>
        <v xml:space="preserve"> RECLAIM010512435482</v>
      </c>
    </row>
    <row r="79" spans="1:5" x14ac:dyDescent="0.3">
      <c r="A79" s="3">
        <v>44740</v>
      </c>
      <c r="B79" t="s">
        <v>148</v>
      </c>
      <c r="C79" s="8">
        <v>470</v>
      </c>
      <c r="E79" t="str">
        <f t="shared" si="1"/>
        <v>0794063 Mohit Canada</v>
      </c>
    </row>
    <row r="80" spans="1:5" x14ac:dyDescent="0.3">
      <c r="A80" s="3">
        <v>44729</v>
      </c>
      <c r="B80" t="s">
        <v>149</v>
      </c>
      <c r="C80" s="8">
        <v>367.95</v>
      </c>
      <c r="E80" t="str">
        <f t="shared" si="1"/>
        <v>RANSFER 000000133638</v>
      </c>
    </row>
    <row r="81" spans="1:5" x14ac:dyDescent="0.3">
      <c r="A81" s="3">
        <v>44729</v>
      </c>
      <c r="B81" t="s">
        <v>150</v>
      </c>
      <c r="C81" s="8">
        <v>100</v>
      </c>
      <c r="E81" t="str">
        <f t="shared" si="1"/>
        <v>423154 Daivik Canada</v>
      </c>
    </row>
    <row r="82" spans="1:5" x14ac:dyDescent="0.3">
      <c r="A82" s="3">
        <v>44729</v>
      </c>
      <c r="B82" t="s">
        <v>151</v>
      </c>
      <c r="D82" s="6">
        <v>1100</v>
      </c>
      <c r="E82" t="str">
        <f t="shared" si="1"/>
        <v>RANSFER 000000102999</v>
      </c>
    </row>
    <row r="83" spans="1:5" x14ac:dyDescent="0.3">
      <c r="A83" s="3">
        <v>44721</v>
      </c>
      <c r="B83" t="s">
        <v>152</v>
      </c>
      <c r="C83" s="8">
        <v>8992.67</v>
      </c>
      <c r="E83" t="str">
        <f t="shared" si="1"/>
        <v>NNIAL COLLEGE - FEES</v>
      </c>
    </row>
    <row r="84" spans="1:5" x14ac:dyDescent="0.3">
      <c r="A84" s="3">
        <v>44721</v>
      </c>
      <c r="B84" t="s">
        <v>153</v>
      </c>
      <c r="D84" s="6">
        <v>8992.67</v>
      </c>
      <c r="E84" t="str">
        <f t="shared" si="1"/>
        <v>RANSFER 000000138756</v>
      </c>
    </row>
    <row r="85" spans="1:5" x14ac:dyDescent="0.3">
      <c r="A85" s="3">
        <v>44720</v>
      </c>
      <c r="B85" t="s">
        <v>154</v>
      </c>
      <c r="C85" s="8">
        <v>2992.67</v>
      </c>
      <c r="E85" t="str">
        <f t="shared" si="1"/>
        <v>RANSFER 000000126111</v>
      </c>
    </row>
    <row r="86" spans="1:5" x14ac:dyDescent="0.3">
      <c r="A86" s="3">
        <v>44719</v>
      </c>
      <c r="B86" t="s">
        <v>155</v>
      </c>
      <c r="D86" s="6">
        <v>2992.67</v>
      </c>
      <c r="E86" t="str">
        <f t="shared" si="1"/>
        <v>RANSFER 000000106048</v>
      </c>
    </row>
    <row r="87" spans="1:5" x14ac:dyDescent="0.3">
      <c r="A87" s="3">
        <v>44718</v>
      </c>
      <c r="B87" t="s">
        <v>156</v>
      </c>
      <c r="C87" s="8">
        <v>250</v>
      </c>
      <c r="E87" t="str">
        <f t="shared" si="1"/>
        <v>RANSFER 000000120707</v>
      </c>
    </row>
    <row r="88" spans="1:5" x14ac:dyDescent="0.3">
      <c r="A88" s="3">
        <v>44712</v>
      </c>
      <c r="B88" t="s">
        <v>93</v>
      </c>
      <c r="D88" s="6">
        <v>6.95</v>
      </c>
      <c r="E88" t="str">
        <f t="shared" si="1"/>
        <v>VICE CHARGE DISCOUNT</v>
      </c>
    </row>
    <row r="89" spans="1:5" x14ac:dyDescent="0.3">
      <c r="A89" s="3">
        <v>44712</v>
      </c>
      <c r="B89" t="s">
        <v>94</v>
      </c>
      <c r="C89" s="8">
        <v>6.95</v>
      </c>
      <c r="E89" t="str">
        <f t="shared" si="1"/>
        <v>5 RECORD-KEEPING N/A</v>
      </c>
    </row>
    <row r="90" spans="1:5" x14ac:dyDescent="0.3">
      <c r="A90" s="3">
        <v>44711</v>
      </c>
      <c r="B90" t="s">
        <v>157</v>
      </c>
      <c r="C90" s="8">
        <v>21</v>
      </c>
      <c r="E90" t="str">
        <f t="shared" si="1"/>
        <v>01093 B.A.P.S. SHM \</v>
      </c>
    </row>
    <row r="91" spans="1:5" x14ac:dyDescent="0.3">
      <c r="A91" s="3">
        <v>44711</v>
      </c>
      <c r="B91" t="s">
        <v>158</v>
      </c>
      <c r="C91" s="8">
        <v>1003</v>
      </c>
      <c r="E91" t="str">
        <f t="shared" si="1"/>
        <v>RANSFER 000000137042</v>
      </c>
    </row>
    <row r="92" spans="1:5" x14ac:dyDescent="0.3">
      <c r="A92" s="3">
        <v>44707</v>
      </c>
      <c r="B92" t="s">
        <v>119</v>
      </c>
      <c r="D92" s="6">
        <v>1003.18</v>
      </c>
      <c r="E92" t="str">
        <f t="shared" si="1"/>
        <v>r GIC Short-Term GIC</v>
      </c>
    </row>
    <row r="93" spans="1:5" x14ac:dyDescent="0.3">
      <c r="A93" s="3">
        <v>44706</v>
      </c>
      <c r="B93" t="s">
        <v>159</v>
      </c>
      <c r="C93" s="8">
        <v>470</v>
      </c>
      <c r="E93" t="str">
        <f t="shared" si="1"/>
        <v>6571159 Mohit Canada</v>
      </c>
    </row>
    <row r="94" spans="1:5" x14ac:dyDescent="0.3">
      <c r="A94" s="3">
        <v>44705</v>
      </c>
      <c r="B94" t="s">
        <v>160</v>
      </c>
      <c r="D94" s="6">
        <v>28</v>
      </c>
      <c r="E94" t="str">
        <f t="shared" si="1"/>
        <v>25090 Nisarg thakkar</v>
      </c>
    </row>
    <row r="95" spans="1:5" x14ac:dyDescent="0.3">
      <c r="A95" s="3">
        <v>44705</v>
      </c>
      <c r="B95" t="s">
        <v>161</v>
      </c>
      <c r="D95" s="6">
        <v>27.24</v>
      </c>
      <c r="E95" t="str">
        <f t="shared" si="1"/>
        <v>492597150 Parth Shah</v>
      </c>
    </row>
    <row r="96" spans="1:5" x14ac:dyDescent="0.3">
      <c r="A96" s="3">
        <v>44701</v>
      </c>
      <c r="B96" t="s">
        <v>162</v>
      </c>
      <c r="C96" s="8">
        <v>100</v>
      </c>
      <c r="E96" t="str">
        <f t="shared" si="1"/>
        <v>3265421 Mohit Canada</v>
      </c>
    </row>
    <row r="97" spans="1:5" x14ac:dyDescent="0.3">
      <c r="A97" s="3">
        <v>44701</v>
      </c>
      <c r="B97" t="s">
        <v>163</v>
      </c>
      <c r="C97" s="8">
        <v>384.62</v>
      </c>
      <c r="E97" t="str">
        <f t="shared" si="1"/>
        <v>RANSFER 000000119683</v>
      </c>
    </row>
    <row r="98" spans="1:5" x14ac:dyDescent="0.3">
      <c r="A98" s="3">
        <v>44701</v>
      </c>
      <c r="B98" t="s">
        <v>164</v>
      </c>
      <c r="D98" s="6">
        <v>1000</v>
      </c>
      <c r="E98" t="str">
        <f t="shared" si="1"/>
        <v>RANSFER 000000118916</v>
      </c>
    </row>
    <row r="99" spans="1:5" x14ac:dyDescent="0.3">
      <c r="A99" s="3">
        <v>44680</v>
      </c>
      <c r="B99" t="s">
        <v>93</v>
      </c>
      <c r="D99" s="6">
        <v>6.95</v>
      </c>
      <c r="E99" t="str">
        <f t="shared" si="1"/>
        <v>VICE CHARGE DISCOUNT</v>
      </c>
    </row>
    <row r="100" spans="1:5" x14ac:dyDescent="0.3">
      <c r="A100" s="3">
        <v>44680</v>
      </c>
      <c r="B100" t="s">
        <v>94</v>
      </c>
      <c r="C100" s="8">
        <v>6.95</v>
      </c>
      <c r="E100" t="str">
        <f t="shared" si="1"/>
        <v>5 RECORD-KEEPING N/A</v>
      </c>
    </row>
    <row r="101" spans="1:5" x14ac:dyDescent="0.3">
      <c r="A101" s="3">
        <v>44677</v>
      </c>
      <c r="B101" t="s">
        <v>165</v>
      </c>
      <c r="C101" s="8">
        <v>470</v>
      </c>
      <c r="E101" t="str">
        <f t="shared" si="1"/>
        <v>7666635 Mohit Canada</v>
      </c>
    </row>
    <row r="102" spans="1:5" x14ac:dyDescent="0.3">
      <c r="A102" s="3">
        <v>44676</v>
      </c>
      <c r="B102" t="s">
        <v>166</v>
      </c>
      <c r="C102" s="8">
        <v>7.99</v>
      </c>
      <c r="E102" t="str">
        <f t="shared" si="1"/>
        <v>0970 PANCHVATI SUPER</v>
      </c>
    </row>
    <row r="103" spans="1:5" x14ac:dyDescent="0.3">
      <c r="A103" s="3">
        <v>44676</v>
      </c>
      <c r="B103" t="s">
        <v>167</v>
      </c>
      <c r="D103" s="6">
        <v>700</v>
      </c>
      <c r="E103" t="str">
        <f t="shared" si="1"/>
        <v>RANSFER 000000115614</v>
      </c>
    </row>
    <row r="104" spans="1:5" x14ac:dyDescent="0.3">
      <c r="A104" s="3">
        <v>44671</v>
      </c>
      <c r="B104" t="s">
        <v>168</v>
      </c>
      <c r="C104" s="8">
        <v>200</v>
      </c>
      <c r="E104" t="str">
        <f t="shared" si="1"/>
        <v>areowner Investments</v>
      </c>
    </row>
    <row r="105" spans="1:5" x14ac:dyDescent="0.3">
      <c r="A105" s="3">
        <v>44671</v>
      </c>
      <c r="B105" t="s">
        <v>169</v>
      </c>
      <c r="D105" s="6">
        <v>200</v>
      </c>
      <c r="E105" t="str">
        <f t="shared" si="1"/>
        <v>RANSFER 000000116024</v>
      </c>
    </row>
    <row r="106" spans="1:5" x14ac:dyDescent="0.3">
      <c r="A106" s="3">
        <v>44671</v>
      </c>
      <c r="B106" t="s">
        <v>170</v>
      </c>
      <c r="C106" s="8">
        <v>238.81</v>
      </c>
      <c r="E106" t="str">
        <f t="shared" si="1"/>
        <v>RANSFER 000000128929</v>
      </c>
    </row>
    <row r="107" spans="1:5" x14ac:dyDescent="0.3">
      <c r="A107" s="3">
        <v>44670</v>
      </c>
      <c r="B107" t="s">
        <v>171</v>
      </c>
      <c r="D107" s="6">
        <v>100</v>
      </c>
      <c r="E107" t="str">
        <f t="shared" si="1"/>
        <v>RANSFER 000000137458</v>
      </c>
    </row>
    <row r="108" spans="1:5" x14ac:dyDescent="0.3">
      <c r="A108" s="3">
        <v>44669</v>
      </c>
      <c r="B108" t="s">
        <v>172</v>
      </c>
      <c r="C108" s="8">
        <v>15</v>
      </c>
      <c r="E108" t="str">
        <f t="shared" si="1"/>
        <v>089897196 Parth Shah</v>
      </c>
    </row>
    <row r="109" spans="1:5" x14ac:dyDescent="0.3">
      <c r="A109" s="3">
        <v>44664</v>
      </c>
      <c r="B109" t="s">
        <v>173</v>
      </c>
      <c r="C109" s="8">
        <v>50</v>
      </c>
      <c r="E109" t="str">
        <f t="shared" si="1"/>
        <v>RANSFER 000000124641</v>
      </c>
    </row>
    <row r="110" spans="1:5" x14ac:dyDescent="0.3">
      <c r="A110" s="3">
        <v>44664</v>
      </c>
      <c r="B110" t="s">
        <v>174</v>
      </c>
      <c r="C110" s="8">
        <v>750</v>
      </c>
      <c r="E110" t="str">
        <f t="shared" si="1"/>
        <v>RANSFER 000000123961</v>
      </c>
    </row>
    <row r="111" spans="1:5" x14ac:dyDescent="0.3">
      <c r="A111" s="3">
        <v>44664</v>
      </c>
      <c r="B111" t="s">
        <v>119</v>
      </c>
      <c r="D111" s="6">
        <v>1002.59</v>
      </c>
      <c r="E111" t="str">
        <f t="shared" si="1"/>
        <v>r GIC Short-Term GIC</v>
      </c>
    </row>
    <row r="112" spans="1:5" x14ac:dyDescent="0.3">
      <c r="A112" s="3">
        <v>44663</v>
      </c>
      <c r="B112" t="s">
        <v>168</v>
      </c>
      <c r="C112" s="8">
        <v>200</v>
      </c>
      <c r="E112" t="str">
        <f t="shared" si="1"/>
        <v>areowner Investments</v>
      </c>
    </row>
    <row r="113" spans="1:5" x14ac:dyDescent="0.3">
      <c r="A113" s="3">
        <v>44662</v>
      </c>
      <c r="B113" t="s">
        <v>175</v>
      </c>
      <c r="D113" s="6">
        <v>150</v>
      </c>
      <c r="E113" t="str">
        <f t="shared" si="1"/>
        <v>RANSFER 000000126755</v>
      </c>
    </row>
    <row r="114" spans="1:5" x14ac:dyDescent="0.3">
      <c r="A114" s="3">
        <v>44662</v>
      </c>
      <c r="B114" t="s">
        <v>176</v>
      </c>
      <c r="C114" s="8">
        <v>100</v>
      </c>
      <c r="E114" t="str">
        <f t="shared" si="1"/>
        <v>3076795 Mohit Canada</v>
      </c>
    </row>
    <row r="115" spans="1:5" x14ac:dyDescent="0.3">
      <c r="A115" s="3">
        <v>44662</v>
      </c>
      <c r="B115" t="s">
        <v>177</v>
      </c>
      <c r="C115" s="8">
        <v>150</v>
      </c>
      <c r="E115" t="str">
        <f t="shared" si="1"/>
        <v>076179 Daivik Canada</v>
      </c>
    </row>
    <row r="116" spans="1:5" x14ac:dyDescent="0.3">
      <c r="A116" s="3">
        <v>44662</v>
      </c>
      <c r="B116" t="s">
        <v>178</v>
      </c>
      <c r="C116" s="8">
        <v>12</v>
      </c>
      <c r="E116" t="str">
        <f t="shared" si="1"/>
        <v>82606553 Jagjot Work</v>
      </c>
    </row>
    <row r="117" spans="1:5" x14ac:dyDescent="0.3">
      <c r="A117" s="3">
        <v>44655</v>
      </c>
      <c r="B117" t="s">
        <v>179</v>
      </c>
      <c r="C117" s="8">
        <v>22.17</v>
      </c>
      <c r="E117" t="str">
        <f t="shared" si="1"/>
        <v>8 Shivani Centennial</v>
      </c>
    </row>
    <row r="118" spans="1:5" x14ac:dyDescent="0.3">
      <c r="A118" s="3">
        <v>44655</v>
      </c>
      <c r="B118" t="s">
        <v>180</v>
      </c>
      <c r="D118" s="6">
        <v>22.17</v>
      </c>
      <c r="E118" t="str">
        <f t="shared" si="1"/>
        <v>010489594335 Shivani</v>
      </c>
    </row>
    <row r="119" spans="1:5" x14ac:dyDescent="0.3">
      <c r="A119" s="3">
        <v>44651</v>
      </c>
      <c r="B119" t="s">
        <v>93</v>
      </c>
      <c r="D119" s="6">
        <v>6.95</v>
      </c>
      <c r="E119" t="str">
        <f t="shared" si="1"/>
        <v>VICE CHARGE DISCOUNT</v>
      </c>
    </row>
    <row r="120" spans="1:5" x14ac:dyDescent="0.3">
      <c r="A120" s="3">
        <v>44651</v>
      </c>
      <c r="B120" t="s">
        <v>94</v>
      </c>
      <c r="C120" s="8">
        <v>6.95</v>
      </c>
      <c r="E120" t="str">
        <f t="shared" si="1"/>
        <v>5 RECORD-KEEPING N/A</v>
      </c>
    </row>
    <row r="121" spans="1:5" x14ac:dyDescent="0.3">
      <c r="A121" s="3">
        <v>44649</v>
      </c>
      <c r="B121" t="s">
        <v>181</v>
      </c>
      <c r="C121" s="8">
        <v>470</v>
      </c>
      <c r="E121" t="str">
        <f t="shared" si="1"/>
        <v>9771927 Mohit Canada</v>
      </c>
    </row>
    <row r="122" spans="1:5" x14ac:dyDescent="0.3">
      <c r="A122" s="3">
        <v>44648</v>
      </c>
      <c r="B122" t="s">
        <v>182</v>
      </c>
      <c r="C122" s="8">
        <v>454.36</v>
      </c>
      <c r="E122" t="str">
        <f t="shared" si="1"/>
        <v>RANSFER 000000109410</v>
      </c>
    </row>
    <row r="123" spans="1:5" x14ac:dyDescent="0.3">
      <c r="A123" s="3">
        <v>44648</v>
      </c>
      <c r="B123" t="s">
        <v>183</v>
      </c>
      <c r="D123" s="6">
        <v>900</v>
      </c>
      <c r="E123" t="str">
        <f t="shared" si="1"/>
        <v>RANSFER 000000128042</v>
      </c>
    </row>
    <row r="124" spans="1:5" x14ac:dyDescent="0.3">
      <c r="A124" s="3">
        <v>44641</v>
      </c>
      <c r="B124" t="s">
        <v>184</v>
      </c>
      <c r="D124" s="6">
        <v>26.52</v>
      </c>
      <c r="E124" t="str">
        <f t="shared" si="1"/>
        <v>96 Darshan Mathukiya</v>
      </c>
    </row>
    <row r="125" spans="1:5" x14ac:dyDescent="0.3">
      <c r="A125" s="3">
        <v>44622</v>
      </c>
      <c r="B125" t="s">
        <v>185</v>
      </c>
      <c r="C125" s="8">
        <v>1002</v>
      </c>
      <c r="E125" t="str">
        <f t="shared" si="1"/>
        <v>RANSFER 000000126869</v>
      </c>
    </row>
    <row r="126" spans="1:5" x14ac:dyDescent="0.3">
      <c r="A126" s="3">
        <v>44621</v>
      </c>
      <c r="B126" t="s">
        <v>119</v>
      </c>
      <c r="D126" s="6">
        <v>1002</v>
      </c>
      <c r="E126" t="str">
        <f t="shared" si="1"/>
        <v>r GIC Short-Term GIC</v>
      </c>
    </row>
    <row r="127" spans="1:5" x14ac:dyDescent="0.3">
      <c r="A127" s="3">
        <v>44620</v>
      </c>
      <c r="B127" t="s">
        <v>93</v>
      </c>
      <c r="D127" s="6">
        <v>6.95</v>
      </c>
      <c r="E127" t="str">
        <f t="shared" si="1"/>
        <v>VICE CHARGE DISCOUNT</v>
      </c>
    </row>
    <row r="128" spans="1:5" x14ac:dyDescent="0.3">
      <c r="A128" s="3">
        <v>44620</v>
      </c>
      <c r="B128" t="s">
        <v>94</v>
      </c>
      <c r="C128" s="8">
        <v>6.95</v>
      </c>
      <c r="E128" t="str">
        <f t="shared" si="1"/>
        <v>5 RECORD-KEEPING N/A</v>
      </c>
    </row>
    <row r="129" spans="1:5" x14ac:dyDescent="0.3">
      <c r="A129" s="3">
        <v>44620</v>
      </c>
      <c r="B129" t="s">
        <v>186</v>
      </c>
      <c r="C129" s="8">
        <v>410</v>
      </c>
      <c r="E129" t="str">
        <f t="shared" si="1"/>
        <v>0460444 Mohit Canada</v>
      </c>
    </row>
    <row r="130" spans="1:5" x14ac:dyDescent="0.3">
      <c r="A130" s="3">
        <v>44620</v>
      </c>
      <c r="B130" t="s">
        <v>187</v>
      </c>
      <c r="C130" s="8">
        <v>369.82</v>
      </c>
      <c r="E130" t="str">
        <f t="shared" si="1"/>
        <v>RANSFER 000000108275</v>
      </c>
    </row>
    <row r="131" spans="1:5" x14ac:dyDescent="0.3">
      <c r="A131" s="3">
        <v>44620</v>
      </c>
      <c r="B131" t="s">
        <v>188</v>
      </c>
      <c r="D131" s="6">
        <v>865</v>
      </c>
      <c r="E131" t="str">
        <f t="shared" ref="E131:E194" si="2">RIGHT(B131,20)</f>
        <v>RANSFER 000000117891</v>
      </c>
    </row>
    <row r="132" spans="1:5" x14ac:dyDescent="0.3">
      <c r="A132" s="3">
        <v>44607</v>
      </c>
      <c r="B132" t="s">
        <v>189</v>
      </c>
      <c r="D132" s="6">
        <v>36</v>
      </c>
      <c r="E132" t="str">
        <f t="shared" si="2"/>
        <v>41 MR PARIDH THAKKAR</v>
      </c>
    </row>
    <row r="133" spans="1:5" x14ac:dyDescent="0.3">
      <c r="A133" s="3">
        <v>44599</v>
      </c>
      <c r="B133" t="s">
        <v>190</v>
      </c>
      <c r="C133" s="8">
        <v>100</v>
      </c>
      <c r="E133" t="str">
        <f t="shared" si="2"/>
        <v>2414891 Mohit Canada</v>
      </c>
    </row>
    <row r="134" spans="1:5" x14ac:dyDescent="0.3">
      <c r="A134" s="3">
        <v>44592</v>
      </c>
      <c r="B134" t="s">
        <v>93</v>
      </c>
      <c r="D134" s="6">
        <v>6.95</v>
      </c>
      <c r="E134" t="str">
        <f t="shared" si="2"/>
        <v>VICE CHARGE DISCOUNT</v>
      </c>
    </row>
    <row r="135" spans="1:5" x14ac:dyDescent="0.3">
      <c r="A135" s="3">
        <v>44592</v>
      </c>
      <c r="B135" t="s">
        <v>94</v>
      </c>
      <c r="C135" s="8">
        <v>6.95</v>
      </c>
      <c r="E135" t="str">
        <f t="shared" si="2"/>
        <v>5 RECORD-KEEPING N/A</v>
      </c>
    </row>
    <row r="136" spans="1:5" x14ac:dyDescent="0.3">
      <c r="A136" s="3">
        <v>44592</v>
      </c>
      <c r="B136" t="s">
        <v>191</v>
      </c>
      <c r="C136" s="8">
        <v>250</v>
      </c>
      <c r="E136" t="str">
        <f t="shared" si="2"/>
        <v>RANSFER 000000240564</v>
      </c>
    </row>
    <row r="137" spans="1:5" x14ac:dyDescent="0.3">
      <c r="A137" s="3">
        <v>44592</v>
      </c>
      <c r="B137" t="s">
        <v>192</v>
      </c>
      <c r="C137" s="8">
        <v>100</v>
      </c>
      <c r="E137" t="str">
        <f t="shared" si="2"/>
        <v>901609 Daivik Canada</v>
      </c>
    </row>
    <row r="138" spans="1:5" x14ac:dyDescent="0.3">
      <c r="A138" s="3">
        <v>44592</v>
      </c>
      <c r="B138" t="s">
        <v>193</v>
      </c>
      <c r="C138" s="8">
        <v>410</v>
      </c>
      <c r="E138" t="str">
        <f t="shared" si="2"/>
        <v>5271196 Mohit Canada</v>
      </c>
    </row>
    <row r="139" spans="1:5" x14ac:dyDescent="0.3">
      <c r="A139" s="3">
        <v>44592</v>
      </c>
      <c r="B139" t="s">
        <v>194</v>
      </c>
      <c r="C139" s="8">
        <v>258.61</v>
      </c>
      <c r="E139" t="str">
        <f t="shared" si="2"/>
        <v>RANSFER 000000127075</v>
      </c>
    </row>
    <row r="140" spans="1:5" x14ac:dyDescent="0.3">
      <c r="A140" s="3">
        <v>44592</v>
      </c>
      <c r="B140" t="s">
        <v>195</v>
      </c>
      <c r="D140" s="6">
        <v>795.97</v>
      </c>
      <c r="E140" t="str">
        <f t="shared" si="2"/>
        <v>DEPOSIT 000000107693</v>
      </c>
    </row>
    <row r="141" spans="1:5" x14ac:dyDescent="0.3">
      <c r="A141" s="3">
        <v>44592</v>
      </c>
      <c r="B141" t="s">
        <v>196</v>
      </c>
      <c r="D141" s="6">
        <v>370.24</v>
      </c>
      <c r="E141" t="str">
        <f t="shared" si="2"/>
        <v>DEPOSIT 000000107604</v>
      </c>
    </row>
    <row r="142" spans="1:5" x14ac:dyDescent="0.3">
      <c r="A142" s="3">
        <v>44578</v>
      </c>
      <c r="B142" t="s">
        <v>197</v>
      </c>
      <c r="C142" s="8">
        <v>1000</v>
      </c>
      <c r="E142" t="str">
        <f t="shared" si="2"/>
        <v>RANSFER 000000236827</v>
      </c>
    </row>
    <row r="143" spans="1:5" x14ac:dyDescent="0.3">
      <c r="A143" s="3">
        <v>44578</v>
      </c>
      <c r="B143" t="s">
        <v>119</v>
      </c>
      <c r="D143" s="6">
        <v>1001.41</v>
      </c>
      <c r="E143" t="str">
        <f t="shared" si="2"/>
        <v>r GIC Short-Term GIC</v>
      </c>
    </row>
    <row r="144" spans="1:5" x14ac:dyDescent="0.3">
      <c r="A144" s="3">
        <v>44573</v>
      </c>
      <c r="B144" t="s">
        <v>198</v>
      </c>
      <c r="C144" s="8">
        <v>370</v>
      </c>
      <c r="E144" t="str">
        <f t="shared" si="2"/>
        <v>RANSFER 000000238123</v>
      </c>
    </row>
    <row r="145" spans="1:5" x14ac:dyDescent="0.3">
      <c r="A145" s="3">
        <v>44561</v>
      </c>
      <c r="B145" t="s">
        <v>93</v>
      </c>
      <c r="D145" s="6">
        <v>6.95</v>
      </c>
      <c r="E145" t="str">
        <f t="shared" si="2"/>
        <v>VICE CHARGE DISCOUNT</v>
      </c>
    </row>
    <row r="146" spans="1:5" x14ac:dyDescent="0.3">
      <c r="A146" s="3">
        <v>44561</v>
      </c>
      <c r="B146" t="s">
        <v>94</v>
      </c>
      <c r="C146" s="8">
        <v>6.95</v>
      </c>
      <c r="E146" t="str">
        <f t="shared" si="2"/>
        <v>5 RECORD-KEEPING N/A</v>
      </c>
    </row>
    <row r="147" spans="1:5" x14ac:dyDescent="0.3">
      <c r="A147" s="3">
        <v>44559</v>
      </c>
      <c r="B147" t="s">
        <v>199</v>
      </c>
      <c r="C147" s="8">
        <v>361</v>
      </c>
      <c r="E147" t="str">
        <f t="shared" si="2"/>
        <v>03988482551 Riddhish</v>
      </c>
    </row>
    <row r="148" spans="1:5" x14ac:dyDescent="0.3">
      <c r="A148" s="3">
        <v>44545</v>
      </c>
      <c r="B148" t="s">
        <v>200</v>
      </c>
      <c r="C148" s="8">
        <v>89.74</v>
      </c>
      <c r="E148" t="str">
        <f t="shared" si="2"/>
        <v>5685220 Mohit Canada</v>
      </c>
    </row>
    <row r="149" spans="1:5" x14ac:dyDescent="0.3">
      <c r="A149" s="3">
        <v>44536</v>
      </c>
      <c r="B149" t="s">
        <v>201</v>
      </c>
      <c r="C149" s="8">
        <v>9.4</v>
      </c>
      <c r="E149" t="str">
        <f t="shared" si="2"/>
        <v>967019684 Rahul 9726</v>
      </c>
    </row>
    <row r="150" spans="1:5" x14ac:dyDescent="0.3">
      <c r="A150" s="3">
        <v>44536</v>
      </c>
      <c r="B150" t="s">
        <v>202</v>
      </c>
      <c r="C150" s="8">
        <v>1000</v>
      </c>
      <c r="E150" t="str">
        <f t="shared" si="2"/>
        <v>RANSFER 000000221817</v>
      </c>
    </row>
    <row r="151" spans="1:5" x14ac:dyDescent="0.3">
      <c r="A151" s="3">
        <v>44536</v>
      </c>
      <c r="B151" t="s">
        <v>119</v>
      </c>
      <c r="D151" s="6">
        <v>1000.84</v>
      </c>
      <c r="E151" t="str">
        <f t="shared" si="2"/>
        <v>r GIC Short-Term GIC</v>
      </c>
    </row>
    <row r="152" spans="1:5" x14ac:dyDescent="0.3">
      <c r="A152" s="3">
        <v>44531</v>
      </c>
      <c r="B152" t="s">
        <v>203</v>
      </c>
      <c r="C152" s="8">
        <v>128.15</v>
      </c>
      <c r="E152" t="str">
        <f t="shared" si="2"/>
        <v>80144 SHOPPER'S DRUG</v>
      </c>
    </row>
    <row r="153" spans="1:5" x14ac:dyDescent="0.3">
      <c r="A153" s="3">
        <v>44531</v>
      </c>
      <c r="B153" t="s">
        <v>204</v>
      </c>
      <c r="C153" s="8">
        <v>342</v>
      </c>
      <c r="E153" t="str">
        <f t="shared" si="2"/>
        <v>03961778268 Riddhish</v>
      </c>
    </row>
    <row r="154" spans="1:5" x14ac:dyDescent="0.3">
      <c r="A154" s="3">
        <v>44530</v>
      </c>
      <c r="B154" t="s">
        <v>93</v>
      </c>
      <c r="D154" s="6">
        <v>6.95</v>
      </c>
      <c r="E154" t="str">
        <f t="shared" si="2"/>
        <v>VICE CHARGE DISCOUNT</v>
      </c>
    </row>
    <row r="155" spans="1:5" x14ac:dyDescent="0.3">
      <c r="A155" s="3">
        <v>44530</v>
      </c>
      <c r="B155" t="s">
        <v>94</v>
      </c>
      <c r="C155" s="8">
        <v>6.95</v>
      </c>
      <c r="E155" t="str">
        <f t="shared" si="2"/>
        <v>5 RECORD-KEEPING N/A</v>
      </c>
    </row>
    <row r="156" spans="1:5" x14ac:dyDescent="0.3">
      <c r="A156" s="3">
        <v>44530</v>
      </c>
      <c r="B156" t="s">
        <v>205</v>
      </c>
      <c r="C156" s="8">
        <v>5.57</v>
      </c>
      <c r="E156" t="str">
        <f t="shared" si="2"/>
        <v>1816 WALMART STORE #</v>
      </c>
    </row>
    <row r="157" spans="1:5" x14ac:dyDescent="0.3">
      <c r="A157" s="3">
        <v>44522</v>
      </c>
      <c r="B157" t="s">
        <v>206</v>
      </c>
      <c r="C157" s="8">
        <v>87.89</v>
      </c>
      <c r="E157" t="str">
        <f t="shared" si="2"/>
        <v>1407 WALMART STORE #</v>
      </c>
    </row>
    <row r="158" spans="1:5" x14ac:dyDescent="0.3">
      <c r="A158" s="3">
        <v>44519</v>
      </c>
      <c r="B158" t="s">
        <v>207</v>
      </c>
      <c r="D158" s="6">
        <v>60.99</v>
      </c>
      <c r="E158" t="str">
        <f t="shared" si="2"/>
        <v>1683 WALMART STORE #</v>
      </c>
    </row>
    <row r="159" spans="1:5" x14ac:dyDescent="0.3">
      <c r="A159" s="3">
        <v>44518</v>
      </c>
      <c r="B159" t="s">
        <v>208</v>
      </c>
      <c r="C159" s="8">
        <v>60.99</v>
      </c>
      <c r="E159" t="str">
        <f t="shared" si="2"/>
        <v>1739 WALMART STORE #</v>
      </c>
    </row>
    <row r="160" spans="1:5" x14ac:dyDescent="0.3">
      <c r="A160" s="3">
        <v>44518</v>
      </c>
      <c r="B160" t="s">
        <v>209</v>
      </c>
      <c r="C160" s="8">
        <v>5</v>
      </c>
      <c r="E160" t="str">
        <f t="shared" si="2"/>
        <v>9443538 Mohit Canada</v>
      </c>
    </row>
    <row r="161" spans="1:5" x14ac:dyDescent="0.3">
      <c r="A161" s="3">
        <v>44515</v>
      </c>
      <c r="B161" t="s">
        <v>210</v>
      </c>
      <c r="C161" s="8">
        <v>100</v>
      </c>
      <c r="E161" t="str">
        <f t="shared" si="2"/>
        <v>6220780 Mohit Canada</v>
      </c>
    </row>
    <row r="162" spans="1:5" x14ac:dyDescent="0.3">
      <c r="A162" s="3">
        <v>44512</v>
      </c>
      <c r="B162" t="s">
        <v>211</v>
      </c>
      <c r="C162" s="8">
        <v>5.59</v>
      </c>
      <c r="E162" t="str">
        <f t="shared" si="2"/>
        <v>001658074 METRO #442</v>
      </c>
    </row>
    <row r="163" spans="1:5" x14ac:dyDescent="0.3">
      <c r="A163" s="3">
        <v>44512</v>
      </c>
      <c r="B163" t="s">
        <v>212</v>
      </c>
      <c r="C163" s="8">
        <v>40</v>
      </c>
      <c r="E163" t="str">
        <f t="shared" si="2"/>
        <v xml:space="preserve"> 103943787495 Kanha</v>
      </c>
    </row>
    <row r="164" spans="1:5" x14ac:dyDescent="0.3">
      <c r="A164" s="3">
        <v>44508</v>
      </c>
      <c r="B164" t="s">
        <v>213</v>
      </c>
      <c r="C164" s="8">
        <v>1000</v>
      </c>
      <c r="E164" t="str">
        <f t="shared" si="2"/>
        <v>RONIC BANKING OPERAT</v>
      </c>
    </row>
    <row r="165" spans="1:5" x14ac:dyDescent="0.3">
      <c r="A165" s="3">
        <v>44508</v>
      </c>
      <c r="B165" t="s">
        <v>213</v>
      </c>
      <c r="C165" s="8">
        <v>1000</v>
      </c>
      <c r="E165" t="str">
        <f t="shared" si="2"/>
        <v>RONIC BANKING OPERAT</v>
      </c>
    </row>
    <row r="166" spans="1:5" x14ac:dyDescent="0.3">
      <c r="A166" s="3">
        <v>44508</v>
      </c>
      <c r="B166" t="s">
        <v>213</v>
      </c>
      <c r="C166" s="8">
        <v>1000</v>
      </c>
      <c r="E166" t="str">
        <f t="shared" si="2"/>
        <v>RONIC BANKING OPERAT</v>
      </c>
    </row>
    <row r="167" spans="1:5" x14ac:dyDescent="0.3">
      <c r="A167" s="3">
        <v>44508</v>
      </c>
      <c r="B167" t="s">
        <v>213</v>
      </c>
      <c r="C167" s="8">
        <v>1000</v>
      </c>
      <c r="E167" t="str">
        <f t="shared" si="2"/>
        <v>RONIC BANKING OPERAT</v>
      </c>
    </row>
    <row r="168" spans="1:5" x14ac:dyDescent="0.3">
      <c r="A168" s="3">
        <v>44508</v>
      </c>
      <c r="B168" t="s">
        <v>213</v>
      </c>
      <c r="C168" s="8">
        <v>1000</v>
      </c>
      <c r="E168" t="str">
        <f t="shared" si="2"/>
        <v>RONIC BANKING OPERAT</v>
      </c>
    </row>
    <row r="169" spans="1:5" x14ac:dyDescent="0.3">
      <c r="A169" s="3">
        <v>44508</v>
      </c>
      <c r="B169" t="s">
        <v>213</v>
      </c>
      <c r="C169" s="8">
        <v>1000</v>
      </c>
      <c r="E169" t="str">
        <f t="shared" si="2"/>
        <v>RONIC BANKING OPERAT</v>
      </c>
    </row>
    <row r="170" spans="1:5" x14ac:dyDescent="0.3">
      <c r="A170" s="3">
        <v>44508</v>
      </c>
      <c r="B170" t="s">
        <v>213</v>
      </c>
      <c r="C170" s="8">
        <v>1000</v>
      </c>
      <c r="E170" t="str">
        <f t="shared" si="2"/>
        <v>RONIC BANKING OPERAT</v>
      </c>
    </row>
    <row r="171" spans="1:5" x14ac:dyDescent="0.3">
      <c r="A171" s="3">
        <v>44508</v>
      </c>
      <c r="B171" t="s">
        <v>213</v>
      </c>
      <c r="C171" s="8">
        <v>1000</v>
      </c>
      <c r="E171" t="str">
        <f t="shared" si="2"/>
        <v>RONIC BANKING OPERAT</v>
      </c>
    </row>
    <row r="172" spans="1:5" x14ac:dyDescent="0.3">
      <c r="A172" s="3">
        <v>44504</v>
      </c>
      <c r="B172" t="s">
        <v>214</v>
      </c>
      <c r="C172" s="8">
        <v>43</v>
      </c>
      <c r="E172" t="str">
        <f t="shared" si="2"/>
        <v>937095952 Rahul 9726</v>
      </c>
    </row>
    <row r="173" spans="1:5" x14ac:dyDescent="0.3">
      <c r="A173" s="3">
        <v>44501</v>
      </c>
      <c r="B173" t="s">
        <v>215</v>
      </c>
      <c r="C173" s="8">
        <v>100</v>
      </c>
      <c r="E173" t="str">
        <f t="shared" si="2"/>
        <v>3596739 Mohit Canada</v>
      </c>
    </row>
    <row r="174" spans="1:5" x14ac:dyDescent="0.3">
      <c r="A174" s="3">
        <v>44501</v>
      </c>
      <c r="B174" t="s">
        <v>216</v>
      </c>
      <c r="C174" s="8">
        <v>341.66</v>
      </c>
      <c r="E174" t="str">
        <f t="shared" si="2"/>
        <v>03933597007 Riddhish</v>
      </c>
    </row>
    <row r="175" spans="1:5" x14ac:dyDescent="0.3">
      <c r="A175" s="3">
        <v>44501</v>
      </c>
      <c r="B175" t="s">
        <v>217</v>
      </c>
      <c r="D175" s="6">
        <v>10</v>
      </c>
      <c r="E175" t="str">
        <f t="shared" si="2"/>
        <v>375 Mariana Carneiro</v>
      </c>
    </row>
    <row r="176" spans="1:5" x14ac:dyDescent="0.3">
      <c r="A176" s="3">
        <v>44501</v>
      </c>
      <c r="B176" t="s">
        <v>218</v>
      </c>
      <c r="C176" s="8">
        <v>10</v>
      </c>
      <c r="E176" t="str">
        <f t="shared" si="2"/>
        <v>964 MARIANA CARNEIRO</v>
      </c>
    </row>
    <row r="177" spans="1:5" x14ac:dyDescent="0.3">
      <c r="A177" s="3">
        <v>44498</v>
      </c>
      <c r="B177" t="s">
        <v>93</v>
      </c>
      <c r="D177" s="6">
        <v>9.4499999999999993</v>
      </c>
      <c r="E177" t="str">
        <f t="shared" si="2"/>
        <v>VICE CHARGE DISCOUNT</v>
      </c>
    </row>
    <row r="178" spans="1:5" x14ac:dyDescent="0.3">
      <c r="A178" s="3">
        <v>44498</v>
      </c>
      <c r="B178" t="s">
        <v>219</v>
      </c>
      <c r="C178" s="8">
        <v>9.4499999999999993</v>
      </c>
      <c r="E178" t="str">
        <f t="shared" si="2"/>
        <v>5 RECORD-KEEPING N/A</v>
      </c>
    </row>
    <row r="179" spans="1:5" x14ac:dyDescent="0.3">
      <c r="A179" s="3">
        <v>44496</v>
      </c>
      <c r="B179" t="s">
        <v>220</v>
      </c>
      <c r="D179" s="6">
        <v>286.45999999999998</v>
      </c>
      <c r="E179" t="str">
        <f t="shared" si="2"/>
        <v>LLISTER 130015678825</v>
      </c>
    </row>
    <row r="180" spans="1:5" x14ac:dyDescent="0.3">
      <c r="A180" s="3">
        <v>44496</v>
      </c>
      <c r="B180" t="s">
        <v>221</v>
      </c>
      <c r="C180" s="8">
        <v>286.45999999999998</v>
      </c>
      <c r="E180" t="str">
        <f t="shared" si="2"/>
        <v>LLISTER 130015678825</v>
      </c>
    </row>
    <row r="181" spans="1:5" x14ac:dyDescent="0.3">
      <c r="A181" s="3">
        <v>44496</v>
      </c>
      <c r="B181" t="s">
        <v>222</v>
      </c>
      <c r="D181" s="6">
        <v>143.5</v>
      </c>
      <c r="E181" t="str">
        <f t="shared" si="2"/>
        <v>ulkumar jike Makwana</v>
      </c>
    </row>
    <row r="182" spans="1:5" x14ac:dyDescent="0.3">
      <c r="A182" s="3">
        <v>44494</v>
      </c>
      <c r="B182" t="s">
        <v>223</v>
      </c>
      <c r="C182" s="8">
        <v>40</v>
      </c>
      <c r="E182" t="str">
        <f t="shared" si="2"/>
        <v xml:space="preserve"> PRESTO 129700254148</v>
      </c>
    </row>
    <row r="183" spans="1:5" x14ac:dyDescent="0.3">
      <c r="A183" s="3">
        <v>44494</v>
      </c>
      <c r="B183" t="s">
        <v>224</v>
      </c>
      <c r="C183" s="8">
        <v>4.3600000000000003</v>
      </c>
      <c r="E183" t="str">
        <f t="shared" si="2"/>
        <v>1082 NOFRILLS NICK'S</v>
      </c>
    </row>
    <row r="184" spans="1:5" x14ac:dyDescent="0.3">
      <c r="A184" s="3">
        <v>44494</v>
      </c>
      <c r="B184" t="s">
        <v>225</v>
      </c>
      <c r="C184" s="8">
        <v>5.74</v>
      </c>
      <c r="E184" t="str">
        <f t="shared" si="2"/>
        <v>1872 DOLLARAMA # 880</v>
      </c>
    </row>
    <row r="185" spans="1:5" x14ac:dyDescent="0.3">
      <c r="A185" s="3">
        <v>44494</v>
      </c>
      <c r="B185" t="s">
        <v>226</v>
      </c>
      <c r="C185" s="8">
        <v>17.23</v>
      </c>
      <c r="E185" t="str">
        <f t="shared" si="2"/>
        <v>8003 SQ *SUGARHILL D</v>
      </c>
    </row>
    <row r="186" spans="1:5" x14ac:dyDescent="0.3">
      <c r="A186" s="3">
        <v>44494</v>
      </c>
      <c r="B186" t="s">
        <v>227</v>
      </c>
      <c r="C186" s="8">
        <v>7.62</v>
      </c>
      <c r="E186" t="str">
        <f t="shared" si="2"/>
        <v>370448 VEGGIE PLANET</v>
      </c>
    </row>
    <row r="187" spans="1:5" x14ac:dyDescent="0.3">
      <c r="A187" s="3">
        <v>44488</v>
      </c>
      <c r="B187" t="s">
        <v>228</v>
      </c>
      <c r="C187" s="8">
        <v>5.64</v>
      </c>
      <c r="E187" t="str">
        <f t="shared" si="2"/>
        <v>E 9ZI154TV0000 Store</v>
      </c>
    </row>
    <row r="188" spans="1:5" x14ac:dyDescent="0.3">
      <c r="A188" s="3">
        <v>44488</v>
      </c>
      <c r="B188" t="s">
        <v>229</v>
      </c>
      <c r="C188" s="8">
        <v>175</v>
      </c>
      <c r="E188" t="str">
        <f t="shared" si="2"/>
        <v>1078 SAFETY FIRST SE</v>
      </c>
    </row>
    <row r="189" spans="1:5" x14ac:dyDescent="0.3">
      <c r="A189" s="3">
        <v>44483</v>
      </c>
      <c r="B189" t="s">
        <v>230</v>
      </c>
      <c r="C189" s="8">
        <v>9</v>
      </c>
      <c r="E189" t="str">
        <f t="shared" si="2"/>
        <v>980 One-time contact</v>
      </c>
    </row>
    <row r="190" spans="1:5" x14ac:dyDescent="0.3">
      <c r="A190" s="3">
        <v>44483</v>
      </c>
      <c r="B190" t="s">
        <v>231</v>
      </c>
      <c r="D190" s="6">
        <v>1400</v>
      </c>
      <c r="E190" t="str">
        <f t="shared" si="2"/>
        <v>GH TOWN BKNG CT 4D39</v>
      </c>
    </row>
    <row r="191" spans="1:5" x14ac:dyDescent="0.3">
      <c r="A191" s="3">
        <v>44481</v>
      </c>
      <c r="B191" t="s">
        <v>232</v>
      </c>
      <c r="C191" s="8">
        <v>110</v>
      </c>
      <c r="E191" t="str">
        <f t="shared" si="2"/>
        <v>03914122995 Riddhish</v>
      </c>
    </row>
    <row r="192" spans="1:5" x14ac:dyDescent="0.3">
      <c r="A192" s="3">
        <v>44481</v>
      </c>
      <c r="B192" t="s">
        <v>233</v>
      </c>
      <c r="C192" s="8">
        <v>50</v>
      </c>
      <c r="E192" t="str">
        <f t="shared" si="2"/>
        <v>26194 SHOPPER'S DRUG</v>
      </c>
    </row>
    <row r="193" spans="1:5" x14ac:dyDescent="0.3">
      <c r="A193" s="3">
        <v>44481</v>
      </c>
      <c r="B193" t="s">
        <v>234</v>
      </c>
      <c r="C193" s="8">
        <v>820</v>
      </c>
      <c r="E193" t="str">
        <f t="shared" si="2"/>
        <v>03913253222 Riddhish</v>
      </c>
    </row>
    <row r="194" spans="1:5" x14ac:dyDescent="0.3">
      <c r="A194" s="3">
        <v>44476</v>
      </c>
      <c r="B194" t="s">
        <v>235</v>
      </c>
      <c r="C194" s="8">
        <v>56.5</v>
      </c>
      <c r="E194" t="str">
        <f t="shared" si="2"/>
        <v>95731 MOBILICITY STC</v>
      </c>
    </row>
    <row r="195" spans="1:5" x14ac:dyDescent="0.3">
      <c r="A195" s="3">
        <v>44476</v>
      </c>
      <c r="B195" t="s">
        <v>236</v>
      </c>
      <c r="C195" s="8">
        <v>12.43</v>
      </c>
      <c r="E195" t="str">
        <f t="shared" ref="E195:E205" si="3">RIGHT(B195,20)</f>
        <v>1894 DOLLARAMA # 270</v>
      </c>
    </row>
    <row r="196" spans="1:5" x14ac:dyDescent="0.3">
      <c r="A196" s="3">
        <v>44475</v>
      </c>
      <c r="B196" t="s">
        <v>237</v>
      </c>
      <c r="C196" s="8">
        <v>1</v>
      </c>
      <c r="E196" t="str">
        <f t="shared" si="3"/>
        <v>PPARD + MARKHAM 3E90</v>
      </c>
    </row>
    <row r="197" spans="1:5" x14ac:dyDescent="0.3">
      <c r="A197" s="3">
        <v>44468</v>
      </c>
      <c r="B197" t="s">
        <v>93</v>
      </c>
      <c r="D197" s="6">
        <v>6.95</v>
      </c>
      <c r="E197" t="str">
        <f t="shared" si="3"/>
        <v>VICE CHARGE DISCOUNT</v>
      </c>
    </row>
    <row r="198" spans="1:5" x14ac:dyDescent="0.3">
      <c r="A198" s="3">
        <v>44468</v>
      </c>
      <c r="B198" t="s">
        <v>94</v>
      </c>
      <c r="C198" s="8">
        <v>6.95</v>
      </c>
      <c r="E198" t="str">
        <f t="shared" si="3"/>
        <v>5 RECORD-KEEPING N/A</v>
      </c>
    </row>
    <row r="199" spans="1:5" x14ac:dyDescent="0.3">
      <c r="A199" s="3">
        <v>44439</v>
      </c>
      <c r="B199" t="s">
        <v>93</v>
      </c>
      <c r="D199" s="6">
        <v>6.95</v>
      </c>
      <c r="E199" t="str">
        <f t="shared" si="3"/>
        <v>VICE CHARGE DISCOUNT</v>
      </c>
    </row>
    <row r="200" spans="1:5" x14ac:dyDescent="0.3">
      <c r="A200" s="3">
        <v>44439</v>
      </c>
      <c r="B200" t="s">
        <v>94</v>
      </c>
      <c r="C200" s="8">
        <v>6.95</v>
      </c>
      <c r="E200" t="str">
        <f t="shared" si="3"/>
        <v>5 RECORD-KEEPING N/A</v>
      </c>
    </row>
    <row r="201" spans="1:5" x14ac:dyDescent="0.3">
      <c r="A201" s="3">
        <v>44407</v>
      </c>
      <c r="B201" t="s">
        <v>93</v>
      </c>
      <c r="D201" s="6">
        <v>6.95</v>
      </c>
      <c r="E201" t="str">
        <f t="shared" si="3"/>
        <v>VICE CHARGE DISCOUNT</v>
      </c>
    </row>
    <row r="202" spans="1:5" x14ac:dyDescent="0.3">
      <c r="A202" s="3">
        <v>44407</v>
      </c>
      <c r="B202" t="s">
        <v>94</v>
      </c>
      <c r="C202" s="8">
        <v>6.95</v>
      </c>
      <c r="E202" t="str">
        <f t="shared" si="3"/>
        <v>5 RECORD-KEEPING N/A</v>
      </c>
    </row>
    <row r="203" spans="1:5" x14ac:dyDescent="0.3">
      <c r="A203" s="3">
        <v>44377</v>
      </c>
      <c r="B203" t="s">
        <v>93</v>
      </c>
      <c r="D203" s="6">
        <v>4.95</v>
      </c>
      <c r="E203" t="str">
        <f t="shared" si="3"/>
        <v>VICE CHARGE DISCOUNT</v>
      </c>
    </row>
    <row r="204" spans="1:5" x14ac:dyDescent="0.3">
      <c r="A204" s="3">
        <v>44377</v>
      </c>
      <c r="B204" t="s">
        <v>238</v>
      </c>
      <c r="C204" s="8">
        <v>4.95</v>
      </c>
      <c r="E204" t="str">
        <f t="shared" si="3"/>
        <v>5 RECORD-KEEPING N/A</v>
      </c>
    </row>
    <row r="205" spans="1:5" x14ac:dyDescent="0.3">
      <c r="A205" s="3">
        <v>44356</v>
      </c>
      <c r="B205" t="s">
        <v>239</v>
      </c>
      <c r="D205" s="6">
        <v>10000</v>
      </c>
      <c r="E205" t="str">
        <f t="shared" si="3"/>
        <v>nsaction CREDIT MEMO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8E3BD-5722-4E9A-BB5C-447900E9EC7A}">
  <dimension ref="A1:B185"/>
  <sheetViews>
    <sheetView topLeftCell="A145" zoomScale="115" zoomScaleNormal="115" workbookViewId="0">
      <selection activeCell="B169" sqref="B169"/>
    </sheetView>
  </sheetViews>
  <sheetFormatPr defaultRowHeight="14.4" x14ac:dyDescent="0.3"/>
  <cols>
    <col min="1" max="1" width="25.21875" bestFit="1" customWidth="1"/>
    <col min="2" max="2" width="22.5546875" bestFit="1" customWidth="1"/>
  </cols>
  <sheetData>
    <row r="1" spans="1:2" x14ac:dyDescent="0.3">
      <c r="A1" t="s">
        <v>274</v>
      </c>
      <c r="B1" t="s">
        <v>348</v>
      </c>
    </row>
    <row r="2" spans="1:2" x14ac:dyDescent="0.3">
      <c r="A2" t="s">
        <v>275</v>
      </c>
      <c r="B2" t="s">
        <v>349</v>
      </c>
    </row>
    <row r="3" spans="1:2" x14ac:dyDescent="0.3">
      <c r="A3" t="s">
        <v>276</v>
      </c>
      <c r="B3" t="s">
        <v>349</v>
      </c>
    </row>
    <row r="4" spans="1:2" x14ac:dyDescent="0.3">
      <c r="A4" t="s">
        <v>275</v>
      </c>
      <c r="B4" t="s">
        <v>349</v>
      </c>
    </row>
    <row r="5" spans="1:2" x14ac:dyDescent="0.3">
      <c r="A5" t="s">
        <v>277</v>
      </c>
      <c r="B5" t="s">
        <v>272</v>
      </c>
    </row>
    <row r="6" spans="1:2" x14ac:dyDescent="0.3">
      <c r="A6" t="s">
        <v>278</v>
      </c>
      <c r="B6" t="s">
        <v>273</v>
      </c>
    </row>
    <row r="7" spans="1:2" x14ac:dyDescent="0.3">
      <c r="A7" t="s">
        <v>279</v>
      </c>
      <c r="B7" t="s">
        <v>272</v>
      </c>
    </row>
    <row r="8" spans="1:2" x14ac:dyDescent="0.3">
      <c r="A8" t="s">
        <v>280</v>
      </c>
      <c r="B8" t="s">
        <v>273</v>
      </c>
    </row>
    <row r="9" spans="1:2" x14ac:dyDescent="0.3">
      <c r="A9" t="s">
        <v>9</v>
      </c>
      <c r="B9" t="s">
        <v>352</v>
      </c>
    </row>
    <row r="10" spans="1:2" x14ac:dyDescent="0.3">
      <c r="A10" t="s">
        <v>281</v>
      </c>
      <c r="B10" t="s">
        <v>353</v>
      </c>
    </row>
    <row r="11" spans="1:2" x14ac:dyDescent="0.3">
      <c r="A11" t="s">
        <v>282</v>
      </c>
      <c r="B11" t="s">
        <v>273</v>
      </c>
    </row>
    <row r="12" spans="1:2" x14ac:dyDescent="0.3">
      <c r="A12" t="s">
        <v>283</v>
      </c>
      <c r="B12" t="s">
        <v>352</v>
      </c>
    </row>
    <row r="13" spans="1:2" x14ac:dyDescent="0.3">
      <c r="A13" t="s">
        <v>13</v>
      </c>
      <c r="B13" t="s">
        <v>352</v>
      </c>
    </row>
    <row r="14" spans="1:2" x14ac:dyDescent="0.3">
      <c r="A14" t="s">
        <v>280</v>
      </c>
      <c r="B14" t="s">
        <v>273</v>
      </c>
    </row>
    <row r="15" spans="1:2" x14ac:dyDescent="0.3">
      <c r="A15" t="s">
        <v>284</v>
      </c>
      <c r="B15" t="s">
        <v>273</v>
      </c>
    </row>
    <row r="16" spans="1:2" x14ac:dyDescent="0.3">
      <c r="A16" t="s">
        <v>285</v>
      </c>
      <c r="B16" t="s">
        <v>355</v>
      </c>
    </row>
    <row r="17" spans="1:2" x14ac:dyDescent="0.3">
      <c r="A17" t="s">
        <v>286</v>
      </c>
      <c r="B17" t="s">
        <v>351</v>
      </c>
    </row>
    <row r="18" spans="1:2" x14ac:dyDescent="0.3">
      <c r="A18" t="s">
        <v>287</v>
      </c>
      <c r="B18" t="s">
        <v>355</v>
      </c>
    </row>
    <row r="19" spans="1:2" x14ac:dyDescent="0.3">
      <c r="A19" t="s">
        <v>288</v>
      </c>
      <c r="B19" t="s">
        <v>355</v>
      </c>
    </row>
    <row r="20" spans="1:2" x14ac:dyDescent="0.3">
      <c r="A20" t="s">
        <v>289</v>
      </c>
      <c r="B20" t="s">
        <v>273</v>
      </c>
    </row>
    <row r="21" spans="1:2" x14ac:dyDescent="0.3">
      <c r="A21" t="s">
        <v>289</v>
      </c>
      <c r="B21" t="s">
        <v>273</v>
      </c>
    </row>
    <row r="22" spans="1:2" x14ac:dyDescent="0.3">
      <c r="A22" t="s">
        <v>278</v>
      </c>
      <c r="B22" t="s">
        <v>273</v>
      </c>
    </row>
    <row r="23" spans="1:2" x14ac:dyDescent="0.3">
      <c r="A23" t="s">
        <v>284</v>
      </c>
      <c r="B23" t="s">
        <v>273</v>
      </c>
    </row>
    <row r="24" spans="1:2" x14ac:dyDescent="0.3">
      <c r="A24" t="s">
        <v>282</v>
      </c>
      <c r="B24" t="s">
        <v>273</v>
      </c>
    </row>
    <row r="25" spans="1:2" x14ac:dyDescent="0.3">
      <c r="A25" t="s">
        <v>281</v>
      </c>
      <c r="B25" t="s">
        <v>353</v>
      </c>
    </row>
    <row r="26" spans="1:2" x14ac:dyDescent="0.3">
      <c r="A26" t="s">
        <v>277</v>
      </c>
      <c r="B26" t="s">
        <v>272</v>
      </c>
    </row>
    <row r="27" spans="1:2" x14ac:dyDescent="0.3">
      <c r="A27" t="s">
        <v>290</v>
      </c>
      <c r="B27" t="s">
        <v>349</v>
      </c>
    </row>
    <row r="28" spans="1:2" x14ac:dyDescent="0.3">
      <c r="A28" t="s">
        <v>280</v>
      </c>
      <c r="B28" t="s">
        <v>273</v>
      </c>
    </row>
    <row r="29" spans="1:2" x14ac:dyDescent="0.3">
      <c r="A29" t="s">
        <v>284</v>
      </c>
      <c r="B29" t="s">
        <v>273</v>
      </c>
    </row>
    <row r="30" spans="1:2" x14ac:dyDescent="0.3">
      <c r="A30" t="s">
        <v>291</v>
      </c>
      <c r="B30" t="s">
        <v>349</v>
      </c>
    </row>
    <row r="31" spans="1:2" x14ac:dyDescent="0.3">
      <c r="A31" t="s">
        <v>280</v>
      </c>
      <c r="B31" t="s">
        <v>273</v>
      </c>
    </row>
    <row r="32" spans="1:2" x14ac:dyDescent="0.3">
      <c r="A32" t="s">
        <v>280</v>
      </c>
      <c r="B32" t="s">
        <v>273</v>
      </c>
    </row>
    <row r="33" spans="1:2" x14ac:dyDescent="0.3">
      <c r="A33" t="s">
        <v>281</v>
      </c>
      <c r="B33" t="s">
        <v>353</v>
      </c>
    </row>
    <row r="34" spans="1:2" x14ac:dyDescent="0.3">
      <c r="A34" t="s">
        <v>292</v>
      </c>
      <c r="B34" t="s">
        <v>350</v>
      </c>
    </row>
    <row r="35" spans="1:2" x14ac:dyDescent="0.3">
      <c r="A35" t="s">
        <v>293</v>
      </c>
      <c r="B35" t="s">
        <v>350</v>
      </c>
    </row>
    <row r="36" spans="1:2" x14ac:dyDescent="0.3">
      <c r="A36" t="s">
        <v>294</v>
      </c>
      <c r="B36" t="s">
        <v>273</v>
      </c>
    </row>
    <row r="37" spans="1:2" x14ac:dyDescent="0.3">
      <c r="A37" t="s">
        <v>295</v>
      </c>
      <c r="B37" t="s">
        <v>350</v>
      </c>
    </row>
    <row r="38" spans="1:2" x14ac:dyDescent="0.3">
      <c r="A38" t="s">
        <v>289</v>
      </c>
      <c r="B38" t="s">
        <v>273</v>
      </c>
    </row>
    <row r="39" spans="1:2" x14ac:dyDescent="0.3">
      <c r="A39" t="s">
        <v>281</v>
      </c>
      <c r="B39" t="s">
        <v>353</v>
      </c>
    </row>
    <row r="40" spans="1:2" x14ac:dyDescent="0.3">
      <c r="A40" t="s">
        <v>296</v>
      </c>
      <c r="B40" t="s">
        <v>350</v>
      </c>
    </row>
    <row r="41" spans="1:2" x14ac:dyDescent="0.3">
      <c r="A41" t="s">
        <v>297</v>
      </c>
      <c r="B41" t="s">
        <v>273</v>
      </c>
    </row>
    <row r="42" spans="1:2" x14ac:dyDescent="0.3">
      <c r="A42" t="s">
        <v>282</v>
      </c>
      <c r="B42" t="s">
        <v>273</v>
      </c>
    </row>
    <row r="43" spans="1:2" x14ac:dyDescent="0.3">
      <c r="A43" t="s">
        <v>298</v>
      </c>
      <c r="B43" t="s">
        <v>349</v>
      </c>
    </row>
    <row r="44" spans="1:2" x14ac:dyDescent="0.3">
      <c r="A44" t="s">
        <v>286</v>
      </c>
      <c r="B44" t="s">
        <v>351</v>
      </c>
    </row>
    <row r="45" spans="1:2" x14ac:dyDescent="0.3">
      <c r="A45" t="s">
        <v>281</v>
      </c>
      <c r="B45" t="s">
        <v>353</v>
      </c>
    </row>
    <row r="46" spans="1:2" x14ac:dyDescent="0.3">
      <c r="A46" t="s">
        <v>299</v>
      </c>
      <c r="B46" t="s">
        <v>273</v>
      </c>
    </row>
    <row r="47" spans="1:2" x14ac:dyDescent="0.3">
      <c r="A47" t="s">
        <v>300</v>
      </c>
      <c r="B47" t="s">
        <v>272</v>
      </c>
    </row>
    <row r="48" spans="1:2" x14ac:dyDescent="0.3">
      <c r="A48" t="s">
        <v>301</v>
      </c>
      <c r="B48" t="s">
        <v>273</v>
      </c>
    </row>
    <row r="49" spans="1:2" x14ac:dyDescent="0.3">
      <c r="A49" t="s">
        <v>302</v>
      </c>
      <c r="B49" t="s">
        <v>354</v>
      </c>
    </row>
    <row r="50" spans="1:2" x14ac:dyDescent="0.3">
      <c r="A50" t="s">
        <v>281</v>
      </c>
      <c r="B50" t="s">
        <v>353</v>
      </c>
    </row>
    <row r="51" spans="1:2" x14ac:dyDescent="0.3">
      <c r="A51" t="s">
        <v>303</v>
      </c>
      <c r="B51" t="s">
        <v>350</v>
      </c>
    </row>
    <row r="52" spans="1:2" x14ac:dyDescent="0.3">
      <c r="A52" t="s">
        <v>304</v>
      </c>
      <c r="B52" t="s">
        <v>349</v>
      </c>
    </row>
    <row r="53" spans="1:2" x14ac:dyDescent="0.3">
      <c r="A53" t="s">
        <v>290</v>
      </c>
      <c r="B53" t="s">
        <v>349</v>
      </c>
    </row>
    <row r="54" spans="1:2" x14ac:dyDescent="0.3">
      <c r="A54" t="s">
        <v>280</v>
      </c>
      <c r="B54" t="s">
        <v>273</v>
      </c>
    </row>
    <row r="55" spans="1:2" x14ac:dyDescent="0.3">
      <c r="A55" t="s">
        <v>305</v>
      </c>
      <c r="B55" t="s">
        <v>273</v>
      </c>
    </row>
    <row r="56" spans="1:2" x14ac:dyDescent="0.3">
      <c r="A56" t="s">
        <v>286</v>
      </c>
      <c r="B56" t="s">
        <v>351</v>
      </c>
    </row>
    <row r="57" spans="1:2" x14ac:dyDescent="0.3">
      <c r="A57" t="s">
        <v>281</v>
      </c>
      <c r="B57" t="s">
        <v>353</v>
      </c>
    </row>
    <row r="58" spans="1:2" x14ac:dyDescent="0.3">
      <c r="A58" t="s">
        <v>298</v>
      </c>
      <c r="B58" t="s">
        <v>349</v>
      </c>
    </row>
    <row r="59" spans="1:2" x14ac:dyDescent="0.3">
      <c r="A59" t="s">
        <v>282</v>
      </c>
      <c r="B59" t="s">
        <v>273</v>
      </c>
    </row>
    <row r="60" spans="1:2" x14ac:dyDescent="0.3">
      <c r="A60" t="s">
        <v>282</v>
      </c>
      <c r="B60" t="s">
        <v>273</v>
      </c>
    </row>
    <row r="61" spans="1:2" x14ac:dyDescent="0.3">
      <c r="A61" t="s">
        <v>282</v>
      </c>
      <c r="B61" t="s">
        <v>273</v>
      </c>
    </row>
    <row r="62" spans="1:2" x14ac:dyDescent="0.3">
      <c r="A62" t="s">
        <v>284</v>
      </c>
      <c r="B62" t="s">
        <v>273</v>
      </c>
    </row>
    <row r="63" spans="1:2" x14ac:dyDescent="0.3">
      <c r="A63" t="s">
        <v>289</v>
      </c>
      <c r="B63" t="s">
        <v>273</v>
      </c>
    </row>
    <row r="64" spans="1:2" x14ac:dyDescent="0.3">
      <c r="A64" t="s">
        <v>306</v>
      </c>
      <c r="B64" t="s">
        <v>350</v>
      </c>
    </row>
    <row r="65" spans="1:2" x14ac:dyDescent="0.3">
      <c r="A65" t="s">
        <v>307</v>
      </c>
      <c r="B65" t="s">
        <v>349</v>
      </c>
    </row>
    <row r="66" spans="1:2" x14ac:dyDescent="0.3">
      <c r="A66" t="s">
        <v>284</v>
      </c>
      <c r="B66" t="s">
        <v>273</v>
      </c>
    </row>
    <row r="67" spans="1:2" x14ac:dyDescent="0.3">
      <c r="A67" t="s">
        <v>282</v>
      </c>
      <c r="B67" t="s">
        <v>273</v>
      </c>
    </row>
    <row r="68" spans="1:2" x14ac:dyDescent="0.3">
      <c r="A68" t="s">
        <v>308</v>
      </c>
      <c r="B68" t="s">
        <v>349</v>
      </c>
    </row>
    <row r="69" spans="1:2" x14ac:dyDescent="0.3">
      <c r="A69" t="s">
        <v>281</v>
      </c>
      <c r="B69" t="s">
        <v>353</v>
      </c>
    </row>
    <row r="70" spans="1:2" x14ac:dyDescent="0.3">
      <c r="A70" t="s">
        <v>282</v>
      </c>
      <c r="B70" t="s">
        <v>273</v>
      </c>
    </row>
    <row r="71" spans="1:2" x14ac:dyDescent="0.3">
      <c r="A71" t="s">
        <v>286</v>
      </c>
      <c r="B71" t="s">
        <v>351</v>
      </c>
    </row>
    <row r="72" spans="1:2" x14ac:dyDescent="0.3">
      <c r="A72" t="s">
        <v>283</v>
      </c>
      <c r="B72" t="s">
        <v>352</v>
      </c>
    </row>
    <row r="73" spans="1:2" x14ac:dyDescent="0.3">
      <c r="A73" t="s">
        <v>309</v>
      </c>
      <c r="B73" t="s">
        <v>349</v>
      </c>
    </row>
    <row r="74" spans="1:2" x14ac:dyDescent="0.3">
      <c r="A74" t="s">
        <v>310</v>
      </c>
      <c r="B74" t="s">
        <v>349</v>
      </c>
    </row>
    <row r="75" spans="1:2" x14ac:dyDescent="0.3">
      <c r="A75" t="s">
        <v>311</v>
      </c>
      <c r="B75" t="s">
        <v>350</v>
      </c>
    </row>
    <row r="76" spans="1:2" x14ac:dyDescent="0.3">
      <c r="A76" t="s">
        <v>312</v>
      </c>
      <c r="B76" t="s">
        <v>349</v>
      </c>
    </row>
    <row r="77" spans="1:2" x14ac:dyDescent="0.3">
      <c r="A77" t="s">
        <v>312</v>
      </c>
      <c r="B77" t="s">
        <v>349</v>
      </c>
    </row>
    <row r="78" spans="1:2" x14ac:dyDescent="0.3">
      <c r="A78" t="s">
        <v>284</v>
      </c>
      <c r="B78" t="s">
        <v>273</v>
      </c>
    </row>
    <row r="79" spans="1:2" x14ac:dyDescent="0.3">
      <c r="A79" t="s">
        <v>284</v>
      </c>
      <c r="B79" t="s">
        <v>273</v>
      </c>
    </row>
    <row r="80" spans="1:2" x14ac:dyDescent="0.3">
      <c r="A80" t="s">
        <v>284</v>
      </c>
      <c r="B80" t="s">
        <v>273</v>
      </c>
    </row>
    <row r="81" spans="1:2" x14ac:dyDescent="0.3">
      <c r="A81" t="s">
        <v>312</v>
      </c>
      <c r="B81" t="s">
        <v>349</v>
      </c>
    </row>
    <row r="82" spans="1:2" x14ac:dyDescent="0.3">
      <c r="A82" t="s">
        <v>281</v>
      </c>
      <c r="B82" t="s">
        <v>353</v>
      </c>
    </row>
    <row r="83" spans="1:2" x14ac:dyDescent="0.3">
      <c r="A83" t="s">
        <v>277</v>
      </c>
      <c r="B83" t="s">
        <v>272</v>
      </c>
    </row>
    <row r="84" spans="1:2" x14ac:dyDescent="0.3">
      <c r="A84" t="s">
        <v>280</v>
      </c>
      <c r="B84" t="s">
        <v>273</v>
      </c>
    </row>
    <row r="85" spans="1:2" x14ac:dyDescent="0.3">
      <c r="A85" t="s">
        <v>280</v>
      </c>
      <c r="B85" t="s">
        <v>273</v>
      </c>
    </row>
    <row r="86" spans="1:2" x14ac:dyDescent="0.3">
      <c r="A86" t="s">
        <v>284</v>
      </c>
      <c r="B86" t="s">
        <v>273</v>
      </c>
    </row>
    <row r="87" spans="1:2" x14ac:dyDescent="0.3">
      <c r="A87" t="s">
        <v>313</v>
      </c>
      <c r="B87" t="s">
        <v>349</v>
      </c>
    </row>
    <row r="88" spans="1:2" x14ac:dyDescent="0.3">
      <c r="A88" t="s">
        <v>278</v>
      </c>
      <c r="B88" t="s">
        <v>273</v>
      </c>
    </row>
    <row r="89" spans="1:2" x14ac:dyDescent="0.3">
      <c r="A89" t="s">
        <v>314</v>
      </c>
      <c r="B89" t="s">
        <v>272</v>
      </c>
    </row>
    <row r="90" spans="1:2" x14ac:dyDescent="0.3">
      <c r="A90" t="s">
        <v>297</v>
      </c>
      <c r="B90" t="s">
        <v>273</v>
      </c>
    </row>
    <row r="91" spans="1:2" x14ac:dyDescent="0.3">
      <c r="A91" t="s">
        <v>315</v>
      </c>
      <c r="B91" t="s">
        <v>349</v>
      </c>
    </row>
    <row r="92" spans="1:2" x14ac:dyDescent="0.3">
      <c r="A92" t="s">
        <v>284</v>
      </c>
      <c r="B92" t="s">
        <v>273</v>
      </c>
    </row>
    <row r="93" spans="1:2" x14ac:dyDescent="0.3">
      <c r="A93" t="s">
        <v>286</v>
      </c>
      <c r="B93" t="s">
        <v>351</v>
      </c>
    </row>
    <row r="94" spans="1:2" x14ac:dyDescent="0.3">
      <c r="A94" t="s">
        <v>316</v>
      </c>
      <c r="B94" t="s">
        <v>350</v>
      </c>
    </row>
    <row r="95" spans="1:2" x14ac:dyDescent="0.3">
      <c r="A95" t="s">
        <v>277</v>
      </c>
      <c r="B95" t="s">
        <v>272</v>
      </c>
    </row>
    <row r="96" spans="1:2" x14ac:dyDescent="0.3">
      <c r="A96" t="s">
        <v>281</v>
      </c>
      <c r="B96" t="s">
        <v>353</v>
      </c>
    </row>
    <row r="97" spans="1:2" x14ac:dyDescent="0.3">
      <c r="A97" t="s">
        <v>317</v>
      </c>
      <c r="B97" t="s">
        <v>356</v>
      </c>
    </row>
    <row r="98" spans="1:2" x14ac:dyDescent="0.3">
      <c r="A98" t="s">
        <v>318</v>
      </c>
      <c r="B98" t="s">
        <v>350</v>
      </c>
    </row>
    <row r="99" spans="1:2" x14ac:dyDescent="0.3">
      <c r="A99" t="s">
        <v>319</v>
      </c>
      <c r="B99" t="s">
        <v>349</v>
      </c>
    </row>
    <row r="100" spans="1:2" x14ac:dyDescent="0.3">
      <c r="A100" t="s">
        <v>286</v>
      </c>
      <c r="B100" t="s">
        <v>351</v>
      </c>
    </row>
    <row r="101" spans="1:2" x14ac:dyDescent="0.3">
      <c r="A101" t="s">
        <v>281</v>
      </c>
      <c r="B101" t="s">
        <v>353</v>
      </c>
    </row>
    <row r="102" spans="1:2" x14ac:dyDescent="0.3">
      <c r="A102" t="s">
        <v>277</v>
      </c>
      <c r="B102" t="s">
        <v>272</v>
      </c>
    </row>
    <row r="103" spans="1:2" x14ac:dyDescent="0.3">
      <c r="A103" t="s">
        <v>281</v>
      </c>
      <c r="B103" t="s">
        <v>353</v>
      </c>
    </row>
    <row r="104" spans="1:2" x14ac:dyDescent="0.3">
      <c r="A104" t="s">
        <v>280</v>
      </c>
      <c r="B104" t="s">
        <v>273</v>
      </c>
    </row>
    <row r="105" spans="1:2" x14ac:dyDescent="0.3">
      <c r="A105" t="s">
        <v>299</v>
      </c>
      <c r="B105" t="s">
        <v>273</v>
      </c>
    </row>
    <row r="106" spans="1:2" x14ac:dyDescent="0.3">
      <c r="A106" t="s">
        <v>286</v>
      </c>
      <c r="B106" t="s">
        <v>351</v>
      </c>
    </row>
    <row r="107" spans="1:2" x14ac:dyDescent="0.3">
      <c r="A107" t="s">
        <v>281</v>
      </c>
      <c r="B107" t="s">
        <v>353</v>
      </c>
    </row>
    <row r="108" spans="1:2" x14ac:dyDescent="0.3">
      <c r="A108" t="s">
        <v>313</v>
      </c>
      <c r="B108" t="s">
        <v>349</v>
      </c>
    </row>
    <row r="109" spans="1:2" x14ac:dyDescent="0.3">
      <c r="A109" t="s">
        <v>53</v>
      </c>
      <c r="B109" t="s">
        <v>272</v>
      </c>
    </row>
    <row r="110" spans="1:2" x14ac:dyDescent="0.3">
      <c r="A110" t="s">
        <v>299</v>
      </c>
      <c r="B110" t="s">
        <v>273</v>
      </c>
    </row>
    <row r="111" spans="1:2" x14ac:dyDescent="0.3">
      <c r="A111" t="s">
        <v>320</v>
      </c>
      <c r="B111" t="s">
        <v>349</v>
      </c>
    </row>
    <row r="112" spans="1:2" x14ac:dyDescent="0.3">
      <c r="A112" t="s">
        <v>321</v>
      </c>
      <c r="B112" t="s">
        <v>355</v>
      </c>
    </row>
    <row r="113" spans="1:2" x14ac:dyDescent="0.3">
      <c r="A113" t="s">
        <v>321</v>
      </c>
      <c r="B113" t="s">
        <v>355</v>
      </c>
    </row>
    <row r="114" spans="1:2" x14ac:dyDescent="0.3">
      <c r="A114" t="s">
        <v>322</v>
      </c>
      <c r="B114" t="s">
        <v>350</v>
      </c>
    </row>
    <row r="115" spans="1:2" x14ac:dyDescent="0.3">
      <c r="A115" t="s">
        <v>323</v>
      </c>
      <c r="B115" t="s">
        <v>350</v>
      </c>
    </row>
    <row r="116" spans="1:2" x14ac:dyDescent="0.3">
      <c r="A116" t="s">
        <v>324</v>
      </c>
      <c r="B116" t="s">
        <v>350</v>
      </c>
    </row>
    <row r="117" spans="1:2" x14ac:dyDescent="0.3">
      <c r="A117" t="s">
        <v>298</v>
      </c>
      <c r="B117" t="s">
        <v>349</v>
      </c>
    </row>
    <row r="118" spans="1:2" x14ac:dyDescent="0.3">
      <c r="A118" t="s">
        <v>281</v>
      </c>
      <c r="B118" t="s">
        <v>353</v>
      </c>
    </row>
    <row r="119" spans="1:2" x14ac:dyDescent="0.3">
      <c r="A119" t="s">
        <v>325</v>
      </c>
      <c r="B119" t="s">
        <v>349</v>
      </c>
    </row>
    <row r="120" spans="1:2" x14ac:dyDescent="0.3">
      <c r="A120" t="s">
        <v>286</v>
      </c>
      <c r="B120" t="s">
        <v>351</v>
      </c>
    </row>
    <row r="121" spans="1:2" x14ac:dyDescent="0.3">
      <c r="A121" t="s">
        <v>299</v>
      </c>
      <c r="B121" t="s">
        <v>273</v>
      </c>
    </row>
    <row r="122" spans="1:2" x14ac:dyDescent="0.3">
      <c r="A122" t="s">
        <v>278</v>
      </c>
      <c r="B122" t="s">
        <v>273</v>
      </c>
    </row>
    <row r="123" spans="1:2" x14ac:dyDescent="0.3">
      <c r="A123" t="s">
        <v>294</v>
      </c>
      <c r="B123" t="s">
        <v>273</v>
      </c>
    </row>
    <row r="124" spans="1:2" x14ac:dyDescent="0.3">
      <c r="A124" t="s">
        <v>326</v>
      </c>
      <c r="B124" t="s">
        <v>349</v>
      </c>
    </row>
    <row r="125" spans="1:2" x14ac:dyDescent="0.3">
      <c r="A125" t="s">
        <v>327</v>
      </c>
      <c r="B125" t="s">
        <v>349</v>
      </c>
    </row>
    <row r="126" spans="1:2" x14ac:dyDescent="0.3">
      <c r="A126" t="s">
        <v>280</v>
      </c>
      <c r="B126" t="s">
        <v>273</v>
      </c>
    </row>
    <row r="127" spans="1:2" x14ac:dyDescent="0.3">
      <c r="A127" t="s">
        <v>53</v>
      </c>
      <c r="B127" t="s">
        <v>272</v>
      </c>
    </row>
    <row r="128" spans="1:2" x14ac:dyDescent="0.3">
      <c r="A128" t="s">
        <v>328</v>
      </c>
      <c r="B128" t="s">
        <v>350</v>
      </c>
    </row>
    <row r="129" spans="1:2" x14ac:dyDescent="0.3">
      <c r="A129" t="s">
        <v>284</v>
      </c>
      <c r="B129" t="s">
        <v>273</v>
      </c>
    </row>
    <row r="130" spans="1:2" x14ac:dyDescent="0.3">
      <c r="A130" t="s">
        <v>281</v>
      </c>
      <c r="B130" t="s">
        <v>353</v>
      </c>
    </row>
    <row r="131" spans="1:2" x14ac:dyDescent="0.3">
      <c r="A131" t="s">
        <v>322</v>
      </c>
      <c r="B131" t="s">
        <v>350</v>
      </c>
    </row>
    <row r="132" spans="1:2" x14ac:dyDescent="0.3">
      <c r="A132" t="s">
        <v>329</v>
      </c>
      <c r="B132" t="s">
        <v>350</v>
      </c>
    </row>
    <row r="133" spans="1:2" x14ac:dyDescent="0.3">
      <c r="A133" t="s">
        <v>286</v>
      </c>
      <c r="B133" t="s">
        <v>351</v>
      </c>
    </row>
    <row r="134" spans="1:2" x14ac:dyDescent="0.3">
      <c r="A134" t="s">
        <v>53</v>
      </c>
      <c r="B134" t="s">
        <v>272</v>
      </c>
    </row>
    <row r="135" spans="1:2" x14ac:dyDescent="0.3">
      <c r="A135" t="s">
        <v>330</v>
      </c>
      <c r="B135" t="s">
        <v>349</v>
      </c>
    </row>
    <row r="136" spans="1:2" x14ac:dyDescent="0.3">
      <c r="A136" t="s">
        <v>281</v>
      </c>
      <c r="B136" t="s">
        <v>353</v>
      </c>
    </row>
    <row r="137" spans="1:2" x14ac:dyDescent="0.3">
      <c r="A137" t="s">
        <v>331</v>
      </c>
      <c r="B137" t="s">
        <v>355</v>
      </c>
    </row>
    <row r="138" spans="1:2" x14ac:dyDescent="0.3">
      <c r="A138" t="s">
        <v>332</v>
      </c>
      <c r="B138" t="s">
        <v>355</v>
      </c>
    </row>
    <row r="139" spans="1:2" x14ac:dyDescent="0.3">
      <c r="A139" t="s">
        <v>333</v>
      </c>
      <c r="B139" t="s">
        <v>355</v>
      </c>
    </row>
    <row r="140" spans="1:2" x14ac:dyDescent="0.3">
      <c r="A140" t="s">
        <v>332</v>
      </c>
      <c r="B140" t="s">
        <v>355</v>
      </c>
    </row>
    <row r="141" spans="1:2" x14ac:dyDescent="0.3">
      <c r="A141" t="s">
        <v>53</v>
      </c>
      <c r="B141" t="s">
        <v>272</v>
      </c>
    </row>
    <row r="142" spans="1:2" x14ac:dyDescent="0.3">
      <c r="A142" t="s">
        <v>281</v>
      </c>
      <c r="B142" t="s">
        <v>353</v>
      </c>
    </row>
    <row r="143" spans="1:2" x14ac:dyDescent="0.3">
      <c r="A143" t="s">
        <v>53</v>
      </c>
      <c r="B143" t="s">
        <v>272</v>
      </c>
    </row>
    <row r="144" spans="1:2" x14ac:dyDescent="0.3">
      <c r="A144" t="s">
        <v>284</v>
      </c>
      <c r="B144" t="s">
        <v>273</v>
      </c>
    </row>
    <row r="145" spans="1:2" x14ac:dyDescent="0.3">
      <c r="A145" t="s">
        <v>284</v>
      </c>
      <c r="B145" t="s">
        <v>273</v>
      </c>
    </row>
    <row r="146" spans="1:2" x14ac:dyDescent="0.3">
      <c r="A146" t="s">
        <v>334</v>
      </c>
      <c r="B146" t="s">
        <v>354</v>
      </c>
    </row>
    <row r="147" spans="1:2" x14ac:dyDescent="0.3">
      <c r="A147" t="s">
        <v>53</v>
      </c>
      <c r="B147" t="s">
        <v>272</v>
      </c>
    </row>
    <row r="148" spans="1:2" x14ac:dyDescent="0.3">
      <c r="A148" t="s">
        <v>335</v>
      </c>
      <c r="B148" t="s">
        <v>351</v>
      </c>
    </row>
    <row r="149" spans="1:2" x14ac:dyDescent="0.3">
      <c r="A149" t="s">
        <v>53</v>
      </c>
      <c r="B149" t="s">
        <v>272</v>
      </c>
    </row>
    <row r="150" spans="1:2" x14ac:dyDescent="0.3">
      <c r="A150" t="s">
        <v>294</v>
      </c>
      <c r="B150" t="s">
        <v>273</v>
      </c>
    </row>
    <row r="151" spans="1:2" x14ac:dyDescent="0.3">
      <c r="A151" t="s">
        <v>53</v>
      </c>
      <c r="B151" t="s">
        <v>272</v>
      </c>
    </row>
    <row r="152" spans="1:2" x14ac:dyDescent="0.3">
      <c r="A152" t="s">
        <v>281</v>
      </c>
      <c r="B152" t="s">
        <v>353</v>
      </c>
    </row>
    <row r="153" spans="1:2" x14ac:dyDescent="0.3">
      <c r="A153" t="s">
        <v>336</v>
      </c>
      <c r="B153" t="s">
        <v>349</v>
      </c>
    </row>
    <row r="154" spans="1:2" x14ac:dyDescent="0.3">
      <c r="A154" t="s">
        <v>335</v>
      </c>
      <c r="B154" t="s">
        <v>351</v>
      </c>
    </row>
    <row r="155" spans="1:2" x14ac:dyDescent="0.3">
      <c r="A155" t="s">
        <v>337</v>
      </c>
      <c r="B155" t="s">
        <v>354</v>
      </c>
    </row>
    <row r="156" spans="1:2" x14ac:dyDescent="0.3">
      <c r="A156" t="s">
        <v>338</v>
      </c>
      <c r="B156" t="s">
        <v>273</v>
      </c>
    </row>
    <row r="157" spans="1:2" x14ac:dyDescent="0.3">
      <c r="A157" t="s">
        <v>53</v>
      </c>
      <c r="B157" t="s">
        <v>272</v>
      </c>
    </row>
    <row r="158" spans="1:2" x14ac:dyDescent="0.3">
      <c r="A158" t="s">
        <v>281</v>
      </c>
      <c r="B158" t="s">
        <v>353</v>
      </c>
    </row>
    <row r="159" spans="1:2" x14ac:dyDescent="0.3">
      <c r="A159" t="s">
        <v>284</v>
      </c>
      <c r="B159" t="s">
        <v>273</v>
      </c>
    </row>
    <row r="160" spans="1:2" x14ac:dyDescent="0.3">
      <c r="A160" t="s">
        <v>280</v>
      </c>
      <c r="B160" t="s">
        <v>273</v>
      </c>
    </row>
    <row r="161" spans="1:2" x14ac:dyDescent="0.3">
      <c r="A161" t="s">
        <v>339</v>
      </c>
      <c r="B161" t="s">
        <v>351</v>
      </c>
    </row>
    <row r="162" spans="1:2" x14ac:dyDescent="0.3">
      <c r="A162" t="s">
        <v>275</v>
      </c>
      <c r="B162" t="s">
        <v>349</v>
      </c>
    </row>
    <row r="163" spans="1:2" x14ac:dyDescent="0.3">
      <c r="A163" t="s">
        <v>340</v>
      </c>
      <c r="B163" t="s">
        <v>350</v>
      </c>
    </row>
    <row r="164" spans="1:2" x14ac:dyDescent="0.3">
      <c r="A164" t="s">
        <v>340</v>
      </c>
      <c r="B164" t="s">
        <v>350</v>
      </c>
    </row>
    <row r="165" spans="1:2" x14ac:dyDescent="0.3">
      <c r="A165" t="s">
        <v>294</v>
      </c>
      <c r="B165" t="s">
        <v>273</v>
      </c>
    </row>
    <row r="166" spans="1:2" x14ac:dyDescent="0.3">
      <c r="A166" t="s">
        <v>281</v>
      </c>
      <c r="B166" t="s">
        <v>353</v>
      </c>
    </row>
    <row r="167" spans="1:2" x14ac:dyDescent="0.3">
      <c r="A167" t="s">
        <v>341</v>
      </c>
      <c r="B167" t="s">
        <v>355</v>
      </c>
    </row>
    <row r="168" spans="1:2" x14ac:dyDescent="0.3">
      <c r="A168" t="s">
        <v>283</v>
      </c>
      <c r="B168" t="s">
        <v>352</v>
      </c>
    </row>
    <row r="169" spans="1:2" x14ac:dyDescent="0.3">
      <c r="A169" t="s">
        <v>317</v>
      </c>
      <c r="B169" t="s">
        <v>356</v>
      </c>
    </row>
    <row r="170" spans="1:2" x14ac:dyDescent="0.3">
      <c r="A170" t="s">
        <v>342</v>
      </c>
      <c r="B170" t="s">
        <v>355</v>
      </c>
    </row>
    <row r="171" spans="1:2" x14ac:dyDescent="0.3">
      <c r="A171" t="s">
        <v>343</v>
      </c>
      <c r="B171" t="s">
        <v>355</v>
      </c>
    </row>
    <row r="172" spans="1:2" x14ac:dyDescent="0.3">
      <c r="A172" t="s">
        <v>344</v>
      </c>
      <c r="B172" t="s">
        <v>355</v>
      </c>
    </row>
    <row r="173" spans="1:2" x14ac:dyDescent="0.3">
      <c r="A173" t="s">
        <v>53</v>
      </c>
      <c r="B173" t="s">
        <v>272</v>
      </c>
    </row>
    <row r="174" spans="1:2" x14ac:dyDescent="0.3">
      <c r="A174" t="s">
        <v>281</v>
      </c>
      <c r="B174" t="s">
        <v>353</v>
      </c>
    </row>
    <row r="175" spans="1:2" x14ac:dyDescent="0.3">
      <c r="A175" t="s">
        <v>344</v>
      </c>
      <c r="B175" t="s">
        <v>355</v>
      </c>
    </row>
    <row r="176" spans="1:2" x14ac:dyDescent="0.3">
      <c r="A176" t="s">
        <v>53</v>
      </c>
      <c r="B176" t="s">
        <v>272</v>
      </c>
    </row>
    <row r="177" spans="1:2" x14ac:dyDescent="0.3">
      <c r="A177" t="s">
        <v>302</v>
      </c>
      <c r="B177" t="s">
        <v>354</v>
      </c>
    </row>
    <row r="178" spans="1:2" x14ac:dyDescent="0.3">
      <c r="A178" t="s">
        <v>345</v>
      </c>
      <c r="B178" t="s">
        <v>273</v>
      </c>
    </row>
    <row r="179" spans="1:2" x14ac:dyDescent="0.3">
      <c r="A179" t="s">
        <v>290</v>
      </c>
      <c r="B179" t="s">
        <v>349</v>
      </c>
    </row>
    <row r="180" spans="1:2" x14ac:dyDescent="0.3">
      <c r="A180" t="s">
        <v>346</v>
      </c>
      <c r="B180" t="s">
        <v>350</v>
      </c>
    </row>
    <row r="181" spans="1:2" x14ac:dyDescent="0.3">
      <c r="A181" t="s">
        <v>278</v>
      </c>
      <c r="B181" t="s">
        <v>273</v>
      </c>
    </row>
    <row r="182" spans="1:2" x14ac:dyDescent="0.3">
      <c r="A182" t="s">
        <v>347</v>
      </c>
      <c r="B182" t="s">
        <v>272</v>
      </c>
    </row>
    <row r="183" spans="1:2" x14ac:dyDescent="0.3">
      <c r="A183" t="s">
        <v>347</v>
      </c>
      <c r="B183" t="s">
        <v>272</v>
      </c>
    </row>
    <row r="184" spans="1:2" x14ac:dyDescent="0.3">
      <c r="A184" t="s">
        <v>344</v>
      </c>
      <c r="B184" t="s">
        <v>355</v>
      </c>
    </row>
    <row r="185" spans="1:2" x14ac:dyDescent="0.3">
      <c r="A185" t="s">
        <v>329</v>
      </c>
      <c r="B185" t="s">
        <v>350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2AE48-C51E-4C0F-836C-952F022FFB01}">
  <dimension ref="A2:C12"/>
  <sheetViews>
    <sheetView zoomScale="115" zoomScaleNormal="115" zoomScalePageLayoutView="80" workbookViewId="0">
      <selection activeCell="A2" sqref="A2:B2"/>
    </sheetView>
  </sheetViews>
  <sheetFormatPr defaultRowHeight="14.4" x14ac:dyDescent="0.3"/>
  <cols>
    <col min="1" max="1" width="36.6640625" bestFit="1" customWidth="1"/>
    <col min="2" max="2" width="23" style="2" bestFit="1" customWidth="1"/>
    <col min="3" max="3" width="24.21875" bestFit="1" customWidth="1"/>
  </cols>
  <sheetData>
    <row r="2" spans="1:3" ht="21" x14ac:dyDescent="0.4">
      <c r="A2" s="18" t="s">
        <v>551</v>
      </c>
      <c r="B2" s="18"/>
      <c r="C2" s="16"/>
    </row>
    <row r="3" spans="1:3" ht="21" x14ac:dyDescent="0.4">
      <c r="A3" s="13" t="s">
        <v>359</v>
      </c>
      <c r="B3" s="14" t="s">
        <v>363</v>
      </c>
    </row>
    <row r="4" spans="1:3" ht="21" x14ac:dyDescent="0.4">
      <c r="A4" s="15" t="s">
        <v>356</v>
      </c>
      <c r="B4" s="14">
        <v>830.08999999999992</v>
      </c>
    </row>
    <row r="5" spans="1:3" ht="21" x14ac:dyDescent="0.4">
      <c r="A5" s="15" t="s">
        <v>354</v>
      </c>
      <c r="B5" s="14">
        <v>73</v>
      </c>
    </row>
    <row r="6" spans="1:3" ht="21" x14ac:dyDescent="0.4">
      <c r="A6" s="15" t="s">
        <v>349</v>
      </c>
      <c r="B6" s="14">
        <v>754.19999999999993</v>
      </c>
    </row>
    <row r="7" spans="1:3" ht="21" x14ac:dyDescent="0.4">
      <c r="A7" s="15" t="s">
        <v>273</v>
      </c>
      <c r="B7" s="14">
        <v>1835.6100000000001</v>
      </c>
    </row>
    <row r="8" spans="1:3" ht="21" x14ac:dyDescent="0.4">
      <c r="A8" s="15" t="s">
        <v>351</v>
      </c>
      <c r="B8" s="14">
        <v>590.91</v>
      </c>
    </row>
    <row r="9" spans="1:3" ht="21" x14ac:dyDescent="0.4">
      <c r="A9" s="15" t="s">
        <v>355</v>
      </c>
      <c r="B9" s="14">
        <v>884.27</v>
      </c>
    </row>
    <row r="10" spans="1:3" ht="21" x14ac:dyDescent="0.4">
      <c r="A10" s="15" t="s">
        <v>350</v>
      </c>
      <c r="B10" s="14">
        <v>1420.55</v>
      </c>
    </row>
    <row r="11" spans="1:3" ht="21" x14ac:dyDescent="0.4">
      <c r="A11" s="15" t="s">
        <v>272</v>
      </c>
      <c r="B11" s="14">
        <v>1643.5700000000002</v>
      </c>
    </row>
    <row r="12" spans="1:3" ht="21" x14ac:dyDescent="0.4">
      <c r="A12" s="15" t="s">
        <v>360</v>
      </c>
      <c r="B12" s="14">
        <v>8032.2000000000007</v>
      </c>
    </row>
  </sheetData>
  <mergeCells count="1">
    <mergeCell ref="A2:B2"/>
  </mergeCells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B74C3-9D2A-4E68-9B51-57D1CA579B6B}">
  <dimension ref="A1:B205"/>
  <sheetViews>
    <sheetView workbookViewId="0">
      <selection activeCell="B2" sqref="B2"/>
    </sheetView>
  </sheetViews>
  <sheetFormatPr defaultRowHeight="14.4" x14ac:dyDescent="0.3"/>
  <cols>
    <col min="1" max="1" width="22" bestFit="1" customWidth="1"/>
  </cols>
  <sheetData>
    <row r="1" spans="1:2" x14ac:dyDescent="0.3">
      <c r="A1" t="s">
        <v>364</v>
      </c>
      <c r="B1" t="s">
        <v>348</v>
      </c>
    </row>
    <row r="2" spans="1:2" x14ac:dyDescent="0.3">
      <c r="A2" t="s">
        <v>443</v>
      </c>
    </row>
    <row r="3" spans="1:2" x14ac:dyDescent="0.3">
      <c r="A3" t="s">
        <v>444</v>
      </c>
    </row>
    <row r="4" spans="1:2" x14ac:dyDescent="0.3">
      <c r="A4" t="s">
        <v>368</v>
      </c>
    </row>
    <row r="5" spans="1:2" x14ac:dyDescent="0.3">
      <c r="A5" t="s">
        <v>445</v>
      </c>
    </row>
    <row r="6" spans="1:2" x14ac:dyDescent="0.3">
      <c r="A6" t="s">
        <v>370</v>
      </c>
    </row>
    <row r="7" spans="1:2" x14ac:dyDescent="0.3">
      <c r="A7" t="s">
        <v>446</v>
      </c>
    </row>
    <row r="8" spans="1:2" x14ac:dyDescent="0.3">
      <c r="A8" t="s">
        <v>371</v>
      </c>
    </row>
    <row r="9" spans="1:2" x14ac:dyDescent="0.3">
      <c r="A9" t="s">
        <v>447</v>
      </c>
    </row>
    <row r="10" spans="1:2" x14ac:dyDescent="0.3">
      <c r="A10" t="s">
        <v>448</v>
      </c>
    </row>
    <row r="11" spans="1:2" x14ac:dyDescent="0.3">
      <c r="A11" t="s">
        <v>375</v>
      </c>
    </row>
    <row r="12" spans="1:2" x14ac:dyDescent="0.3">
      <c r="A12" t="s">
        <v>449</v>
      </c>
    </row>
    <row r="13" spans="1:2" x14ac:dyDescent="0.3">
      <c r="A13" t="s">
        <v>450</v>
      </c>
    </row>
    <row r="14" spans="1:2" x14ac:dyDescent="0.3">
      <c r="A14" t="s">
        <v>451</v>
      </c>
    </row>
    <row r="15" spans="1:2" x14ac:dyDescent="0.3">
      <c r="A15" t="s">
        <v>452</v>
      </c>
    </row>
    <row r="16" spans="1:2" x14ac:dyDescent="0.3">
      <c r="A16" t="s">
        <v>453</v>
      </c>
    </row>
    <row r="17" spans="1:1" x14ac:dyDescent="0.3">
      <c r="A17" t="s">
        <v>454</v>
      </c>
    </row>
    <row r="18" spans="1:1" x14ac:dyDescent="0.3">
      <c r="A18" t="s">
        <v>379</v>
      </c>
    </row>
    <row r="19" spans="1:1" x14ac:dyDescent="0.3">
      <c r="A19" t="s">
        <v>455</v>
      </c>
    </row>
    <row r="20" spans="1:1" x14ac:dyDescent="0.3">
      <c r="A20" t="s">
        <v>456</v>
      </c>
    </row>
    <row r="21" spans="1:1" x14ac:dyDescent="0.3">
      <c r="A21" t="s">
        <v>457</v>
      </c>
    </row>
    <row r="22" spans="1:1" x14ac:dyDescent="0.3">
      <c r="A22" t="s">
        <v>380</v>
      </c>
    </row>
    <row r="23" spans="1:1" x14ac:dyDescent="0.3">
      <c r="A23" t="s">
        <v>104</v>
      </c>
    </row>
    <row r="24" spans="1:1" x14ac:dyDescent="0.3">
      <c r="A24" t="s">
        <v>381</v>
      </c>
    </row>
    <row r="25" spans="1:1" x14ac:dyDescent="0.3">
      <c r="A25" t="s">
        <v>458</v>
      </c>
    </row>
    <row r="26" spans="1:1" x14ac:dyDescent="0.3">
      <c r="A26" t="s">
        <v>459</v>
      </c>
    </row>
    <row r="27" spans="1:1" x14ac:dyDescent="0.3">
      <c r="A27" t="s">
        <v>460</v>
      </c>
    </row>
    <row r="28" spans="1:1" x14ac:dyDescent="0.3">
      <c r="A28" t="s">
        <v>461</v>
      </c>
    </row>
    <row r="29" spans="1:1" x14ac:dyDescent="0.3">
      <c r="A29" t="s">
        <v>383</v>
      </c>
    </row>
    <row r="30" spans="1:1" x14ac:dyDescent="0.3">
      <c r="A30" t="s">
        <v>449</v>
      </c>
    </row>
    <row r="31" spans="1:1" x14ac:dyDescent="0.3">
      <c r="A31" t="s">
        <v>450</v>
      </c>
    </row>
    <row r="32" spans="1:1" x14ac:dyDescent="0.3">
      <c r="A32" t="s">
        <v>462</v>
      </c>
    </row>
    <row r="33" spans="1:1" x14ac:dyDescent="0.3">
      <c r="A33" t="s">
        <v>386</v>
      </c>
    </row>
    <row r="34" spans="1:1" x14ac:dyDescent="0.3">
      <c r="A34" t="s">
        <v>463</v>
      </c>
    </row>
    <row r="35" spans="1:1" x14ac:dyDescent="0.3">
      <c r="A35" t="s">
        <v>387</v>
      </c>
    </row>
    <row r="36" spans="1:1" x14ac:dyDescent="0.3">
      <c r="A36" t="s">
        <v>464</v>
      </c>
    </row>
    <row r="37" spans="1:1" x14ac:dyDescent="0.3">
      <c r="A37" t="s">
        <v>465</v>
      </c>
    </row>
    <row r="38" spans="1:1" x14ac:dyDescent="0.3">
      <c r="A38" t="s">
        <v>389</v>
      </c>
    </row>
    <row r="39" spans="1:1" x14ac:dyDescent="0.3">
      <c r="A39" t="s">
        <v>466</v>
      </c>
    </row>
    <row r="40" spans="1:1" x14ac:dyDescent="0.3">
      <c r="A40" t="s">
        <v>467</v>
      </c>
    </row>
    <row r="41" spans="1:1" x14ac:dyDescent="0.3">
      <c r="A41" t="s">
        <v>468</v>
      </c>
    </row>
    <row r="42" spans="1:1" x14ac:dyDescent="0.3">
      <c r="A42" t="s">
        <v>390</v>
      </c>
    </row>
    <row r="43" spans="1:1" x14ac:dyDescent="0.3">
      <c r="A43" t="s">
        <v>449</v>
      </c>
    </row>
    <row r="44" spans="1:1" x14ac:dyDescent="0.3">
      <c r="A44" t="s">
        <v>450</v>
      </c>
    </row>
    <row r="45" spans="1:1" x14ac:dyDescent="0.3">
      <c r="A45" t="s">
        <v>469</v>
      </c>
    </row>
    <row r="46" spans="1:1" x14ac:dyDescent="0.3">
      <c r="A46" t="s">
        <v>392</v>
      </c>
    </row>
    <row r="47" spans="1:1" x14ac:dyDescent="0.3">
      <c r="A47" t="s">
        <v>470</v>
      </c>
    </row>
    <row r="48" spans="1:1" x14ac:dyDescent="0.3">
      <c r="A48" t="s">
        <v>393</v>
      </c>
    </row>
    <row r="49" spans="1:1" x14ac:dyDescent="0.3">
      <c r="A49" t="s">
        <v>126</v>
      </c>
    </row>
    <row r="50" spans="1:1" x14ac:dyDescent="0.3">
      <c r="A50" t="s">
        <v>449</v>
      </c>
    </row>
    <row r="51" spans="1:1" x14ac:dyDescent="0.3">
      <c r="A51" t="s">
        <v>450</v>
      </c>
    </row>
    <row r="52" spans="1:1" x14ac:dyDescent="0.3">
      <c r="A52" t="s">
        <v>471</v>
      </c>
    </row>
    <row r="53" spans="1:1" x14ac:dyDescent="0.3">
      <c r="A53" t="s">
        <v>396</v>
      </c>
    </row>
    <row r="54" spans="1:1" x14ac:dyDescent="0.3">
      <c r="A54" t="s">
        <v>129</v>
      </c>
    </row>
    <row r="55" spans="1:1" x14ac:dyDescent="0.3">
      <c r="A55" t="s">
        <v>472</v>
      </c>
    </row>
    <row r="56" spans="1:1" x14ac:dyDescent="0.3">
      <c r="A56" t="s">
        <v>473</v>
      </c>
    </row>
    <row r="57" spans="1:1" x14ac:dyDescent="0.3">
      <c r="A57" t="s">
        <v>474</v>
      </c>
    </row>
    <row r="58" spans="1:1" x14ac:dyDescent="0.3">
      <c r="A58" t="s">
        <v>467</v>
      </c>
    </row>
    <row r="59" spans="1:1" x14ac:dyDescent="0.3">
      <c r="A59" t="s">
        <v>398</v>
      </c>
    </row>
    <row r="60" spans="1:1" x14ac:dyDescent="0.3">
      <c r="A60" t="s">
        <v>475</v>
      </c>
    </row>
    <row r="61" spans="1:1" x14ac:dyDescent="0.3">
      <c r="A61" t="s">
        <v>399</v>
      </c>
    </row>
    <row r="62" spans="1:1" x14ac:dyDescent="0.3">
      <c r="A62" t="s">
        <v>476</v>
      </c>
    </row>
    <row r="63" spans="1:1" x14ac:dyDescent="0.3">
      <c r="A63" t="s">
        <v>477</v>
      </c>
    </row>
    <row r="64" spans="1:1" x14ac:dyDescent="0.3">
      <c r="A64" t="s">
        <v>478</v>
      </c>
    </row>
    <row r="65" spans="1:1" x14ac:dyDescent="0.3">
      <c r="A65" t="s">
        <v>400</v>
      </c>
    </row>
    <row r="66" spans="1:1" x14ac:dyDescent="0.3">
      <c r="A66" t="s">
        <v>449</v>
      </c>
    </row>
    <row r="67" spans="1:1" x14ac:dyDescent="0.3">
      <c r="A67" t="s">
        <v>450</v>
      </c>
    </row>
    <row r="68" spans="1:1" x14ac:dyDescent="0.3">
      <c r="A68" t="s">
        <v>479</v>
      </c>
    </row>
    <row r="69" spans="1:1" x14ac:dyDescent="0.3">
      <c r="A69" t="s">
        <v>403</v>
      </c>
    </row>
    <row r="70" spans="1:1" x14ac:dyDescent="0.3">
      <c r="A70" t="s">
        <v>480</v>
      </c>
    </row>
    <row r="71" spans="1:1" x14ac:dyDescent="0.3">
      <c r="A71" t="s">
        <v>481</v>
      </c>
    </row>
    <row r="72" spans="1:1" x14ac:dyDescent="0.3">
      <c r="A72" t="s">
        <v>404</v>
      </c>
    </row>
    <row r="73" spans="1:1" x14ac:dyDescent="0.3">
      <c r="A73" t="s">
        <v>467</v>
      </c>
    </row>
    <row r="74" spans="1:1" x14ac:dyDescent="0.3">
      <c r="A74" t="s">
        <v>482</v>
      </c>
    </row>
    <row r="75" spans="1:1" x14ac:dyDescent="0.3">
      <c r="A75" t="s">
        <v>483</v>
      </c>
    </row>
    <row r="76" spans="1:1" x14ac:dyDescent="0.3">
      <c r="A76" t="s">
        <v>449</v>
      </c>
    </row>
    <row r="77" spans="1:1" x14ac:dyDescent="0.3">
      <c r="A77" t="s">
        <v>450</v>
      </c>
    </row>
    <row r="78" spans="1:1" x14ac:dyDescent="0.3">
      <c r="A78" t="s">
        <v>147</v>
      </c>
    </row>
    <row r="79" spans="1:1" x14ac:dyDescent="0.3">
      <c r="A79" t="s">
        <v>484</v>
      </c>
    </row>
    <row r="80" spans="1:1" x14ac:dyDescent="0.3">
      <c r="A80" t="s">
        <v>485</v>
      </c>
    </row>
    <row r="81" spans="1:1" x14ac:dyDescent="0.3">
      <c r="A81" t="s">
        <v>486</v>
      </c>
    </row>
    <row r="82" spans="1:1" x14ac:dyDescent="0.3">
      <c r="A82" t="s">
        <v>405</v>
      </c>
    </row>
    <row r="83" spans="1:1" x14ac:dyDescent="0.3">
      <c r="A83" t="s">
        <v>454</v>
      </c>
    </row>
    <row r="84" spans="1:1" x14ac:dyDescent="0.3">
      <c r="A84" t="s">
        <v>406</v>
      </c>
    </row>
    <row r="85" spans="1:1" x14ac:dyDescent="0.3">
      <c r="A85" t="s">
        <v>407</v>
      </c>
    </row>
    <row r="86" spans="1:1" x14ac:dyDescent="0.3">
      <c r="A86" t="s">
        <v>408</v>
      </c>
    </row>
    <row r="87" spans="1:1" x14ac:dyDescent="0.3">
      <c r="A87" t="s">
        <v>487</v>
      </c>
    </row>
    <row r="88" spans="1:1" x14ac:dyDescent="0.3">
      <c r="A88" t="s">
        <v>449</v>
      </c>
    </row>
    <row r="89" spans="1:1" x14ac:dyDescent="0.3">
      <c r="A89" t="s">
        <v>450</v>
      </c>
    </row>
    <row r="90" spans="1:1" x14ac:dyDescent="0.3">
      <c r="A90" t="s">
        <v>488</v>
      </c>
    </row>
    <row r="91" spans="1:1" x14ac:dyDescent="0.3">
      <c r="A91" t="s">
        <v>409</v>
      </c>
    </row>
    <row r="92" spans="1:1" x14ac:dyDescent="0.3">
      <c r="A92" t="s">
        <v>467</v>
      </c>
    </row>
    <row r="93" spans="1:1" x14ac:dyDescent="0.3">
      <c r="A93" t="s">
        <v>489</v>
      </c>
    </row>
    <row r="94" spans="1:1" x14ac:dyDescent="0.3">
      <c r="A94" t="s">
        <v>490</v>
      </c>
    </row>
    <row r="95" spans="1:1" x14ac:dyDescent="0.3">
      <c r="A95" t="s">
        <v>491</v>
      </c>
    </row>
    <row r="96" spans="1:1" x14ac:dyDescent="0.3">
      <c r="A96" t="s">
        <v>492</v>
      </c>
    </row>
    <row r="97" spans="1:1" x14ac:dyDescent="0.3">
      <c r="A97" t="s">
        <v>493</v>
      </c>
    </row>
    <row r="98" spans="1:1" x14ac:dyDescent="0.3">
      <c r="A98" t="s">
        <v>410</v>
      </c>
    </row>
    <row r="99" spans="1:1" x14ac:dyDescent="0.3">
      <c r="A99" t="s">
        <v>449</v>
      </c>
    </row>
    <row r="100" spans="1:1" x14ac:dyDescent="0.3">
      <c r="A100" t="s">
        <v>450</v>
      </c>
    </row>
    <row r="101" spans="1:1" x14ac:dyDescent="0.3">
      <c r="A101" t="s">
        <v>494</v>
      </c>
    </row>
    <row r="102" spans="1:1" x14ac:dyDescent="0.3">
      <c r="A102" t="s">
        <v>495</v>
      </c>
    </row>
    <row r="103" spans="1:1" x14ac:dyDescent="0.3">
      <c r="A103" t="s">
        <v>412</v>
      </c>
    </row>
    <row r="104" spans="1:1" x14ac:dyDescent="0.3">
      <c r="A104" t="s">
        <v>496</v>
      </c>
    </row>
    <row r="105" spans="1:1" x14ac:dyDescent="0.3">
      <c r="A105" t="s">
        <v>413</v>
      </c>
    </row>
    <row r="106" spans="1:1" x14ac:dyDescent="0.3">
      <c r="A106" t="s">
        <v>497</v>
      </c>
    </row>
    <row r="107" spans="1:1" x14ac:dyDescent="0.3">
      <c r="A107" t="s">
        <v>414</v>
      </c>
    </row>
    <row r="108" spans="1:1" x14ac:dyDescent="0.3">
      <c r="A108" t="s">
        <v>498</v>
      </c>
    </row>
    <row r="109" spans="1:1" x14ac:dyDescent="0.3">
      <c r="A109" t="s">
        <v>415</v>
      </c>
    </row>
    <row r="110" spans="1:1" x14ac:dyDescent="0.3">
      <c r="A110" t="s">
        <v>416</v>
      </c>
    </row>
    <row r="111" spans="1:1" x14ac:dyDescent="0.3">
      <c r="A111" t="s">
        <v>467</v>
      </c>
    </row>
    <row r="112" spans="1:1" x14ac:dyDescent="0.3">
      <c r="A112" t="s">
        <v>496</v>
      </c>
    </row>
    <row r="113" spans="1:1" x14ac:dyDescent="0.3">
      <c r="A113" t="s">
        <v>417</v>
      </c>
    </row>
    <row r="114" spans="1:1" x14ac:dyDescent="0.3">
      <c r="A114" t="s">
        <v>499</v>
      </c>
    </row>
    <row r="115" spans="1:1" x14ac:dyDescent="0.3">
      <c r="A115" t="s">
        <v>500</v>
      </c>
    </row>
    <row r="116" spans="1:1" x14ac:dyDescent="0.3">
      <c r="A116" t="s">
        <v>501</v>
      </c>
    </row>
    <row r="117" spans="1:1" x14ac:dyDescent="0.3">
      <c r="A117" t="s">
        <v>502</v>
      </c>
    </row>
    <row r="118" spans="1:1" x14ac:dyDescent="0.3">
      <c r="A118" t="s">
        <v>503</v>
      </c>
    </row>
    <row r="119" spans="1:1" x14ac:dyDescent="0.3">
      <c r="A119" t="s">
        <v>449</v>
      </c>
    </row>
    <row r="120" spans="1:1" x14ac:dyDescent="0.3">
      <c r="A120" t="s">
        <v>450</v>
      </c>
    </row>
    <row r="121" spans="1:1" x14ac:dyDescent="0.3">
      <c r="A121" t="s">
        <v>504</v>
      </c>
    </row>
    <row r="122" spans="1:1" x14ac:dyDescent="0.3">
      <c r="A122" t="s">
        <v>505</v>
      </c>
    </row>
    <row r="123" spans="1:1" x14ac:dyDescent="0.3">
      <c r="A123" t="s">
        <v>418</v>
      </c>
    </row>
    <row r="124" spans="1:1" x14ac:dyDescent="0.3">
      <c r="A124" t="s">
        <v>506</v>
      </c>
    </row>
    <row r="125" spans="1:1" x14ac:dyDescent="0.3">
      <c r="A125" t="s">
        <v>419</v>
      </c>
    </row>
    <row r="126" spans="1:1" x14ac:dyDescent="0.3">
      <c r="A126" t="s">
        <v>467</v>
      </c>
    </row>
    <row r="127" spans="1:1" x14ac:dyDescent="0.3">
      <c r="A127" t="s">
        <v>449</v>
      </c>
    </row>
    <row r="128" spans="1:1" x14ac:dyDescent="0.3">
      <c r="A128" t="s">
        <v>450</v>
      </c>
    </row>
    <row r="129" spans="1:1" x14ac:dyDescent="0.3">
      <c r="A129" t="s">
        <v>507</v>
      </c>
    </row>
    <row r="130" spans="1:1" x14ac:dyDescent="0.3">
      <c r="A130" t="s">
        <v>508</v>
      </c>
    </row>
    <row r="131" spans="1:1" x14ac:dyDescent="0.3">
      <c r="A131" t="s">
        <v>420</v>
      </c>
    </row>
    <row r="132" spans="1:1" x14ac:dyDescent="0.3">
      <c r="A132" t="s">
        <v>509</v>
      </c>
    </row>
    <row r="133" spans="1:1" x14ac:dyDescent="0.3">
      <c r="A133" t="s">
        <v>510</v>
      </c>
    </row>
    <row r="134" spans="1:1" x14ac:dyDescent="0.3">
      <c r="A134" t="s">
        <v>449</v>
      </c>
    </row>
    <row r="135" spans="1:1" x14ac:dyDescent="0.3">
      <c r="A135" t="s">
        <v>450</v>
      </c>
    </row>
    <row r="136" spans="1:1" x14ac:dyDescent="0.3">
      <c r="A136" t="s">
        <v>423</v>
      </c>
    </row>
    <row r="137" spans="1:1" x14ac:dyDescent="0.3">
      <c r="A137" t="s">
        <v>511</v>
      </c>
    </row>
    <row r="138" spans="1:1" x14ac:dyDescent="0.3">
      <c r="A138" t="s">
        <v>512</v>
      </c>
    </row>
    <row r="139" spans="1:1" x14ac:dyDescent="0.3">
      <c r="A139" t="s">
        <v>513</v>
      </c>
    </row>
    <row r="140" spans="1:1" x14ac:dyDescent="0.3">
      <c r="A140" t="s">
        <v>514</v>
      </c>
    </row>
    <row r="141" spans="1:1" x14ac:dyDescent="0.3">
      <c r="A141" t="s">
        <v>515</v>
      </c>
    </row>
    <row r="142" spans="1:1" x14ac:dyDescent="0.3">
      <c r="A142" t="s">
        <v>424</v>
      </c>
    </row>
    <row r="143" spans="1:1" x14ac:dyDescent="0.3">
      <c r="A143" t="s">
        <v>467</v>
      </c>
    </row>
    <row r="144" spans="1:1" x14ac:dyDescent="0.3">
      <c r="A144" t="s">
        <v>426</v>
      </c>
    </row>
    <row r="145" spans="1:1" x14ac:dyDescent="0.3">
      <c r="A145" t="s">
        <v>449</v>
      </c>
    </row>
    <row r="146" spans="1:1" x14ac:dyDescent="0.3">
      <c r="A146" t="s">
        <v>450</v>
      </c>
    </row>
    <row r="147" spans="1:1" x14ac:dyDescent="0.3">
      <c r="A147" t="s">
        <v>516</v>
      </c>
    </row>
    <row r="148" spans="1:1" x14ac:dyDescent="0.3">
      <c r="A148" t="s">
        <v>517</v>
      </c>
    </row>
    <row r="149" spans="1:1" x14ac:dyDescent="0.3">
      <c r="A149" t="s">
        <v>518</v>
      </c>
    </row>
    <row r="150" spans="1:1" x14ac:dyDescent="0.3">
      <c r="A150" t="s">
        <v>431</v>
      </c>
    </row>
    <row r="151" spans="1:1" x14ac:dyDescent="0.3">
      <c r="A151" t="s">
        <v>467</v>
      </c>
    </row>
    <row r="152" spans="1:1" x14ac:dyDescent="0.3">
      <c r="A152" t="s">
        <v>519</v>
      </c>
    </row>
    <row r="153" spans="1:1" x14ac:dyDescent="0.3">
      <c r="A153" t="s">
        <v>520</v>
      </c>
    </row>
    <row r="154" spans="1:1" x14ac:dyDescent="0.3">
      <c r="A154" t="s">
        <v>449</v>
      </c>
    </row>
    <row r="155" spans="1:1" x14ac:dyDescent="0.3">
      <c r="A155" t="s">
        <v>450</v>
      </c>
    </row>
    <row r="156" spans="1:1" x14ac:dyDescent="0.3">
      <c r="A156" t="s">
        <v>521</v>
      </c>
    </row>
    <row r="157" spans="1:1" x14ac:dyDescent="0.3">
      <c r="A157" t="s">
        <v>522</v>
      </c>
    </row>
    <row r="158" spans="1:1" x14ac:dyDescent="0.3">
      <c r="A158" t="s">
        <v>523</v>
      </c>
    </row>
    <row r="159" spans="1:1" x14ac:dyDescent="0.3">
      <c r="A159" t="s">
        <v>524</v>
      </c>
    </row>
    <row r="160" spans="1:1" x14ac:dyDescent="0.3">
      <c r="A160" t="s">
        <v>525</v>
      </c>
    </row>
    <row r="161" spans="1:1" x14ac:dyDescent="0.3">
      <c r="A161" t="s">
        <v>526</v>
      </c>
    </row>
    <row r="162" spans="1:1" x14ac:dyDescent="0.3">
      <c r="A162" t="s">
        <v>527</v>
      </c>
    </row>
    <row r="163" spans="1:1" x14ac:dyDescent="0.3">
      <c r="A163" t="s">
        <v>212</v>
      </c>
    </row>
    <row r="164" spans="1:1" x14ac:dyDescent="0.3">
      <c r="A164" t="s">
        <v>528</v>
      </c>
    </row>
    <row r="165" spans="1:1" x14ac:dyDescent="0.3">
      <c r="A165" t="s">
        <v>528</v>
      </c>
    </row>
    <row r="166" spans="1:1" x14ac:dyDescent="0.3">
      <c r="A166" t="s">
        <v>528</v>
      </c>
    </row>
    <row r="167" spans="1:1" x14ac:dyDescent="0.3">
      <c r="A167" t="s">
        <v>528</v>
      </c>
    </row>
    <row r="168" spans="1:1" x14ac:dyDescent="0.3">
      <c r="A168" t="s">
        <v>528</v>
      </c>
    </row>
    <row r="169" spans="1:1" x14ac:dyDescent="0.3">
      <c r="A169" t="s">
        <v>528</v>
      </c>
    </row>
    <row r="170" spans="1:1" x14ac:dyDescent="0.3">
      <c r="A170" t="s">
        <v>528</v>
      </c>
    </row>
    <row r="171" spans="1:1" x14ac:dyDescent="0.3">
      <c r="A171" t="s">
        <v>528</v>
      </c>
    </row>
    <row r="172" spans="1:1" x14ac:dyDescent="0.3">
      <c r="A172" t="s">
        <v>529</v>
      </c>
    </row>
    <row r="173" spans="1:1" x14ac:dyDescent="0.3">
      <c r="A173" t="s">
        <v>530</v>
      </c>
    </row>
    <row r="174" spans="1:1" x14ac:dyDescent="0.3">
      <c r="A174" t="s">
        <v>531</v>
      </c>
    </row>
    <row r="175" spans="1:1" x14ac:dyDescent="0.3">
      <c r="A175" t="s">
        <v>532</v>
      </c>
    </row>
    <row r="176" spans="1:1" x14ac:dyDescent="0.3">
      <c r="A176" t="s">
        <v>533</v>
      </c>
    </row>
    <row r="177" spans="1:1" x14ac:dyDescent="0.3">
      <c r="A177" t="s">
        <v>449</v>
      </c>
    </row>
    <row r="178" spans="1:1" x14ac:dyDescent="0.3">
      <c r="A178" t="s">
        <v>450</v>
      </c>
    </row>
    <row r="179" spans="1:1" x14ac:dyDescent="0.3">
      <c r="A179" t="s">
        <v>534</v>
      </c>
    </row>
    <row r="180" spans="1:1" x14ac:dyDescent="0.3">
      <c r="A180" t="s">
        <v>534</v>
      </c>
    </row>
    <row r="181" spans="1:1" x14ac:dyDescent="0.3">
      <c r="A181" t="s">
        <v>535</v>
      </c>
    </row>
    <row r="182" spans="1:1" x14ac:dyDescent="0.3">
      <c r="A182" t="s">
        <v>536</v>
      </c>
    </row>
    <row r="183" spans="1:1" x14ac:dyDescent="0.3">
      <c r="A183" t="s">
        <v>537</v>
      </c>
    </row>
    <row r="184" spans="1:1" x14ac:dyDescent="0.3">
      <c r="A184" t="s">
        <v>538</v>
      </c>
    </row>
    <row r="185" spans="1:1" x14ac:dyDescent="0.3">
      <c r="A185" t="s">
        <v>539</v>
      </c>
    </row>
    <row r="186" spans="1:1" x14ac:dyDescent="0.3">
      <c r="A186" t="s">
        <v>540</v>
      </c>
    </row>
    <row r="187" spans="1:1" x14ac:dyDescent="0.3">
      <c r="A187" t="s">
        <v>541</v>
      </c>
    </row>
    <row r="188" spans="1:1" x14ac:dyDescent="0.3">
      <c r="A188" t="s">
        <v>542</v>
      </c>
    </row>
    <row r="189" spans="1:1" x14ac:dyDescent="0.3">
      <c r="A189" t="s">
        <v>543</v>
      </c>
    </row>
    <row r="190" spans="1:1" x14ac:dyDescent="0.3">
      <c r="A190" t="s">
        <v>544</v>
      </c>
    </row>
    <row r="191" spans="1:1" x14ac:dyDescent="0.3">
      <c r="A191" t="s">
        <v>545</v>
      </c>
    </row>
    <row r="192" spans="1:1" x14ac:dyDescent="0.3">
      <c r="A192" t="s">
        <v>546</v>
      </c>
    </row>
    <row r="193" spans="1:1" x14ac:dyDescent="0.3">
      <c r="A193" t="s">
        <v>547</v>
      </c>
    </row>
    <row r="194" spans="1:1" x14ac:dyDescent="0.3">
      <c r="A194" t="s">
        <v>548</v>
      </c>
    </row>
    <row r="195" spans="1:1" x14ac:dyDescent="0.3">
      <c r="A195" t="s">
        <v>549</v>
      </c>
    </row>
    <row r="196" spans="1:1" x14ac:dyDescent="0.3">
      <c r="A196" t="s">
        <v>397</v>
      </c>
    </row>
    <row r="197" spans="1:1" x14ac:dyDescent="0.3">
      <c r="A197" t="s">
        <v>449</v>
      </c>
    </row>
    <row r="198" spans="1:1" x14ac:dyDescent="0.3">
      <c r="A198" t="s">
        <v>450</v>
      </c>
    </row>
    <row r="199" spans="1:1" x14ac:dyDescent="0.3">
      <c r="A199" t="s">
        <v>449</v>
      </c>
    </row>
    <row r="200" spans="1:1" x14ac:dyDescent="0.3">
      <c r="A200" t="s">
        <v>450</v>
      </c>
    </row>
    <row r="201" spans="1:1" x14ac:dyDescent="0.3">
      <c r="A201" t="s">
        <v>449</v>
      </c>
    </row>
    <row r="202" spans="1:1" x14ac:dyDescent="0.3">
      <c r="A202" t="s">
        <v>450</v>
      </c>
    </row>
    <row r="203" spans="1:1" x14ac:dyDescent="0.3">
      <c r="A203" t="s">
        <v>449</v>
      </c>
    </row>
    <row r="204" spans="1:1" x14ac:dyDescent="0.3">
      <c r="A204" t="s">
        <v>450</v>
      </c>
    </row>
    <row r="205" spans="1:1" x14ac:dyDescent="0.3">
      <c r="A205" t="s">
        <v>550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99501-9059-4C2E-8B89-F20AFD7FBB36}">
  <dimension ref="A2:B17"/>
  <sheetViews>
    <sheetView zoomScale="115" zoomScaleNormal="115" workbookViewId="0">
      <selection activeCell="E1" sqref="E1:E1048576"/>
    </sheetView>
  </sheetViews>
  <sheetFormatPr defaultRowHeight="14.4" x14ac:dyDescent="0.3"/>
  <cols>
    <col min="1" max="1" width="21.88671875" bestFit="1" customWidth="1"/>
    <col min="2" max="2" width="15.44140625" style="2" bestFit="1" customWidth="1"/>
    <col min="3" max="3" width="11.88671875" bestFit="1" customWidth="1"/>
  </cols>
  <sheetData>
    <row r="2" spans="1:2" ht="18" x14ac:dyDescent="0.35">
      <c r="A2" s="19" t="s">
        <v>552</v>
      </c>
      <c r="B2" s="19"/>
    </row>
    <row r="3" spans="1:2" ht="18" x14ac:dyDescent="0.35">
      <c r="A3" s="10" t="s">
        <v>359</v>
      </c>
      <c r="B3" s="11" t="s">
        <v>442</v>
      </c>
    </row>
    <row r="4" spans="1:2" ht="18" x14ac:dyDescent="0.35">
      <c r="A4" s="12" t="s">
        <v>438</v>
      </c>
      <c r="B4" s="11">
        <v>1428.3899999999999</v>
      </c>
    </row>
    <row r="5" spans="1:2" ht="18" x14ac:dyDescent="0.35">
      <c r="A5" s="17" t="s">
        <v>362</v>
      </c>
      <c r="B5" s="11">
        <v>1428.3899999999999</v>
      </c>
    </row>
    <row r="6" spans="1:2" ht="18" x14ac:dyDescent="0.35">
      <c r="A6" s="12" t="s">
        <v>440</v>
      </c>
      <c r="B6" s="11">
        <v>140</v>
      </c>
    </row>
    <row r="7" spans="1:2" ht="18" x14ac:dyDescent="0.35">
      <c r="A7" s="17" t="s">
        <v>362</v>
      </c>
      <c r="B7" s="11">
        <v>140</v>
      </c>
    </row>
    <row r="8" spans="1:2" ht="18" x14ac:dyDescent="0.35">
      <c r="A8" s="12" t="s">
        <v>439</v>
      </c>
      <c r="B8" s="11">
        <v>102.09</v>
      </c>
    </row>
    <row r="9" spans="1:2" ht="18" x14ac:dyDescent="0.35">
      <c r="A9" s="17" t="s">
        <v>361</v>
      </c>
      <c r="B9" s="11">
        <v>2.09</v>
      </c>
    </row>
    <row r="10" spans="1:2" ht="18" x14ac:dyDescent="0.35">
      <c r="A10" s="17" t="s">
        <v>362</v>
      </c>
      <c r="B10" s="11">
        <v>100</v>
      </c>
    </row>
    <row r="11" spans="1:2" ht="18" x14ac:dyDescent="0.35">
      <c r="A11" s="12" t="s">
        <v>434</v>
      </c>
      <c r="B11" s="11">
        <v>29139.579999999998</v>
      </c>
    </row>
    <row r="12" spans="1:2" ht="18" x14ac:dyDescent="0.35">
      <c r="A12" s="17" t="s">
        <v>361</v>
      </c>
      <c r="B12" s="11">
        <v>1848.0099999999998</v>
      </c>
    </row>
    <row r="13" spans="1:2" ht="18" x14ac:dyDescent="0.35">
      <c r="A13" s="17" t="s">
        <v>362</v>
      </c>
      <c r="B13" s="11">
        <v>27291.57</v>
      </c>
    </row>
    <row r="14" spans="1:2" ht="18" x14ac:dyDescent="0.35">
      <c r="A14" s="12" t="s">
        <v>435</v>
      </c>
      <c r="B14" s="11">
        <v>1210.8600000000001</v>
      </c>
    </row>
    <row r="15" spans="1:2" ht="18" x14ac:dyDescent="0.35">
      <c r="A15" s="17" t="s">
        <v>361</v>
      </c>
      <c r="B15" s="11">
        <v>916.89</v>
      </c>
    </row>
    <row r="16" spans="1:2" ht="18" x14ac:dyDescent="0.35">
      <c r="A16" s="17" t="s">
        <v>362</v>
      </c>
      <c r="B16" s="11">
        <v>293.97000000000003</v>
      </c>
    </row>
    <row r="17" spans="1:2" ht="18" x14ac:dyDescent="0.35">
      <c r="A17" s="12" t="s">
        <v>360</v>
      </c>
      <c r="B17" s="11">
        <v>32020.92</v>
      </c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Sheet3</vt:lpstr>
      <vt:lpstr>All Data</vt:lpstr>
      <vt:lpstr>CreditCard</vt:lpstr>
      <vt:lpstr>Savings</vt:lpstr>
      <vt:lpstr>Chequing</vt:lpstr>
      <vt:lpstr>CreditRef</vt:lpstr>
      <vt:lpstr>CreditCardPivotTable</vt:lpstr>
      <vt:lpstr>ChequingRef</vt:lpstr>
      <vt:lpstr>EarningPivotTable</vt:lpstr>
      <vt:lpstr>SavingsRef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Bhadreshwara</dc:creator>
  <cp:lastModifiedBy>Jay Bhadreshwara</cp:lastModifiedBy>
  <dcterms:created xsi:type="dcterms:W3CDTF">2023-01-04T19:17:53Z</dcterms:created>
  <dcterms:modified xsi:type="dcterms:W3CDTF">2023-01-13T20:48:43Z</dcterms:modified>
</cp:coreProperties>
</file>