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wan\Desktop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E27" i="1"/>
  <c r="F25" i="1" s="1"/>
  <c r="A27" i="1"/>
  <c r="B2" i="1" l="1"/>
  <c r="B6" i="1"/>
  <c r="B18" i="1"/>
  <c r="B23" i="1"/>
  <c r="B3" i="1"/>
  <c r="B7" i="1"/>
  <c r="B11" i="1"/>
  <c r="B15" i="1"/>
  <c r="B4" i="1"/>
  <c r="B8" i="1"/>
  <c r="B12" i="1"/>
  <c r="B16" i="1"/>
  <c r="B20" i="1"/>
  <c r="B24" i="1"/>
  <c r="B5" i="1"/>
  <c r="B9" i="1"/>
  <c r="B13" i="1"/>
  <c r="B17" i="1"/>
  <c r="B21" i="1"/>
  <c r="B25" i="1"/>
  <c r="B10" i="1"/>
  <c r="B14" i="1"/>
  <c r="B22" i="1"/>
  <c r="B19" i="1"/>
  <c r="F35" i="1"/>
  <c r="F36" i="1" s="1"/>
  <c r="I27" i="1"/>
  <c r="J16" i="1" s="1"/>
  <c r="F2" i="1"/>
  <c r="F6" i="1"/>
  <c r="F10" i="1"/>
  <c r="F14" i="1"/>
  <c r="F18" i="1"/>
  <c r="F22" i="1"/>
  <c r="F3" i="1"/>
  <c r="F7" i="1"/>
  <c r="F11" i="1"/>
  <c r="F15" i="1"/>
  <c r="F19" i="1"/>
  <c r="F23" i="1"/>
  <c r="F4" i="1"/>
  <c r="F8" i="1"/>
  <c r="F12" i="1"/>
  <c r="F16" i="1"/>
  <c r="F20" i="1"/>
  <c r="F24" i="1"/>
  <c r="F5" i="1"/>
  <c r="F9" i="1"/>
  <c r="F13" i="1"/>
  <c r="F17" i="1"/>
  <c r="F21" i="1"/>
  <c r="J15" i="1" l="1"/>
  <c r="J25" i="1"/>
  <c r="J9" i="1"/>
  <c r="A28" i="1"/>
  <c r="A29" i="1" s="1"/>
  <c r="J22" i="1"/>
  <c r="J18" i="1"/>
  <c r="J14" i="1"/>
  <c r="J10" i="1"/>
  <c r="J6" i="1"/>
  <c r="J2" i="1"/>
  <c r="J11" i="1"/>
  <c r="J21" i="1"/>
  <c r="J5" i="1"/>
  <c r="J12" i="1"/>
  <c r="J23" i="1"/>
  <c r="J7" i="1"/>
  <c r="J17" i="1"/>
  <c r="J24" i="1"/>
  <c r="J8" i="1"/>
  <c r="E28" i="1"/>
  <c r="E29" i="1" s="1"/>
  <c r="J19" i="1"/>
  <c r="J3" i="1"/>
  <c r="J13" i="1"/>
  <c r="J20" i="1"/>
  <c r="J4" i="1"/>
  <c r="I28" i="1" l="1"/>
  <c r="I29" i="1" s="1"/>
</calcChain>
</file>

<file path=xl/sharedStrings.xml><?xml version="1.0" encoding="utf-8"?>
<sst xmlns="http://schemas.openxmlformats.org/spreadsheetml/2006/main" count="18" uniqueCount="11">
  <si>
    <t>Congruent</t>
  </si>
  <si>
    <t>Incongruent</t>
  </si>
  <si>
    <t>MEAN</t>
  </si>
  <si>
    <t>SD</t>
  </si>
  <si>
    <t>var</t>
  </si>
  <si>
    <t>SE</t>
  </si>
  <si>
    <t>t</t>
  </si>
  <si>
    <t>Difference</t>
  </si>
  <si>
    <t>SSx</t>
  </si>
  <si>
    <t>SSy</t>
  </si>
  <si>
    <t>SSd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</si>
</sst>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Reaction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Congruent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Sheet1!$A$2:$A$25</c:f>
              <c:numCache>
                <c:formatCode>General</c:formatCode>
                <c:ptCount val="24"/>
                <c:pt idx="0">
                  <c:v>12.079000000000001</c:v>
                </c:pt>
                <c:pt idx="1">
                  <c:v>16.791</c:v>
                </c:pt>
                <c:pt idx="2">
                  <c:v>9.5640000000000001</c:v>
                </c:pt>
                <c:pt idx="3">
                  <c:v>8.6300000000000008</c:v>
                </c:pt>
                <c:pt idx="4">
                  <c:v>14.669</c:v>
                </c:pt>
                <c:pt idx="5">
                  <c:v>12.238</c:v>
                </c:pt>
                <c:pt idx="6">
                  <c:v>14.692</c:v>
                </c:pt>
                <c:pt idx="7">
                  <c:v>8.9870000000000001</c:v>
                </c:pt>
                <c:pt idx="8">
                  <c:v>9.4009999999999998</c:v>
                </c:pt>
                <c:pt idx="9">
                  <c:v>14.48</c:v>
                </c:pt>
                <c:pt idx="10">
                  <c:v>22.327999999999999</c:v>
                </c:pt>
                <c:pt idx="11">
                  <c:v>15.298</c:v>
                </c:pt>
                <c:pt idx="12">
                  <c:v>15.073</c:v>
                </c:pt>
                <c:pt idx="13">
                  <c:v>16.928999999999998</c:v>
                </c:pt>
                <c:pt idx="14">
                  <c:v>18.2</c:v>
                </c:pt>
                <c:pt idx="15">
                  <c:v>12.13</c:v>
                </c:pt>
                <c:pt idx="16">
                  <c:v>18.495000000000001</c:v>
                </c:pt>
                <c:pt idx="17">
                  <c:v>10.638999999999999</c:v>
                </c:pt>
                <c:pt idx="18">
                  <c:v>11.343999999999999</c:v>
                </c:pt>
                <c:pt idx="19">
                  <c:v>12.369</c:v>
                </c:pt>
                <c:pt idx="20">
                  <c:v>12.944000000000001</c:v>
                </c:pt>
                <c:pt idx="21">
                  <c:v>14.233000000000001</c:v>
                </c:pt>
                <c:pt idx="22">
                  <c:v>19.71</c:v>
                </c:pt>
                <c:pt idx="23">
                  <c:v>16.004000000000001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Incongruent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bevel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Sheet1!$E$2:$E$25</c:f>
              <c:numCache>
                <c:formatCode>General</c:formatCode>
                <c:ptCount val="24"/>
                <c:pt idx="0">
                  <c:v>19.277999999999999</c:v>
                </c:pt>
                <c:pt idx="1">
                  <c:v>18.741</c:v>
                </c:pt>
                <c:pt idx="2">
                  <c:v>21.213999999999999</c:v>
                </c:pt>
                <c:pt idx="3">
                  <c:v>15.686999999999999</c:v>
                </c:pt>
                <c:pt idx="4">
                  <c:v>22.803000000000001</c:v>
                </c:pt>
                <c:pt idx="5">
                  <c:v>20.878</c:v>
                </c:pt>
                <c:pt idx="6">
                  <c:v>24.571999999999999</c:v>
                </c:pt>
                <c:pt idx="7">
                  <c:v>17.393999999999998</c:v>
                </c:pt>
                <c:pt idx="8">
                  <c:v>20.762</c:v>
                </c:pt>
                <c:pt idx="9">
                  <c:v>26.282</c:v>
                </c:pt>
                <c:pt idx="10">
                  <c:v>24.524000000000001</c:v>
                </c:pt>
                <c:pt idx="11">
                  <c:v>18.643999999999998</c:v>
                </c:pt>
                <c:pt idx="12">
                  <c:v>17.510000000000002</c:v>
                </c:pt>
                <c:pt idx="13">
                  <c:v>20.329999999999998</c:v>
                </c:pt>
                <c:pt idx="14">
                  <c:v>35.255000000000003</c:v>
                </c:pt>
                <c:pt idx="15">
                  <c:v>22.158000000000001</c:v>
                </c:pt>
                <c:pt idx="16">
                  <c:v>25.138999999999999</c:v>
                </c:pt>
                <c:pt idx="17">
                  <c:v>20.428999999999998</c:v>
                </c:pt>
                <c:pt idx="18">
                  <c:v>17.425000000000001</c:v>
                </c:pt>
                <c:pt idx="19">
                  <c:v>34.287999999999997</c:v>
                </c:pt>
                <c:pt idx="20">
                  <c:v>23.893999999999998</c:v>
                </c:pt>
                <c:pt idx="21">
                  <c:v>17.96</c:v>
                </c:pt>
                <c:pt idx="22">
                  <c:v>22.058</c:v>
                </c:pt>
                <c:pt idx="23">
                  <c:v>21.157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575240"/>
        <c:axId val="412503360"/>
      </c:lineChart>
      <c:catAx>
        <c:axId val="447575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03360"/>
        <c:crosses val="autoZero"/>
        <c:auto val="1"/>
        <c:lblAlgn val="ctr"/>
        <c:lblOffset val="100"/>
        <c:noMultiLvlLbl val="0"/>
      </c:catAx>
      <c:valAx>
        <c:axId val="41250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575240"/>
        <c:crosses val="autoZero"/>
        <c:crossBetween val="between"/>
      </c:valAx>
      <c:spPr>
        <a:noFill/>
        <a:ln cap="rnd">
          <a:solidFill>
            <a:schemeClr val="accent2"/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525780</xdr:colOff>
      <xdr:row>9</xdr:row>
      <xdr:rowOff>144780</xdr:rowOff>
    </xdr:from>
    <xdr:to>
      <xdr:col>17</xdr:col>
      <xdr:colOff>601980</xdr:colOff>
      <xdr:row>24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topLeftCell="D1" zoomScaleNormal="100" workbookViewId="0">
      <selection activeCell="F37" sqref="F37"/>
    </sheetView>
  </sheetViews>
  <sheetFormatPr defaultRowHeight="14.4" x14ac:dyDescent="0.3"/>
  <cols>
    <col min="1" max="1" width="14.33203125" customWidth="1"/>
    <col min="2" max="2" width="12.21875" style="2" customWidth="1"/>
    <col min="5" max="5" width="11.88671875" customWidth="1"/>
    <col min="6" max="6" width="11.77734375" customWidth="1"/>
    <col min="7" max="7" width="8.77734375" customWidth="1"/>
    <col min="8" max="9" width="8.88671875" customWidth="1"/>
    <col min="10" max="10" width="10.44140625" customWidth="1"/>
    <col min="11" max="11" width="12.21875" customWidth="1"/>
  </cols>
  <sheetData>
    <row r="1" spans="1:10" x14ac:dyDescent="0.3">
      <c r="A1" t="s">
        <v>0</v>
      </c>
      <c r="B1" s="2" t="s">
        <v>8</v>
      </c>
      <c r="E1" t="s">
        <v>1</v>
      </c>
      <c r="F1" t="s">
        <v>9</v>
      </c>
      <c r="I1" t="s">
        <v>7</v>
      </c>
      <c r="J1" t="s">
        <v>10</v>
      </c>
    </row>
    <row r="2" spans="1:10" x14ac:dyDescent="0.3">
      <c r="A2">
        <v>12.079000000000001</v>
      </c>
      <c r="B2" s="2">
        <f>(A2-$A$27)^2</f>
        <v>3.8892770156250007</v>
      </c>
      <c r="E2">
        <v>19.277999999999999</v>
      </c>
      <c r="F2" s="2">
        <f>(E2-$E$27)^2</f>
        <v>7.4961876736111321</v>
      </c>
      <c r="I2">
        <f>E2-A2</f>
        <v>7.1989999999999981</v>
      </c>
      <c r="J2" s="2">
        <f>(I2-$I$27)^2</f>
        <v>0.58643687673611011</v>
      </c>
    </row>
    <row r="3" spans="1:10" x14ac:dyDescent="0.3">
      <c r="A3">
        <v>16.791</v>
      </c>
      <c r="B3" s="2">
        <f>(A3-$A$27)^2</f>
        <v>7.5069150156249975</v>
      </c>
      <c r="E3">
        <v>18.741</v>
      </c>
      <c r="F3" s="2">
        <f>(E3-$E$27)^2</f>
        <v>10.72507917361113</v>
      </c>
      <c r="I3">
        <f>E3-A3</f>
        <v>1.9499999999999993</v>
      </c>
      <c r="J3" s="2">
        <f>(I3-$I$27)^2</f>
        <v>36.177718793402754</v>
      </c>
    </row>
    <row r="4" spans="1:10" x14ac:dyDescent="0.3">
      <c r="A4">
        <v>9.5640000000000001</v>
      </c>
      <c r="B4" s="2">
        <f>(A4-$A$27)^2</f>
        <v>20.134290765625007</v>
      </c>
      <c r="E4">
        <v>21.213999999999999</v>
      </c>
      <c r="F4" s="2">
        <f>(E4-$E$27)^2</f>
        <v>0.64307034027778409</v>
      </c>
      <c r="I4">
        <f>E4-A4</f>
        <v>11.649999999999999</v>
      </c>
      <c r="J4" s="2">
        <f>(I4-$I$27)^2</f>
        <v>13.580760460069452</v>
      </c>
    </row>
    <row r="5" spans="1:10" x14ac:dyDescent="0.3">
      <c r="A5">
        <v>8.6300000000000008</v>
      </c>
      <c r="B5" s="2">
        <f>(A5-$A$27)^2</f>
        <v>29.388596265625001</v>
      </c>
      <c r="E5">
        <v>15.686999999999999</v>
      </c>
      <c r="F5" s="2">
        <f>(E5-$E$27)^2</f>
        <v>40.055186173611155</v>
      </c>
      <c r="I5">
        <f>E5-A5</f>
        <v>7.0569999999999986</v>
      </c>
      <c r="J5" s="2">
        <f>(I5-$I$27)^2</f>
        <v>0.8240857100694422</v>
      </c>
    </row>
    <row r="6" spans="1:10" x14ac:dyDescent="0.3">
      <c r="A6">
        <v>14.669</v>
      </c>
      <c r="B6" s="2">
        <f>(A6-$A$27)^2</f>
        <v>0.38176951562499967</v>
      </c>
      <c r="E6">
        <v>22.803000000000001</v>
      </c>
      <c r="F6" s="2">
        <f>(E6-$E$27)^2</f>
        <v>0.61950017361110832</v>
      </c>
      <c r="I6">
        <f>E6-A6</f>
        <v>8.1340000000000003</v>
      </c>
      <c r="J6" s="2">
        <f>(I6-$I$27)^2</f>
        <v>2.8631460069445447E-2</v>
      </c>
    </row>
    <row r="7" spans="1:10" x14ac:dyDescent="0.3">
      <c r="A7">
        <v>12.238</v>
      </c>
      <c r="B7" s="2">
        <f>(A7-$A$27)^2</f>
        <v>3.2874222656250045</v>
      </c>
      <c r="E7">
        <v>20.878</v>
      </c>
      <c r="F7" s="2">
        <f>(E7-$E$27)^2</f>
        <v>1.2948543402777835</v>
      </c>
      <c r="I7">
        <f>E7-A7</f>
        <v>8.64</v>
      </c>
      <c r="J7" s="2">
        <f>(I7-$I$27)^2</f>
        <v>0.4559062934027821</v>
      </c>
    </row>
    <row r="8" spans="1:10" x14ac:dyDescent="0.3">
      <c r="A8">
        <v>14.692</v>
      </c>
      <c r="B8" s="2">
        <f>(A8-$A$27)^2</f>
        <v>0.41072076562499926</v>
      </c>
      <c r="E8">
        <v>24.571999999999999</v>
      </c>
      <c r="F8" s="2">
        <f>(E8-$E$27)^2</f>
        <v>6.5335620069444271</v>
      </c>
      <c r="I8">
        <f>E8-A8</f>
        <v>9.879999999999999</v>
      </c>
      <c r="J8" s="2">
        <f>(I8-$I$27)^2</f>
        <v>3.6680229600694507</v>
      </c>
    </row>
    <row r="9" spans="1:10" x14ac:dyDescent="0.3">
      <c r="A9">
        <v>8.9870000000000001</v>
      </c>
      <c r="B9" s="2">
        <f>(A9-$A$27)^2</f>
        <v>25.645362015625008</v>
      </c>
      <c r="E9">
        <v>17.393999999999998</v>
      </c>
      <c r="F9" s="2">
        <f>(E9-$E$27)^2</f>
        <v>21.362113673611152</v>
      </c>
      <c r="I9">
        <f>E9-A9</f>
        <v>8.4069999999999983</v>
      </c>
      <c r="J9" s="2">
        <f>(I9-$I$27)^2</f>
        <v>0.1955482100694452</v>
      </c>
    </row>
    <row r="10" spans="1:10" x14ac:dyDescent="0.3">
      <c r="A10">
        <v>9.4009999999999998</v>
      </c>
      <c r="B10" s="2">
        <f>(A10-$A$27)^2</f>
        <v>21.623662515625011</v>
      </c>
      <c r="E10">
        <v>20.762</v>
      </c>
      <c r="F10" s="2">
        <f>(E10-$E$27)^2</f>
        <v>1.5723070069444498</v>
      </c>
      <c r="I10">
        <f>E10-A10</f>
        <v>11.361000000000001</v>
      </c>
      <c r="J10" s="2">
        <f>(I10-$I$27)^2</f>
        <v>11.5342310434028</v>
      </c>
    </row>
    <row r="11" spans="1:10" x14ac:dyDescent="0.3">
      <c r="A11">
        <v>14.48</v>
      </c>
      <c r="B11" s="2">
        <f>(A11-$A$27)^2</f>
        <v>0.18393376562499972</v>
      </c>
      <c r="E11">
        <v>26.282</v>
      </c>
      <c r="F11" s="2">
        <f>(E11-$E$27)^2</f>
        <v>18.199467006944424</v>
      </c>
      <c r="I11">
        <f>E11-A11</f>
        <v>11.802</v>
      </c>
      <c r="J11" s="2">
        <f>(I11-$I$27)^2</f>
        <v>14.724167793402795</v>
      </c>
    </row>
    <row r="12" spans="1:10" x14ac:dyDescent="0.3">
      <c r="A12">
        <v>22.327999999999999</v>
      </c>
      <c r="B12" s="2">
        <f>(A12-$A$27)^2</f>
        <v>68.506659765624974</v>
      </c>
      <c r="E12">
        <v>24.524000000000001</v>
      </c>
      <c r="F12" s="2">
        <f>(E12-$E$27)^2</f>
        <v>6.290482006944436</v>
      </c>
      <c r="I12">
        <f>E12-A12</f>
        <v>2.1960000000000015</v>
      </c>
      <c r="J12" s="2">
        <f>(I12-$I$27)^2</f>
        <v>33.278957293402733</v>
      </c>
    </row>
    <row r="13" spans="1:10" x14ac:dyDescent="0.3">
      <c r="A13">
        <v>15.298</v>
      </c>
      <c r="B13" s="2">
        <f>(A13-$A$27)^2</f>
        <v>1.5546972656249982</v>
      </c>
      <c r="E13">
        <v>18.643999999999998</v>
      </c>
      <c r="F13" s="2">
        <f>(E13-$E$27)^2</f>
        <v>11.369822006944473</v>
      </c>
      <c r="I13">
        <f>E13-A13</f>
        <v>3.3459999999999983</v>
      </c>
      <c r="J13" s="2">
        <f>(I13-$I$27)^2</f>
        <v>21.333236460069436</v>
      </c>
    </row>
    <row r="14" spans="1:10" x14ac:dyDescent="0.3">
      <c r="A14">
        <v>15.073</v>
      </c>
      <c r="B14" s="2">
        <f>(A14-$A$27)^2</f>
        <v>1.0442285156249993</v>
      </c>
      <c r="E14">
        <v>17.510000000000002</v>
      </c>
      <c r="F14" s="2">
        <f>(E14-$E$27)^2</f>
        <v>20.303285006944453</v>
      </c>
      <c r="I14">
        <f>E14-A14</f>
        <v>2.4370000000000012</v>
      </c>
      <c r="J14" s="2">
        <f>(I14-$I$27)^2</f>
        <v>30.556480710069401</v>
      </c>
    </row>
    <row r="15" spans="1:10" x14ac:dyDescent="0.3">
      <c r="A15">
        <v>16.928999999999998</v>
      </c>
      <c r="B15" s="2">
        <f>(A15-$A$27)^2</f>
        <v>8.2821645156249861</v>
      </c>
      <c r="E15">
        <v>20.329999999999998</v>
      </c>
      <c r="F15" s="2">
        <f>(E15-$E$27)^2</f>
        <v>2.8423150069444589</v>
      </c>
      <c r="I15">
        <f>E15-A15</f>
        <v>3.4009999999999998</v>
      </c>
      <c r="J15" s="2">
        <f>(I15-$I$27)^2</f>
        <v>20.828194376736089</v>
      </c>
    </row>
    <row r="16" spans="1:10" x14ac:dyDescent="0.3">
      <c r="A16">
        <v>18.2</v>
      </c>
      <c r="B16" s="2">
        <f>(A16-$A$27)^2</f>
        <v>17.213163765624987</v>
      </c>
      <c r="E16">
        <v>35.255000000000003</v>
      </c>
      <c r="F16" s="2">
        <f>(E16-$E$27)^2</f>
        <v>175.27332750694444</v>
      </c>
      <c r="I16">
        <f>E16-A16</f>
        <v>17.055000000000003</v>
      </c>
      <c r="J16" s="2">
        <f>(I16-$I$27)^2</f>
        <v>82.631887543402897</v>
      </c>
    </row>
    <row r="17" spans="1:10" x14ac:dyDescent="0.3">
      <c r="A17">
        <v>12.13</v>
      </c>
      <c r="B17" s="2">
        <f>(A17-$A$27)^2</f>
        <v>3.6907212656249997</v>
      </c>
      <c r="E17">
        <v>22.158000000000001</v>
      </c>
      <c r="F17" s="2">
        <f>(E17-$E$27)^2</f>
        <v>2.0187673611110735E-2</v>
      </c>
      <c r="I17">
        <f>E17-A17</f>
        <v>10.028</v>
      </c>
      <c r="J17" s="2">
        <f>(I17-$I$27)^2</f>
        <v>4.2568286267361239</v>
      </c>
    </row>
    <row r="18" spans="1:10" x14ac:dyDescent="0.3">
      <c r="A18">
        <v>18.495000000000001</v>
      </c>
      <c r="B18" s="2">
        <f>(A18-$A$27)^2</f>
        <v>19.748025015625004</v>
      </c>
      <c r="E18">
        <v>25.138999999999999</v>
      </c>
      <c r="F18" s="2">
        <f>(E18-$E$27)^2</f>
        <v>9.7536495069444236</v>
      </c>
      <c r="I18">
        <f>E18-A18</f>
        <v>6.6439999999999984</v>
      </c>
      <c r="J18" s="2">
        <f>(I18-$I$27)^2</f>
        <v>1.7444906267361087</v>
      </c>
    </row>
    <row r="19" spans="1:10" x14ac:dyDescent="0.3">
      <c r="A19">
        <v>10.638999999999999</v>
      </c>
      <c r="B19" s="2">
        <f>(A19-$A$27)^2</f>
        <v>11.642597015625009</v>
      </c>
      <c r="E19">
        <v>20.428999999999998</v>
      </c>
      <c r="F19" s="2">
        <f>(E19-$E$27)^2</f>
        <v>2.5183045069444576</v>
      </c>
      <c r="I19">
        <f>E19-A19</f>
        <v>9.7899999999999991</v>
      </c>
      <c r="J19" s="2">
        <f>(I19-$I$27)^2</f>
        <v>3.331385460069451</v>
      </c>
    </row>
    <row r="20" spans="1:10" x14ac:dyDescent="0.3">
      <c r="A20">
        <v>11.343999999999999</v>
      </c>
      <c r="B20" s="2">
        <f>(A20-$A$27)^2</f>
        <v>7.3285257656250069</v>
      </c>
      <c r="E20">
        <v>17.425000000000001</v>
      </c>
      <c r="F20" s="2">
        <f>(E20-$E$27)^2</f>
        <v>21.076515840277796</v>
      </c>
      <c r="I20">
        <f>E20-A20</f>
        <v>6.0810000000000013</v>
      </c>
      <c r="J20" s="2">
        <f>(I20-$I$27)^2</f>
        <v>3.5486710434027628</v>
      </c>
    </row>
    <row r="21" spans="1:10" x14ac:dyDescent="0.3">
      <c r="A21">
        <v>12.369</v>
      </c>
      <c r="B21" s="2">
        <f>(A21-$A$27)^2</f>
        <v>2.8295445156250034</v>
      </c>
      <c r="E21">
        <v>34.287999999999997</v>
      </c>
      <c r="F21" s="2">
        <f>(E21-$E$27)^2</f>
        <v>150.60402934027763</v>
      </c>
      <c r="I21">
        <f>E21-A21</f>
        <v>21.918999999999997</v>
      </c>
      <c r="J21" s="2">
        <f>(I21-$I$27)^2</f>
        <v>194.71993021006946</v>
      </c>
    </row>
    <row r="22" spans="1:10" x14ac:dyDescent="0.3">
      <c r="A22">
        <v>12.944000000000001</v>
      </c>
      <c r="B22" s="2">
        <f>(A22-$A$27)^2</f>
        <v>1.2257257656249998</v>
      </c>
      <c r="E22">
        <v>23.893999999999998</v>
      </c>
      <c r="F22" s="2">
        <f>(E22-$E$27)^2</f>
        <v>3.5271970069444287</v>
      </c>
      <c r="I22">
        <f>E22-A22</f>
        <v>10.949999999999998</v>
      </c>
      <c r="J22" s="2">
        <f>(I22-$I$27)^2</f>
        <v>8.9114687934027792</v>
      </c>
    </row>
    <row r="23" spans="1:10" x14ac:dyDescent="0.3">
      <c r="A23">
        <v>14.233000000000001</v>
      </c>
      <c r="B23" s="2">
        <f>(A23-$A$27)^2</f>
        <v>3.3078515624999923E-2</v>
      </c>
      <c r="E23">
        <v>17.96</v>
      </c>
      <c r="F23" s="2">
        <f>(E23-$E$27)^2</f>
        <v>16.450460006944457</v>
      </c>
      <c r="I23">
        <f>E23-A23</f>
        <v>3.7270000000000003</v>
      </c>
      <c r="J23" s="2">
        <f>(I23-$I$27)^2</f>
        <v>17.958878210069418</v>
      </c>
    </row>
    <row r="24" spans="1:10" x14ac:dyDescent="0.3">
      <c r="A24">
        <v>19.71</v>
      </c>
      <c r="B24" s="2">
        <f>(A24-$A$27)^2</f>
        <v>32.022866265624998</v>
      </c>
      <c r="E24">
        <v>22.058</v>
      </c>
      <c r="F24" s="2">
        <f>(E24-$E$27)^2</f>
        <v>1.7710069444442133E-3</v>
      </c>
      <c r="I24">
        <f>E24-A24</f>
        <v>2.347999999999999</v>
      </c>
      <c r="J24" s="2">
        <f>(I24-$I$27)^2</f>
        <v>31.548348626736093</v>
      </c>
    </row>
    <row r="25" spans="1:10" x14ac:dyDescent="0.3">
      <c r="A25">
        <v>16.004000000000001</v>
      </c>
      <c r="B25" s="2">
        <f>(A25-$A$27)^2</f>
        <v>3.8137207656250021</v>
      </c>
      <c r="E25">
        <v>21.157</v>
      </c>
      <c r="F25" s="2">
        <f>(E25-$E$27)^2</f>
        <v>0.73773784027778211</v>
      </c>
      <c r="I25">
        <f>E25-A25</f>
        <v>5.1529999999999987</v>
      </c>
      <c r="J25" s="2">
        <f>(I25-$I$27)^2</f>
        <v>7.9061723767361034</v>
      </c>
    </row>
    <row r="27" spans="1:10" x14ac:dyDescent="0.3">
      <c r="A27">
        <f>AVERAGE(A2:A25)</f>
        <v>14.051125000000001</v>
      </c>
      <c r="B27" s="2" t="s">
        <v>2</v>
      </c>
      <c r="E27">
        <f>AVERAGE(E2:E25)</f>
        <v>22.015916666666669</v>
      </c>
      <c r="F27" t="s">
        <v>2</v>
      </c>
      <c r="I27">
        <f>AVERAGE(I2:I25)</f>
        <v>7.964791666666664</v>
      </c>
      <c r="J27" t="s">
        <v>2</v>
      </c>
    </row>
    <row r="28" spans="1:10" x14ac:dyDescent="0.3">
      <c r="A28" s="2">
        <f>SUM(B2:B25)/23</f>
        <v>12.669029070652176</v>
      </c>
      <c r="B28" t="s">
        <v>4</v>
      </c>
      <c r="E28" s="2">
        <f>SUM(F2:F25)/23</f>
        <v>23.011757036231884</v>
      </c>
      <c r="F28" t="s">
        <v>4</v>
      </c>
      <c r="I28" s="2">
        <f>SUM(J2:J25)/23</f>
        <v>23.666540867753621</v>
      </c>
      <c r="J28" t="s">
        <v>4</v>
      </c>
    </row>
    <row r="29" spans="1:10" x14ac:dyDescent="0.3">
      <c r="A29" s="2">
        <f>SQRT(A28)</f>
        <v>3.5593579576451955</v>
      </c>
      <c r="B29" t="s">
        <v>3</v>
      </c>
      <c r="E29" s="2">
        <f>SQRT(E28)</f>
        <v>4.7970571224691376</v>
      </c>
      <c r="F29" t="s">
        <v>3</v>
      </c>
      <c r="I29" s="2">
        <f>SQRT(I28)</f>
        <v>4.8648269103590538</v>
      </c>
      <c r="J29" t="s">
        <v>3</v>
      </c>
    </row>
    <row r="31" spans="1:10" x14ac:dyDescent="0.3">
      <c r="E31" s="2"/>
    </row>
    <row r="35" spans="6:7" x14ac:dyDescent="0.3">
      <c r="F35" s="1">
        <f>_xlfn.STDEV.S(I1:I25)</f>
        <v>4.8648269103590565</v>
      </c>
      <c r="G35" t="s">
        <v>3</v>
      </c>
    </row>
    <row r="36" spans="6:7" x14ac:dyDescent="0.3">
      <c r="F36">
        <f>F35/SQRT(24)</f>
        <v>0.9930286347783408</v>
      </c>
      <c r="G36" t="s">
        <v>5</v>
      </c>
    </row>
    <row r="37" spans="6:7" x14ac:dyDescent="0.3">
      <c r="F37">
        <f>I27/F36</f>
        <v>8.0207069441099534</v>
      </c>
      <c r="G37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Pawan</dc:creator>
  <cp:lastModifiedBy>Pawan</cp:lastModifiedBy>
  <dcterms:created xsi:type="dcterms:W3CDTF">2018-06-10T05:46:30Z</dcterms:created>
  <dcterms:modified xsi:type="dcterms:W3CDTF">2018-06-10T10:16:26Z</dcterms:modified>
</cp:coreProperties>
</file>