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4130" yWindow="75" windowWidth="15015" windowHeight="13545" activeTab="1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I4" i="1" l="1"/>
  <c r="CH4" i="1"/>
  <c r="CE4" i="1"/>
  <c r="BZ4" i="1"/>
  <c r="BT4" i="1"/>
  <c r="BR4" i="1"/>
  <c r="BL4" i="1"/>
  <c r="BH4" i="1"/>
  <c r="BE4" i="1"/>
  <c r="CI3" i="1"/>
  <c r="CH3" i="1"/>
  <c r="CE3" i="1"/>
  <c r="BZ3" i="1"/>
  <c r="BT3" i="1"/>
  <c r="BR3" i="1"/>
  <c r="CA3" i="1" s="1"/>
  <c r="CF3" i="1" s="1"/>
  <c r="BL3" i="1"/>
  <c r="BH3" i="1"/>
  <c r="BE3" i="1"/>
  <c r="CI2" i="1"/>
  <c r="CH2" i="1"/>
  <c r="CE2" i="1"/>
  <c r="CA2" i="1"/>
  <c r="CF2" i="1" s="1"/>
  <c r="BZ2" i="1"/>
  <c r="BT2" i="1"/>
  <c r="BR2" i="1"/>
  <c r="BL2" i="1"/>
  <c r="BH2" i="1"/>
  <c r="BE2" i="1"/>
  <c r="CA4" i="1" l="1"/>
  <c r="CF4" i="1" s="1"/>
</calcChain>
</file>

<file path=xl/sharedStrings.xml><?xml version="1.0" encoding="utf-8"?>
<sst xmlns="http://schemas.openxmlformats.org/spreadsheetml/2006/main" count="399" uniqueCount="174">
  <si>
    <t>Complete</t>
  </si>
  <si>
    <t>F</t>
  </si>
  <si>
    <t>Hispanic</t>
  </si>
  <si>
    <t>LCRC2014</t>
  </si>
  <si>
    <t>Chicago</t>
  </si>
  <si>
    <t>IL</t>
  </si>
  <si>
    <t>None</t>
  </si>
  <si>
    <t>University of Illinois at Chicago</t>
  </si>
  <si>
    <t>40%</t>
  </si>
  <si>
    <t>M</t>
  </si>
  <si>
    <t>Group</t>
  </si>
  <si>
    <t>Status</t>
  </si>
  <si>
    <t>Hndbk</t>
  </si>
  <si>
    <t>Floor</t>
  </si>
  <si>
    <t>Pod</t>
  </si>
  <si>
    <t>Room #</t>
  </si>
  <si>
    <t>Key Card #</t>
  </si>
  <si>
    <t>Application Received (date)</t>
  </si>
  <si>
    <t>Application Completed (date)</t>
  </si>
  <si>
    <t>First</t>
  </si>
  <si>
    <t>Last</t>
  </si>
  <si>
    <t>Date of Birth</t>
  </si>
  <si>
    <t>Roommate</t>
  </si>
  <si>
    <t>Roommate Move In Date</t>
  </si>
  <si>
    <t>Gender</t>
  </si>
  <si>
    <t>Race</t>
  </si>
  <si>
    <t>LCRC Username</t>
  </si>
  <si>
    <t>LCRC Password</t>
  </si>
  <si>
    <t>LCRC Print Code</t>
  </si>
  <si>
    <t>Email</t>
  </si>
  <si>
    <t>e-Mail 2</t>
  </si>
  <si>
    <t>Mailing Address</t>
  </si>
  <si>
    <t>Mailing City</t>
  </si>
  <si>
    <t>Mailing State</t>
  </si>
  <si>
    <t>Zip Code</t>
  </si>
  <si>
    <t>Home Phone</t>
  </si>
  <si>
    <t>Mobile</t>
  </si>
  <si>
    <t>High School</t>
  </si>
  <si>
    <t>ACT Score</t>
  </si>
  <si>
    <r>
      <t xml:space="preserve">HS GPA </t>
    </r>
    <r>
      <rPr>
        <sz val="11"/>
        <color theme="0"/>
        <rFont val="Arial"/>
        <family val="2"/>
      </rPr>
      <t>(Unweighted)</t>
    </r>
  </si>
  <si>
    <r>
      <t xml:space="preserve">HS GPA </t>
    </r>
    <r>
      <rPr>
        <sz val="11"/>
        <color theme="0"/>
        <rFont val="Arial"/>
        <family val="2"/>
      </rPr>
      <t>(Weighted)</t>
    </r>
  </si>
  <si>
    <t>College Gade Level</t>
  </si>
  <si>
    <t>Major</t>
  </si>
  <si>
    <t>Minor</t>
  </si>
  <si>
    <t>Community College</t>
  </si>
  <si>
    <t>4 yr college</t>
  </si>
  <si>
    <r>
      <t xml:space="preserve">Selectivity      </t>
    </r>
    <r>
      <rPr>
        <sz val="11"/>
        <color theme="0"/>
        <rFont val="Arial"/>
        <family val="2"/>
      </rPr>
      <t>(of Current College)</t>
    </r>
  </si>
  <si>
    <t>Student's Expected Match Level</t>
  </si>
  <si>
    <t>Student's Actual Match Level</t>
  </si>
  <si>
    <r>
      <t xml:space="preserve">Credits Accrued </t>
    </r>
    <r>
      <rPr>
        <sz val="12"/>
        <color theme="0"/>
        <rFont val="Arial"/>
        <family val="2"/>
      </rPr>
      <t>(By Fall 2013)</t>
    </r>
  </si>
  <si>
    <r>
      <t xml:space="preserve">Credits Accrued </t>
    </r>
    <r>
      <rPr>
        <sz val="12"/>
        <color theme="0"/>
        <rFont val="Arial"/>
        <family val="2"/>
      </rPr>
      <t>(By Spring 2014)</t>
    </r>
  </si>
  <si>
    <t>Spring 2013 GPA</t>
  </si>
  <si>
    <t>Summer 2013 GPA</t>
  </si>
  <si>
    <t>Fall 2013 GPA</t>
  </si>
  <si>
    <t>Spring 2014 GPA</t>
  </si>
  <si>
    <t>Highest Level of Ed (GOAL)</t>
  </si>
  <si>
    <t>Highest level of Ed completed by Mother</t>
  </si>
  <si>
    <t>Highest level of Ed completed by Father</t>
  </si>
  <si>
    <t>First Generation</t>
  </si>
  <si>
    <r>
      <t xml:space="preserve">Age 24 or older? </t>
    </r>
    <r>
      <rPr>
        <sz val="12"/>
        <color theme="0"/>
        <rFont val="Arial"/>
        <family val="2"/>
      </rPr>
      <t>(No=0  | Yes=1)</t>
    </r>
  </si>
  <si>
    <r>
      <t xml:space="preserve">Master or Above? </t>
    </r>
    <r>
      <rPr>
        <sz val="12"/>
        <color theme="0"/>
        <rFont val="Arial"/>
        <family val="2"/>
      </rPr>
      <t>(No=0  | Yes=1)</t>
    </r>
  </si>
  <si>
    <r>
      <t xml:space="preserve">Married?  </t>
    </r>
    <r>
      <rPr>
        <sz val="12"/>
        <color theme="0"/>
        <rFont val="Arial"/>
        <family val="2"/>
      </rPr>
      <t>(No=0  | Yes=1)</t>
    </r>
  </si>
  <si>
    <r>
      <t xml:space="preserve">Military?     </t>
    </r>
    <r>
      <rPr>
        <sz val="12"/>
        <color theme="0"/>
        <rFont val="Arial"/>
        <family val="2"/>
      </rPr>
      <t>(No=0  | Yes=1)</t>
    </r>
  </si>
  <si>
    <r>
      <t xml:space="preserve">Has children? </t>
    </r>
    <r>
      <rPr>
        <sz val="12"/>
        <color theme="0"/>
        <rFont val="Arial"/>
        <family val="2"/>
      </rPr>
      <t>(No=0  | Yes=1)</t>
    </r>
  </si>
  <si>
    <r>
      <t xml:space="preserve">Homeless?  </t>
    </r>
    <r>
      <rPr>
        <sz val="12"/>
        <color theme="0"/>
        <rFont val="Arial"/>
        <family val="2"/>
      </rPr>
      <t>(No=0  | Yes=1)</t>
    </r>
  </si>
  <si>
    <r>
      <t xml:space="preserve">Self Sutaining </t>
    </r>
    <r>
      <rPr>
        <sz val="8"/>
        <color theme="0"/>
        <rFont val="Arial"/>
        <family val="2"/>
      </rPr>
      <t xml:space="preserve">(If Stdt income = $12,510)                   </t>
    </r>
    <r>
      <rPr>
        <sz val="12"/>
        <color theme="0"/>
        <rFont val="Arial"/>
        <family val="2"/>
      </rPr>
      <t xml:space="preserve"> (No=0  | Yes=1)</t>
    </r>
  </si>
  <si>
    <t>Dependency Status</t>
  </si>
  <si>
    <t>Tax Exemptions</t>
  </si>
  <si>
    <r>
      <t xml:space="preserve">Household size </t>
    </r>
    <r>
      <rPr>
        <sz val="12"/>
        <color theme="0"/>
        <rFont val="Arial"/>
        <family val="2"/>
      </rPr>
      <t>(per La Casa Application)</t>
    </r>
  </si>
  <si>
    <t>Household Size for TRP</t>
  </si>
  <si>
    <t>Parent 1 AGI</t>
  </si>
  <si>
    <t>Parent2 AGI</t>
  </si>
  <si>
    <t>Student's AGI</t>
  </si>
  <si>
    <t>Household AGI</t>
  </si>
  <si>
    <t>Actual AMI</t>
  </si>
  <si>
    <t>Tuition</t>
  </si>
  <si>
    <r>
      <t xml:space="preserve">Mandatory Fees </t>
    </r>
    <r>
      <rPr>
        <sz val="12"/>
        <color theme="0"/>
        <rFont val="Arial"/>
        <family val="2"/>
      </rPr>
      <t>(Do not include Loan fees)</t>
    </r>
  </si>
  <si>
    <t>Food, Transportation &amp; Books</t>
  </si>
  <si>
    <t>La Casa</t>
  </si>
  <si>
    <r>
      <t xml:space="preserve">TOTAL Academic Year Costs       </t>
    </r>
    <r>
      <rPr>
        <sz val="12"/>
        <color theme="0"/>
        <rFont val="Arial"/>
        <family val="2"/>
      </rPr>
      <t>(per TRP)</t>
    </r>
  </si>
  <si>
    <r>
      <t xml:space="preserve">Actual COST OF ATTENDENCE </t>
    </r>
    <r>
      <rPr>
        <sz val="12"/>
        <color theme="0"/>
        <rFont val="Arial"/>
        <family val="2"/>
      </rPr>
      <t>(According to College)</t>
    </r>
  </si>
  <si>
    <t>TOTAL Tuition &amp; Mandatory Fees</t>
  </si>
  <si>
    <t>Pell Grant</t>
  </si>
  <si>
    <t>MAP Grant</t>
  </si>
  <si>
    <t>University Scholarships</t>
  </si>
  <si>
    <r>
      <t xml:space="preserve">Federal Direct Subsidized Loan </t>
    </r>
    <r>
      <rPr>
        <sz val="11"/>
        <color theme="0"/>
        <rFont val="Arial"/>
        <family val="2"/>
      </rPr>
      <t>(enter $3,500 for 4-year or $0 for CC)</t>
    </r>
  </si>
  <si>
    <r>
      <t xml:space="preserve">Federal Direct Unsubsidized Loan               </t>
    </r>
    <r>
      <rPr>
        <sz val="10"/>
        <color theme="0"/>
        <rFont val="Arial"/>
        <family val="2"/>
      </rPr>
      <t>(Enter $0 for all)</t>
    </r>
  </si>
  <si>
    <t>TOTAL Financial Aid Received</t>
  </si>
  <si>
    <t>Non-School Asstance Needed</t>
  </si>
  <si>
    <r>
      <t xml:space="preserve">Work-Study or Other Self-Help </t>
    </r>
    <r>
      <rPr>
        <sz val="11"/>
        <color theme="0"/>
        <rFont val="Arial"/>
        <family val="2"/>
      </rPr>
      <t>(enter $3,500 for all)</t>
    </r>
  </si>
  <si>
    <t>Savings</t>
  </si>
  <si>
    <t>Family Assistance/Sponsor/Other</t>
  </si>
  <si>
    <t>Total Self-Help</t>
  </si>
  <si>
    <t>TOTAL Need</t>
  </si>
  <si>
    <r>
      <t xml:space="preserve">La Casa Scholarship </t>
    </r>
    <r>
      <rPr>
        <sz val="11"/>
        <color theme="0"/>
        <rFont val="Arial"/>
        <family val="2"/>
      </rPr>
      <t>(Annual Award)</t>
    </r>
  </si>
  <si>
    <t>Calculated AMI</t>
  </si>
  <si>
    <r>
      <t xml:space="preserve">Rent     </t>
    </r>
    <r>
      <rPr>
        <sz val="11"/>
        <color theme="0"/>
        <rFont val="Arial"/>
        <family val="2"/>
      </rPr>
      <t>(Monthly)</t>
    </r>
  </si>
  <si>
    <t>Application Source</t>
  </si>
  <si>
    <t>Notes</t>
  </si>
  <si>
    <t>e-Mail: Pack This!</t>
  </si>
  <si>
    <t>e-Mail: Move-in &amp; Orientation</t>
  </si>
  <si>
    <t>e-Mail: Roommate</t>
  </si>
  <si>
    <t>Move-In</t>
  </si>
  <si>
    <t>Move-In Registrtion</t>
  </si>
  <si>
    <t>Move in Address</t>
  </si>
  <si>
    <t>Move-in Note</t>
  </si>
  <si>
    <t>Orientation Date</t>
  </si>
  <si>
    <t>Orientation Time</t>
  </si>
  <si>
    <t>Emergency Contact  (First Name)</t>
  </si>
  <si>
    <t>Emergency Contact (Last Name)</t>
  </si>
  <si>
    <t>Emergency Contact (Phone)</t>
  </si>
  <si>
    <t>Emergency Contact (Relationship)</t>
  </si>
  <si>
    <t>Emergency Contact 2  (First Name)</t>
  </si>
  <si>
    <t>Emergency Contact 2 (Last Name)</t>
  </si>
  <si>
    <t>Emergency Contact 2 (Phone)</t>
  </si>
  <si>
    <t>Emergency Contact 2 (Relationship)</t>
  </si>
  <si>
    <t>50%</t>
  </si>
  <si>
    <t>Benito Juarez Spring College Fair</t>
  </si>
  <si>
    <t xml:space="preserve">Complete. </t>
  </si>
  <si>
    <t>Juana</t>
  </si>
  <si>
    <t>Lopez</t>
  </si>
  <si>
    <t>jlopez</t>
  </si>
  <si>
    <t>juanalopez@gmail.com</t>
  </si>
  <si>
    <t>1818 s Paulina</t>
  </si>
  <si>
    <t>(312) 888-9909</t>
  </si>
  <si>
    <t>(312) 776-8976</t>
  </si>
  <si>
    <t>Cristo Rey Jesuit High School</t>
  </si>
  <si>
    <t>Urban Planning</t>
  </si>
  <si>
    <t>Illinois Institute of Technology</t>
  </si>
  <si>
    <t>Complete.</t>
  </si>
  <si>
    <t>Open House 7/19/2014</t>
  </si>
  <si>
    <t>Ricardo</t>
  </si>
  <si>
    <t>Mendoza</t>
  </si>
  <si>
    <t>Black</t>
  </si>
  <si>
    <t>rmendoza</t>
  </si>
  <si>
    <t>ricardoooo@yahoo.com</t>
  </si>
  <si>
    <t>(773) 884-2314</t>
  </si>
  <si>
    <t>(773) 162-2231</t>
  </si>
  <si>
    <t>Senn High School</t>
  </si>
  <si>
    <t>Sociology</t>
  </si>
  <si>
    <t>Spanish</t>
  </si>
  <si>
    <t>Harold Washington College</t>
  </si>
  <si>
    <t>Walk-In</t>
  </si>
  <si>
    <t>Maxwell</t>
  </si>
  <si>
    <t>Smith</t>
  </si>
  <si>
    <t>White</t>
  </si>
  <si>
    <t>msmith</t>
  </si>
  <si>
    <t>maxsmith@hotmail.com</t>
  </si>
  <si>
    <t>(847) 876-5543</t>
  </si>
  <si>
    <t>Little Villiage Lanwdale High School</t>
  </si>
  <si>
    <t>Poetry</t>
  </si>
  <si>
    <t>English</t>
  </si>
  <si>
    <t>Columbia College</t>
  </si>
  <si>
    <t>Freshamn</t>
  </si>
  <si>
    <t>Sophomore</t>
  </si>
  <si>
    <t>Sample Data Columns</t>
  </si>
  <si>
    <t>MySQL Table</t>
  </si>
  <si>
    <t>Residents</t>
  </si>
  <si>
    <t>Participants</t>
  </si>
  <si>
    <t>Students</t>
  </si>
  <si>
    <t>ParticipantsPLUS</t>
  </si>
  <si>
    <t>delete?</t>
  </si>
  <si>
    <t>result of calculation</t>
  </si>
  <si>
    <t>can delete - they just copy this to a column closer to scholarship determination</t>
  </si>
  <si>
    <t>result of a HUD calculation that changes year to year, they will do by hand and put in the percentage here (or is it worth it to calculate and change yearly?)</t>
  </si>
  <si>
    <t>date</t>
  </si>
  <si>
    <t>calculated? Suite number plus building address</t>
  </si>
  <si>
    <t>num or name (varchar)</t>
  </si>
  <si>
    <t>yes/no</t>
  </si>
  <si>
    <t>they include S* as an option, which could be a problem for us.  N is Not signed, MS is May Sign, S is signed, S* is scheduled to sign, Complete is completed</t>
  </si>
  <si>
    <t>num</t>
  </si>
  <si>
    <t>num and dash</t>
  </si>
  <si>
    <t>num and letter</t>
  </si>
  <si>
    <t xml:space="preserve">result of calculation: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</si>
</sst>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[&lt;=9999999]###\-####;\(###\)\ ###\-####"/>
    <numFmt numFmtId="165" formatCode="&quot;$&quot;#,##0.00"/>
    <numFmt numFmtId="166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2"/>
      <color rgb="FF00B050"/>
      <name val="Arial"/>
      <family val="2"/>
    </font>
    <font>
      <b/>
      <sz val="12"/>
      <color theme="0"/>
      <name val="Arial"/>
      <family val="2"/>
    </font>
    <font>
      <sz val="11"/>
      <color theme="0"/>
      <name val="Arial"/>
      <family val="2"/>
    </font>
    <font>
      <sz val="12"/>
      <color theme="0"/>
      <name val="Arial"/>
      <family val="2"/>
    </font>
    <font>
      <sz val="8"/>
      <color theme="0"/>
      <name val="Arial"/>
      <family val="2"/>
    </font>
    <font>
      <sz val="10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2" fillId="2" borderId="1" xfId="0" applyNumberFormat="1" applyFont="1" applyFill="1" applyBorder="1" applyAlignment="1" applyProtection="1">
      <alignment horizontal="center" wrapText="1"/>
      <protection locked="0"/>
    </xf>
    <xf numFmtId="0" fontId="2" fillId="2" borderId="1" xfId="0" applyFont="1" applyFill="1" applyBorder="1" applyAlignment="1" applyProtection="1">
      <alignment horizontal="center" wrapText="1"/>
      <protection locked="0"/>
    </xf>
    <xf numFmtId="14" fontId="2" fillId="2" borderId="1" xfId="0" applyNumberFormat="1" applyFont="1" applyFill="1" applyBorder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left" wrapText="1"/>
      <protection locked="0"/>
    </xf>
    <xf numFmtId="14" fontId="2" fillId="0" borderId="1" xfId="0" applyNumberFormat="1" applyFont="1" applyFill="1" applyBorder="1" applyAlignment="1" applyProtection="1">
      <alignment horizontal="center" wrapText="1"/>
      <protection locked="0"/>
    </xf>
    <xf numFmtId="49" fontId="2" fillId="2" borderId="1" xfId="0" applyNumberFormat="1" applyFont="1" applyFill="1" applyBorder="1" applyAlignment="1" applyProtection="1">
      <alignment horizontal="center" wrapText="1"/>
      <protection locked="0"/>
    </xf>
    <xf numFmtId="0" fontId="4" fillId="2" borderId="1" xfId="3" applyFill="1" applyBorder="1" applyAlignment="1" applyProtection="1">
      <alignment horizontal="left" wrapText="1"/>
      <protection locked="0"/>
    </xf>
    <xf numFmtId="164" fontId="2" fillId="2" borderId="1" xfId="0" applyNumberFormat="1" applyFont="1" applyFill="1" applyBorder="1" applyAlignment="1" applyProtection="1">
      <alignment horizontal="center" wrapText="1"/>
      <protection locked="0"/>
    </xf>
    <xf numFmtId="1" fontId="2" fillId="2" borderId="1" xfId="0" applyNumberFormat="1" applyFont="1" applyFill="1" applyBorder="1" applyAlignment="1" applyProtection="1">
      <alignment horizontal="center" wrapText="1"/>
      <protection locked="0"/>
    </xf>
    <xf numFmtId="0" fontId="5" fillId="2" borderId="1" xfId="0" applyFont="1" applyFill="1" applyBorder="1" applyAlignment="1" applyProtection="1">
      <alignment horizontal="center" wrapText="1"/>
      <protection locked="0"/>
    </xf>
    <xf numFmtId="0" fontId="2" fillId="4" borderId="1" xfId="0" applyFont="1" applyFill="1" applyBorder="1" applyAlignment="1" applyProtection="1">
      <alignment horizontal="center" wrapText="1"/>
    </xf>
    <xf numFmtId="165" fontId="2" fillId="2" borderId="1" xfId="0" applyNumberFormat="1" applyFont="1" applyFill="1" applyBorder="1" applyAlignment="1" applyProtection="1">
      <alignment horizontal="right" wrapText="1"/>
      <protection locked="0"/>
    </xf>
    <xf numFmtId="165" fontId="2" fillId="4" borderId="1" xfId="0" applyNumberFormat="1" applyFont="1" applyFill="1" applyBorder="1" applyAlignment="1" applyProtection="1">
      <alignment horizontal="right" wrapText="1"/>
    </xf>
    <xf numFmtId="49" fontId="2" fillId="2" borderId="1" xfId="2" applyNumberFormat="1" applyFont="1" applyFill="1" applyBorder="1" applyAlignment="1" applyProtection="1">
      <alignment horizontal="center" wrapText="1"/>
      <protection locked="0"/>
    </xf>
    <xf numFmtId="166" fontId="2" fillId="2" borderId="1" xfId="1" applyNumberFormat="1" applyFont="1" applyFill="1" applyBorder="1" applyAlignment="1" applyProtection="1">
      <alignment horizontal="center" wrapText="1"/>
      <protection locked="0"/>
    </xf>
    <xf numFmtId="166" fontId="2" fillId="4" borderId="1" xfId="1" applyNumberFormat="1" applyFont="1" applyFill="1" applyBorder="1" applyAlignment="1" applyProtection="1">
      <alignment horizontal="center" wrapText="1"/>
    </xf>
    <xf numFmtId="166" fontId="2" fillId="2" borderId="1" xfId="1" applyNumberFormat="1" applyFont="1" applyFill="1" applyBorder="1" applyAlignment="1" applyProtection="1">
      <alignment horizontal="right" wrapText="1"/>
      <protection locked="0"/>
    </xf>
    <xf numFmtId="166" fontId="3" fillId="4" borderId="1" xfId="1" applyNumberFormat="1" applyFont="1" applyFill="1" applyBorder="1" applyAlignment="1" applyProtection="1">
      <alignment horizontal="right" wrapText="1"/>
    </xf>
    <xf numFmtId="166" fontId="2" fillId="4" borderId="1" xfId="0" applyNumberFormat="1" applyFont="1" applyFill="1" applyBorder="1" applyAlignment="1" applyProtection="1">
      <alignment horizontal="center" wrapText="1"/>
    </xf>
    <xf numFmtId="166" fontId="2" fillId="0" borderId="1" xfId="1" applyNumberFormat="1" applyFont="1" applyFill="1" applyBorder="1" applyAlignment="1" applyProtection="1">
      <alignment horizontal="center" wrapText="1"/>
      <protection locked="0"/>
    </xf>
    <xf numFmtId="166" fontId="2" fillId="5" borderId="1" xfId="1" applyNumberFormat="1" applyFont="1" applyFill="1" applyBorder="1" applyAlignment="1" applyProtection="1">
      <alignment horizontal="center" wrapText="1"/>
    </xf>
    <xf numFmtId="9" fontId="2" fillId="6" borderId="1" xfId="2" applyFont="1" applyFill="1" applyBorder="1" applyAlignment="1" applyProtection="1">
      <alignment horizontal="center" wrapText="1"/>
    </xf>
    <xf numFmtId="0" fontId="2" fillId="2" borderId="0" xfId="0" applyFont="1" applyFill="1" applyBorder="1" applyAlignment="1" applyProtection="1">
      <alignment horizontal="center" wrapText="1"/>
      <protection locked="0"/>
    </xf>
    <xf numFmtId="0" fontId="6" fillId="4" borderId="1" xfId="0" applyNumberFormat="1" applyFont="1" applyFill="1" applyBorder="1" applyAlignment="1" applyProtection="1">
      <alignment horizontal="center" vertical="top" wrapText="1"/>
    </xf>
    <xf numFmtId="0" fontId="6" fillId="4" borderId="1" xfId="0" applyFont="1" applyFill="1" applyBorder="1" applyAlignment="1" applyProtection="1">
      <alignment horizontal="center" vertical="top" wrapText="1"/>
    </xf>
    <xf numFmtId="0" fontId="6" fillId="3" borderId="1" xfId="0" applyFont="1" applyFill="1" applyBorder="1" applyAlignment="1" applyProtection="1">
      <alignment horizontal="center" vertical="top" wrapText="1"/>
    </xf>
    <xf numFmtId="49" fontId="6" fillId="4" borderId="1" xfId="0" applyNumberFormat="1" applyFont="1" applyFill="1" applyBorder="1" applyAlignment="1" applyProtection="1">
      <alignment horizontal="center" vertical="top" wrapText="1"/>
    </xf>
    <xf numFmtId="0" fontId="6" fillId="7" borderId="1" xfId="0" applyFont="1" applyFill="1" applyBorder="1" applyAlignment="1" applyProtection="1">
      <alignment horizontal="center" vertical="top" wrapText="1"/>
    </xf>
    <xf numFmtId="0" fontId="6" fillId="7" borderId="1" xfId="0" applyFont="1" applyFill="1" applyBorder="1" applyAlignment="1" applyProtection="1">
      <alignment horizontal="center" wrapText="1"/>
    </xf>
    <xf numFmtId="165" fontId="6" fillId="8" borderId="1" xfId="0" applyNumberFormat="1" applyFont="1" applyFill="1" applyBorder="1" applyAlignment="1" applyProtection="1">
      <alignment horizontal="center" vertical="top" wrapText="1"/>
    </xf>
    <xf numFmtId="0" fontId="6" fillId="8" borderId="1" xfId="0" applyFont="1" applyFill="1" applyBorder="1" applyAlignment="1" applyProtection="1">
      <alignment horizontal="center" vertical="top" wrapText="1"/>
    </xf>
    <xf numFmtId="0" fontId="6" fillId="9" borderId="1" xfId="0" applyFont="1" applyFill="1" applyBorder="1" applyAlignment="1" applyProtection="1">
      <alignment horizontal="center" vertical="top" wrapText="1"/>
    </xf>
    <xf numFmtId="165" fontId="6" fillId="9" borderId="1" xfId="0" applyNumberFormat="1" applyFont="1" applyFill="1" applyBorder="1" applyAlignment="1" applyProtection="1">
      <alignment horizontal="center" vertical="top" wrapText="1"/>
    </xf>
    <xf numFmtId="49" fontId="6" fillId="9" borderId="1" xfId="2" applyNumberFormat="1" applyFont="1" applyFill="1" applyBorder="1" applyAlignment="1" applyProtection="1">
      <alignment horizontal="center" vertical="top" wrapText="1"/>
    </xf>
    <xf numFmtId="9" fontId="6" fillId="8" borderId="1" xfId="0" applyNumberFormat="1" applyFont="1" applyFill="1" applyBorder="1" applyAlignment="1" applyProtection="1">
      <alignment horizontal="center" vertical="top" wrapText="1"/>
    </xf>
    <xf numFmtId="0" fontId="6" fillId="10" borderId="1" xfId="0" applyFont="1" applyFill="1" applyBorder="1" applyAlignment="1" applyProtection="1">
      <alignment horizontal="center" vertical="top" wrapText="1"/>
    </xf>
    <xf numFmtId="0" fontId="6" fillId="11" borderId="1" xfId="0" applyFont="1" applyFill="1" applyBorder="1" applyAlignment="1" applyProtection="1">
      <alignment horizontal="center" vertical="top" wrapText="1"/>
    </xf>
    <xf numFmtId="0" fontId="6" fillId="12" borderId="1" xfId="0" applyFont="1" applyFill="1" applyBorder="1" applyAlignment="1" applyProtection="1">
      <alignment horizontal="center" vertical="top" wrapText="1"/>
    </xf>
    <xf numFmtId="49" fontId="6" fillId="12" borderId="1" xfId="0" applyNumberFormat="1" applyFont="1" applyFill="1" applyBorder="1" applyAlignment="1" applyProtection="1">
      <alignment horizontal="center" vertical="top" wrapText="1"/>
    </xf>
    <xf numFmtId="49" fontId="6" fillId="13" borderId="1" xfId="0" applyNumberFormat="1" applyFont="1" applyFill="1" applyBorder="1" applyAlignment="1" applyProtection="1">
      <alignment horizontal="center" vertical="top" wrapText="1"/>
    </xf>
    <xf numFmtId="0" fontId="6" fillId="13" borderId="1" xfId="0" applyFont="1" applyFill="1" applyBorder="1" applyAlignment="1" applyProtection="1">
      <alignment horizontal="center" vertical="top"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xsmith@hotmail.com" TargetMode="External"/><Relationship Id="rId2" Type="http://schemas.openxmlformats.org/officeDocument/2006/relationships/hyperlink" Target="mailto:ricardoooo@yahoo.com" TargetMode="External"/><Relationship Id="rId1" Type="http://schemas.openxmlformats.org/officeDocument/2006/relationships/hyperlink" Target="mailto:juanalope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"/>
  <sheetViews>
    <sheetView topLeftCell="CF1" workbookViewId="0">
      <selection activeCell="DC2" sqref="DC2"/>
    </sheetView>
  </sheetViews>
  <sheetFormatPr defaultRowHeight="15" x14ac:dyDescent="0.25"/>
  <cols>
    <col min="2" max="2" width="17.5703125" customWidth="1"/>
    <col min="8" max="8" width="14.42578125" customWidth="1"/>
    <col min="9" max="9" width="15" customWidth="1"/>
    <col min="10" max="10" width="16.7109375" customWidth="1"/>
    <col min="11" max="11" width="19" customWidth="1"/>
    <col min="12" max="12" width="20.42578125" customWidth="1"/>
    <col min="13" max="13" width="22.140625" customWidth="1"/>
    <col min="14" max="14" width="15.5703125" customWidth="1"/>
    <col min="16" max="16" width="16" customWidth="1"/>
    <col min="17" max="17" width="14.42578125" customWidth="1"/>
    <col min="18" max="18" width="15.42578125" customWidth="1"/>
    <col min="20" max="20" width="23.7109375" customWidth="1"/>
    <col min="21" max="21" width="21.42578125" customWidth="1"/>
    <col min="22" max="22" width="21" customWidth="1"/>
    <col min="23" max="23" width="14.28515625" customWidth="1"/>
    <col min="26" max="26" width="20.5703125" customWidth="1"/>
    <col min="27" max="27" width="17.28515625" customWidth="1"/>
    <col min="28" max="28" width="18.5703125" customWidth="1"/>
    <col min="33" max="33" width="18.28515625" customWidth="1"/>
    <col min="34" max="34" width="15.7109375" customWidth="1"/>
    <col min="35" max="35" width="22.5703125" customWidth="1"/>
    <col min="36" max="36" width="28.7109375" customWidth="1"/>
    <col min="61" max="61" width="17.28515625" customWidth="1"/>
    <col min="64" max="64" width="16.140625" customWidth="1"/>
    <col min="66" max="66" width="17" customWidth="1"/>
    <col min="67" max="67" width="9.42578125" bestFit="1" customWidth="1"/>
    <col min="68" max="68" width="12.5703125" customWidth="1"/>
    <col min="69" max="69" width="11.5703125" customWidth="1"/>
    <col min="70" max="70" width="16.5703125" customWidth="1"/>
    <col min="71" max="71" width="16.28515625" customWidth="1"/>
    <col min="72" max="72" width="15" customWidth="1"/>
    <col min="78" max="78" width="17.140625" customWidth="1"/>
    <col min="79" max="79" width="16.42578125" customWidth="1"/>
    <col min="80" max="80" width="14.140625" customWidth="1"/>
    <col min="81" max="81" width="13.28515625" customWidth="1"/>
    <col min="82" max="82" width="12.42578125" customWidth="1"/>
    <col min="83" max="83" width="13.5703125" customWidth="1"/>
    <col min="84" max="84" width="15.7109375" customWidth="1"/>
    <col min="85" max="85" width="13.5703125" customWidth="1"/>
    <col min="88" max="88" width="12.7109375" customWidth="1"/>
    <col min="89" max="89" width="41.85546875" customWidth="1"/>
  </cols>
  <sheetData>
    <row r="1" spans="1:106" ht="76.5" customHeight="1" x14ac:dyDescent="0.25">
      <c r="A1" s="24" t="s">
        <v>10</v>
      </c>
      <c r="B1" s="24" t="s">
        <v>11</v>
      </c>
      <c r="C1" s="24" t="s">
        <v>12</v>
      </c>
      <c r="D1" s="25" t="s">
        <v>13</v>
      </c>
      <c r="E1" s="25" t="s">
        <v>14</v>
      </c>
      <c r="F1" s="25" t="s">
        <v>15</v>
      </c>
      <c r="G1" s="25" t="s">
        <v>16</v>
      </c>
      <c r="H1" s="25" t="s">
        <v>17</v>
      </c>
      <c r="I1" s="25" t="s">
        <v>18</v>
      </c>
      <c r="J1" s="26" t="s">
        <v>19</v>
      </c>
      <c r="K1" s="26" t="s">
        <v>20</v>
      </c>
      <c r="L1" s="25" t="s">
        <v>21</v>
      </c>
      <c r="M1" s="25" t="s">
        <v>22</v>
      </c>
      <c r="N1" s="27" t="s">
        <v>23</v>
      </c>
      <c r="O1" s="25" t="s">
        <v>24</v>
      </c>
      <c r="P1" s="25" t="s">
        <v>25</v>
      </c>
      <c r="Q1" s="26" t="s">
        <v>26</v>
      </c>
      <c r="R1" s="26" t="s">
        <v>27</v>
      </c>
      <c r="S1" s="26" t="s">
        <v>28</v>
      </c>
      <c r="T1" s="25" t="s">
        <v>29</v>
      </c>
      <c r="U1" s="25" t="s">
        <v>30</v>
      </c>
      <c r="V1" s="25" t="s">
        <v>31</v>
      </c>
      <c r="W1" s="25" t="s">
        <v>32</v>
      </c>
      <c r="X1" s="25" t="s">
        <v>33</v>
      </c>
      <c r="Y1" s="25" t="s">
        <v>34</v>
      </c>
      <c r="Z1" s="25" t="s">
        <v>35</v>
      </c>
      <c r="AA1" s="25" t="s">
        <v>36</v>
      </c>
      <c r="AB1" s="28" t="s">
        <v>37</v>
      </c>
      <c r="AC1" s="28" t="s">
        <v>38</v>
      </c>
      <c r="AD1" s="28" t="s">
        <v>39</v>
      </c>
      <c r="AE1" s="28" t="s">
        <v>40</v>
      </c>
      <c r="AF1" s="28" t="s">
        <v>41</v>
      </c>
      <c r="AG1" s="28" t="s">
        <v>42</v>
      </c>
      <c r="AH1" s="28" t="s">
        <v>43</v>
      </c>
      <c r="AI1" s="28" t="s">
        <v>44</v>
      </c>
      <c r="AJ1" s="28" t="s">
        <v>45</v>
      </c>
      <c r="AK1" s="28" t="s">
        <v>46</v>
      </c>
      <c r="AL1" s="28" t="s">
        <v>47</v>
      </c>
      <c r="AM1" s="28" t="s">
        <v>48</v>
      </c>
      <c r="AN1" s="28" t="s">
        <v>49</v>
      </c>
      <c r="AO1" s="28" t="s">
        <v>50</v>
      </c>
      <c r="AP1" s="28" t="s">
        <v>51</v>
      </c>
      <c r="AQ1" s="28" t="s">
        <v>52</v>
      </c>
      <c r="AR1" s="28" t="s">
        <v>53</v>
      </c>
      <c r="AS1" s="28" t="s">
        <v>54</v>
      </c>
      <c r="AT1" s="29" t="s">
        <v>55</v>
      </c>
      <c r="AU1" s="29" t="s">
        <v>56</v>
      </c>
      <c r="AV1" s="29" t="s">
        <v>57</v>
      </c>
      <c r="AW1" s="28" t="s">
        <v>58</v>
      </c>
      <c r="AX1" s="30" t="s">
        <v>59</v>
      </c>
      <c r="AY1" s="30" t="s">
        <v>60</v>
      </c>
      <c r="AZ1" s="30" t="s">
        <v>61</v>
      </c>
      <c r="BA1" s="30" t="s">
        <v>62</v>
      </c>
      <c r="BB1" s="30" t="s">
        <v>63</v>
      </c>
      <c r="BC1" s="30" t="s">
        <v>64</v>
      </c>
      <c r="BD1" s="30" t="s">
        <v>65</v>
      </c>
      <c r="BE1" s="31" t="s">
        <v>66</v>
      </c>
      <c r="BF1" s="32" t="s">
        <v>67</v>
      </c>
      <c r="BG1" s="32" t="s">
        <v>68</v>
      </c>
      <c r="BH1" s="32" t="s">
        <v>69</v>
      </c>
      <c r="BI1" s="33" t="s">
        <v>70</v>
      </c>
      <c r="BJ1" s="33" t="s">
        <v>71</v>
      </c>
      <c r="BK1" s="33" t="s">
        <v>72</v>
      </c>
      <c r="BL1" s="33" t="s">
        <v>73</v>
      </c>
      <c r="BM1" s="34" t="s">
        <v>74</v>
      </c>
      <c r="BN1" s="31" t="s">
        <v>75</v>
      </c>
      <c r="BO1" s="31" t="s">
        <v>76</v>
      </c>
      <c r="BP1" s="31" t="s">
        <v>77</v>
      </c>
      <c r="BQ1" s="31" t="s">
        <v>78</v>
      </c>
      <c r="BR1" s="35" t="s">
        <v>79</v>
      </c>
      <c r="BS1" s="31" t="s">
        <v>80</v>
      </c>
      <c r="BT1" s="31" t="s">
        <v>81</v>
      </c>
      <c r="BU1" s="36" t="s">
        <v>82</v>
      </c>
      <c r="BV1" s="36" t="s">
        <v>83</v>
      </c>
      <c r="BW1" s="36" t="s">
        <v>84</v>
      </c>
      <c r="BX1" s="36" t="s">
        <v>85</v>
      </c>
      <c r="BY1" s="36" t="s">
        <v>86</v>
      </c>
      <c r="BZ1" s="36" t="s">
        <v>87</v>
      </c>
      <c r="CA1" s="36" t="s">
        <v>88</v>
      </c>
      <c r="CB1" s="36" t="s">
        <v>89</v>
      </c>
      <c r="CC1" s="36" t="s">
        <v>90</v>
      </c>
      <c r="CD1" s="36" t="s">
        <v>91</v>
      </c>
      <c r="CE1" s="36" t="s">
        <v>92</v>
      </c>
      <c r="CF1" s="36" t="s">
        <v>93</v>
      </c>
      <c r="CG1" s="36" t="s">
        <v>94</v>
      </c>
      <c r="CH1" s="36" t="s">
        <v>95</v>
      </c>
      <c r="CI1" s="37" t="s">
        <v>96</v>
      </c>
      <c r="CJ1" s="38" t="s">
        <v>97</v>
      </c>
      <c r="CK1" s="38" t="s">
        <v>98</v>
      </c>
      <c r="CL1" s="38" t="s">
        <v>99</v>
      </c>
      <c r="CM1" s="38" t="s">
        <v>100</v>
      </c>
      <c r="CN1" s="38" t="s">
        <v>101</v>
      </c>
      <c r="CO1" s="38" t="s">
        <v>102</v>
      </c>
      <c r="CP1" s="38" t="s">
        <v>103</v>
      </c>
      <c r="CQ1" s="38" t="s">
        <v>104</v>
      </c>
      <c r="CR1" s="39" t="s">
        <v>105</v>
      </c>
      <c r="CS1" s="38" t="s">
        <v>106</v>
      </c>
      <c r="CT1" s="39" t="s">
        <v>107</v>
      </c>
      <c r="CU1" s="40" t="s">
        <v>108</v>
      </c>
      <c r="CV1" s="40" t="s">
        <v>109</v>
      </c>
      <c r="CW1" s="41" t="s">
        <v>110</v>
      </c>
      <c r="CX1" s="40" t="s">
        <v>111</v>
      </c>
      <c r="CY1" s="40" t="s">
        <v>112</v>
      </c>
      <c r="CZ1" s="40" t="s">
        <v>113</v>
      </c>
      <c r="DA1" s="41" t="s">
        <v>114</v>
      </c>
      <c r="DB1" s="40" t="s">
        <v>115</v>
      </c>
    </row>
    <row r="2" spans="1:106" ht="40.5" customHeight="1" x14ac:dyDescent="0.25">
      <c r="A2" s="1"/>
      <c r="B2" s="1" t="s">
        <v>0</v>
      </c>
      <c r="C2" s="1"/>
      <c r="D2" s="2"/>
      <c r="E2" s="2"/>
      <c r="F2" s="2"/>
      <c r="G2" s="2"/>
      <c r="H2" s="3">
        <v>41732</v>
      </c>
      <c r="I2" s="3">
        <v>41732</v>
      </c>
      <c r="J2" s="4" t="s">
        <v>119</v>
      </c>
      <c r="K2" s="4" t="s">
        <v>120</v>
      </c>
      <c r="L2" s="5">
        <v>34928</v>
      </c>
      <c r="M2" s="2"/>
      <c r="N2" s="6"/>
      <c r="O2" s="2" t="s">
        <v>1</v>
      </c>
      <c r="P2" s="2" t="s">
        <v>2</v>
      </c>
      <c r="Q2" s="2" t="s">
        <v>121</v>
      </c>
      <c r="R2" s="2" t="s">
        <v>3</v>
      </c>
      <c r="S2" s="2"/>
      <c r="T2" s="7" t="s">
        <v>122</v>
      </c>
      <c r="U2" s="2"/>
      <c r="V2" s="2" t="s">
        <v>123</v>
      </c>
      <c r="W2" s="2" t="s">
        <v>4</v>
      </c>
      <c r="X2" s="2" t="s">
        <v>5</v>
      </c>
      <c r="Y2" s="2">
        <v>60608</v>
      </c>
      <c r="Z2" s="8" t="s">
        <v>124</v>
      </c>
      <c r="AA2" s="8" t="s">
        <v>125</v>
      </c>
      <c r="AB2" s="2" t="s">
        <v>126</v>
      </c>
      <c r="AC2" s="2"/>
      <c r="AD2" s="2"/>
      <c r="AE2" s="2"/>
      <c r="AF2" s="2" t="s">
        <v>154</v>
      </c>
      <c r="AG2" s="2" t="s">
        <v>127</v>
      </c>
      <c r="AH2" s="2" t="s">
        <v>6</v>
      </c>
      <c r="AI2" s="2" t="s">
        <v>6</v>
      </c>
      <c r="AJ2" s="2" t="s">
        <v>128</v>
      </c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9">
        <v>0</v>
      </c>
      <c r="AY2" s="9">
        <v>0</v>
      </c>
      <c r="AZ2" s="9">
        <v>0</v>
      </c>
      <c r="BA2" s="9">
        <v>0</v>
      </c>
      <c r="BB2" s="9">
        <v>0</v>
      </c>
      <c r="BC2" s="9">
        <v>0</v>
      </c>
      <c r="BD2" s="9">
        <v>0</v>
      </c>
      <c r="BE2" s="10" t="str">
        <f t="shared" ref="BE2:BE3" si="0">IF(SUM(AX2:BC2)&gt;=1, "Independent", "Dependent")</f>
        <v>Dependent</v>
      </c>
      <c r="BF2" s="2">
        <v>4</v>
      </c>
      <c r="BG2" s="2">
        <v>3</v>
      </c>
      <c r="BH2" s="11">
        <f t="shared" ref="BH2:BH4" si="1">IF(BG2&gt;BF2, BG2, BF2)</f>
        <v>4</v>
      </c>
      <c r="BI2" s="12">
        <v>25070</v>
      </c>
      <c r="BJ2" s="12">
        <v>0</v>
      </c>
      <c r="BK2" s="12">
        <v>0</v>
      </c>
      <c r="BL2" s="13">
        <f t="shared" ref="BL2:BL4" si="2">SUM(BI2:BK2)</f>
        <v>25070</v>
      </c>
      <c r="BM2" s="14" t="s">
        <v>8</v>
      </c>
      <c r="BN2" s="15">
        <v>11582</v>
      </c>
      <c r="BO2" s="15">
        <v>5004</v>
      </c>
      <c r="BP2" s="16">
        <v>2800</v>
      </c>
      <c r="BQ2" s="16">
        <v>6255</v>
      </c>
      <c r="BR2" s="16">
        <f t="shared" ref="BR2:BR4" si="3">SUM(BN2:BQ2)</f>
        <v>25641</v>
      </c>
      <c r="BS2" s="17">
        <v>30566</v>
      </c>
      <c r="BT2" s="18">
        <f t="shared" ref="BT2:BT4" si="4">SUM(BO2+BN2)</f>
        <v>16586</v>
      </c>
      <c r="BU2" s="2">
        <v>5730</v>
      </c>
      <c r="BV2" s="2">
        <v>4720</v>
      </c>
      <c r="BW2" s="2">
        <v>9990</v>
      </c>
      <c r="BX2" s="2">
        <v>3500</v>
      </c>
      <c r="BY2" s="2">
        <v>0</v>
      </c>
      <c r="BZ2" s="16">
        <f t="shared" ref="BZ2:BZ4" si="5">SUM(BU2:BY2)</f>
        <v>23940</v>
      </c>
      <c r="CA2" s="19">
        <f t="shared" ref="CA2:CA4" si="6">BR2-BZ2</f>
        <v>1701</v>
      </c>
      <c r="CB2" s="16">
        <v>3500</v>
      </c>
      <c r="CC2" s="20">
        <v>0</v>
      </c>
      <c r="CD2" s="20">
        <v>0</v>
      </c>
      <c r="CE2" s="21">
        <f t="shared" ref="CE2:CE4" si="7">SUM(CB2:CD2)</f>
        <v>3500</v>
      </c>
      <c r="CF2" s="19">
        <f t="shared" ref="CF2:CF4" si="8">CA2-CE2</f>
        <v>-1799</v>
      </c>
      <c r="CG2" s="15">
        <v>0</v>
      </c>
      <c r="CH2" s="22" t="str">
        <f t="shared" ref="CH2:CH4" si="9">BM2</f>
        <v>40%</v>
      </c>
      <c r="CI2" s="19">
        <f t="shared" ref="CI2:CI4" si="10">(BQ2-CG2)/9</f>
        <v>695</v>
      </c>
      <c r="CJ2" s="2" t="s">
        <v>130</v>
      </c>
      <c r="CK2" s="2" t="s">
        <v>129</v>
      </c>
      <c r="CL2" s="2"/>
      <c r="CM2" s="2"/>
      <c r="CN2" s="2"/>
      <c r="CO2" s="2"/>
      <c r="CP2" s="2"/>
      <c r="CQ2" s="2"/>
      <c r="CR2" s="6"/>
      <c r="CS2" s="2"/>
      <c r="CT2" s="6"/>
      <c r="CU2" s="6"/>
      <c r="CV2" s="6"/>
      <c r="CW2" s="8"/>
      <c r="CX2" s="6"/>
      <c r="CY2" s="6"/>
      <c r="CZ2" s="6"/>
      <c r="DA2" s="8"/>
      <c r="DB2" s="6"/>
    </row>
    <row r="3" spans="1:106" ht="36" customHeight="1" x14ac:dyDescent="0.25">
      <c r="A3" s="1"/>
      <c r="B3" s="1" t="s">
        <v>0</v>
      </c>
      <c r="C3" s="1"/>
      <c r="D3" s="2"/>
      <c r="E3" s="2"/>
      <c r="F3" s="2"/>
      <c r="G3" s="2"/>
      <c r="H3" s="3">
        <v>41732</v>
      </c>
      <c r="I3" s="3"/>
      <c r="J3" s="4" t="s">
        <v>131</v>
      </c>
      <c r="K3" s="4" t="s">
        <v>132</v>
      </c>
      <c r="L3" s="5">
        <v>35223</v>
      </c>
      <c r="M3" s="2"/>
      <c r="N3" s="6"/>
      <c r="O3" s="2" t="s">
        <v>9</v>
      </c>
      <c r="P3" s="2" t="s">
        <v>133</v>
      </c>
      <c r="Q3" s="2" t="s">
        <v>134</v>
      </c>
      <c r="R3" s="2" t="s">
        <v>3</v>
      </c>
      <c r="S3" s="2"/>
      <c r="T3" s="7" t="s">
        <v>135</v>
      </c>
      <c r="U3" s="2"/>
      <c r="V3" s="2" t="s">
        <v>123</v>
      </c>
      <c r="W3" s="2" t="s">
        <v>4</v>
      </c>
      <c r="X3" s="2" t="s">
        <v>5</v>
      </c>
      <c r="Y3" s="2">
        <v>60608</v>
      </c>
      <c r="Z3" s="8" t="s">
        <v>136</v>
      </c>
      <c r="AA3" s="8" t="s">
        <v>137</v>
      </c>
      <c r="AB3" s="2" t="s">
        <v>138</v>
      </c>
      <c r="AC3" s="2"/>
      <c r="AD3" s="2"/>
      <c r="AE3" s="2"/>
      <c r="AF3" s="2" t="s">
        <v>154</v>
      </c>
      <c r="AG3" s="2" t="s">
        <v>139</v>
      </c>
      <c r="AH3" s="23" t="s">
        <v>140</v>
      </c>
      <c r="AI3" s="2" t="s">
        <v>141</v>
      </c>
      <c r="AJ3" s="2" t="s">
        <v>7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9">
        <v>0</v>
      </c>
      <c r="AY3" s="9">
        <v>0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10" t="str">
        <f t="shared" si="0"/>
        <v>Dependent</v>
      </c>
      <c r="BF3" s="2">
        <v>5</v>
      </c>
      <c r="BG3" s="2">
        <v>7</v>
      </c>
      <c r="BH3" s="11">
        <f t="shared" si="1"/>
        <v>7</v>
      </c>
      <c r="BI3" s="12">
        <v>32889</v>
      </c>
      <c r="BJ3" s="12">
        <v>0</v>
      </c>
      <c r="BK3" s="12">
        <v>0</v>
      </c>
      <c r="BL3" s="13">
        <f t="shared" si="2"/>
        <v>32889</v>
      </c>
      <c r="BM3" s="14" t="s">
        <v>8</v>
      </c>
      <c r="BN3" s="15">
        <v>12587</v>
      </c>
      <c r="BO3" s="15">
        <v>3852</v>
      </c>
      <c r="BP3" s="16">
        <v>2800</v>
      </c>
      <c r="BQ3" s="16">
        <v>6255</v>
      </c>
      <c r="BR3" s="16">
        <f t="shared" si="3"/>
        <v>25494</v>
      </c>
      <c r="BS3" s="17">
        <v>21184</v>
      </c>
      <c r="BT3" s="18">
        <f t="shared" si="4"/>
        <v>16439</v>
      </c>
      <c r="BU3" s="2">
        <v>5730</v>
      </c>
      <c r="BV3" s="2">
        <v>4720</v>
      </c>
      <c r="BW3" s="2">
        <v>4005</v>
      </c>
      <c r="BX3" s="2">
        <v>3500</v>
      </c>
      <c r="BY3" s="2">
        <v>0</v>
      </c>
      <c r="BZ3" s="16">
        <f t="shared" si="5"/>
        <v>17955</v>
      </c>
      <c r="CA3" s="19">
        <f t="shared" si="6"/>
        <v>7539</v>
      </c>
      <c r="CB3" s="16">
        <v>3500</v>
      </c>
      <c r="CC3" s="20">
        <v>0</v>
      </c>
      <c r="CD3" s="20">
        <v>0</v>
      </c>
      <c r="CE3" s="21">
        <f t="shared" si="7"/>
        <v>3500</v>
      </c>
      <c r="CF3" s="19">
        <f t="shared" si="8"/>
        <v>4039</v>
      </c>
      <c r="CG3" s="15">
        <v>3150</v>
      </c>
      <c r="CH3" s="22" t="str">
        <f t="shared" si="9"/>
        <v>40%</v>
      </c>
      <c r="CI3" s="19">
        <f t="shared" si="10"/>
        <v>345</v>
      </c>
      <c r="CJ3" s="2" t="s">
        <v>142</v>
      </c>
      <c r="CK3" s="2" t="s">
        <v>129</v>
      </c>
      <c r="CL3" s="2"/>
      <c r="CM3" s="2"/>
      <c r="CN3" s="2"/>
      <c r="CO3" s="2"/>
      <c r="CP3" s="2"/>
      <c r="CQ3" s="2"/>
      <c r="CR3" s="6"/>
      <c r="CS3" s="2"/>
      <c r="CT3" s="6"/>
      <c r="CU3" s="6"/>
      <c r="CV3" s="6"/>
      <c r="CW3" s="8"/>
      <c r="CX3" s="6"/>
      <c r="CY3" s="6"/>
      <c r="CZ3" s="6"/>
      <c r="DA3" s="8"/>
      <c r="DB3" s="6"/>
    </row>
    <row r="4" spans="1:106" ht="33.75" customHeight="1" x14ac:dyDescent="0.25">
      <c r="A4" s="1"/>
      <c r="B4" s="1" t="s">
        <v>0</v>
      </c>
      <c r="C4" s="1"/>
      <c r="D4" s="2"/>
      <c r="E4" s="2"/>
      <c r="F4" s="2"/>
      <c r="G4" s="2"/>
      <c r="H4" s="3">
        <v>41773</v>
      </c>
      <c r="I4" s="3">
        <v>41773</v>
      </c>
      <c r="J4" s="4" t="s">
        <v>143</v>
      </c>
      <c r="K4" s="4" t="s">
        <v>144</v>
      </c>
      <c r="L4" s="5">
        <v>34950</v>
      </c>
      <c r="M4" s="2"/>
      <c r="N4" s="6"/>
      <c r="O4" s="2" t="s">
        <v>9</v>
      </c>
      <c r="P4" s="2" t="s">
        <v>145</v>
      </c>
      <c r="Q4" s="2" t="s">
        <v>146</v>
      </c>
      <c r="R4" s="2" t="s">
        <v>3</v>
      </c>
      <c r="S4" s="2"/>
      <c r="T4" s="7" t="s">
        <v>147</v>
      </c>
      <c r="U4" s="2"/>
      <c r="V4" s="2" t="s">
        <v>123</v>
      </c>
      <c r="W4" s="2" t="s">
        <v>4</v>
      </c>
      <c r="X4" s="2" t="s">
        <v>5</v>
      </c>
      <c r="Y4" s="2">
        <v>60608</v>
      </c>
      <c r="Z4" s="8" t="s">
        <v>6</v>
      </c>
      <c r="AA4" s="8" t="s">
        <v>148</v>
      </c>
      <c r="AB4" s="2" t="s">
        <v>149</v>
      </c>
      <c r="AC4" s="2"/>
      <c r="AD4" s="2"/>
      <c r="AE4" s="2"/>
      <c r="AF4" s="2" t="s">
        <v>153</v>
      </c>
      <c r="AG4" s="2" t="s">
        <v>150</v>
      </c>
      <c r="AH4" s="2" t="s">
        <v>151</v>
      </c>
      <c r="AI4" s="2" t="s">
        <v>6</v>
      </c>
      <c r="AJ4" s="2" t="s">
        <v>152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9">
        <v>0</v>
      </c>
      <c r="AY4" s="9">
        <v>0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10" t="str">
        <f t="shared" ref="BE4" si="11">IF(SUM(AX4:BC4)&gt;=1, "Independent", "Dependent")</f>
        <v>Dependent</v>
      </c>
      <c r="BF4" s="2">
        <v>4</v>
      </c>
      <c r="BG4" s="2">
        <v>4</v>
      </c>
      <c r="BH4" s="11">
        <f t="shared" si="1"/>
        <v>4</v>
      </c>
      <c r="BI4" s="12">
        <v>34890</v>
      </c>
      <c r="BJ4" s="12">
        <v>0</v>
      </c>
      <c r="BK4" s="12">
        <v>0</v>
      </c>
      <c r="BL4" s="13">
        <f t="shared" si="2"/>
        <v>34890</v>
      </c>
      <c r="BM4" s="14" t="s">
        <v>116</v>
      </c>
      <c r="BN4" s="15">
        <v>40000</v>
      </c>
      <c r="BO4" s="15">
        <v>1500</v>
      </c>
      <c r="BP4" s="16">
        <v>2800</v>
      </c>
      <c r="BQ4" s="16">
        <v>6255</v>
      </c>
      <c r="BR4" s="16">
        <f t="shared" si="3"/>
        <v>50555</v>
      </c>
      <c r="BS4" s="17">
        <v>53745</v>
      </c>
      <c r="BT4" s="18">
        <f t="shared" si="4"/>
        <v>41500</v>
      </c>
      <c r="BU4" s="2">
        <v>5730</v>
      </c>
      <c r="BV4" s="2">
        <v>4720</v>
      </c>
      <c r="BW4" s="2">
        <v>31000</v>
      </c>
      <c r="BX4" s="2">
        <v>3500</v>
      </c>
      <c r="BY4" s="2">
        <v>0</v>
      </c>
      <c r="BZ4" s="16">
        <f t="shared" si="5"/>
        <v>44950</v>
      </c>
      <c r="CA4" s="19">
        <f t="shared" si="6"/>
        <v>5605</v>
      </c>
      <c r="CB4" s="16">
        <v>3500</v>
      </c>
      <c r="CC4" s="20">
        <v>0</v>
      </c>
      <c r="CD4" s="20">
        <v>0</v>
      </c>
      <c r="CE4" s="21">
        <f t="shared" si="7"/>
        <v>3500</v>
      </c>
      <c r="CF4" s="19">
        <f t="shared" si="8"/>
        <v>2105</v>
      </c>
      <c r="CG4" s="15">
        <v>1350</v>
      </c>
      <c r="CH4" s="22" t="str">
        <f t="shared" si="9"/>
        <v>50%</v>
      </c>
      <c r="CI4" s="19">
        <f t="shared" si="10"/>
        <v>545</v>
      </c>
      <c r="CJ4" s="2" t="s">
        <v>117</v>
      </c>
      <c r="CK4" s="2" t="s">
        <v>118</v>
      </c>
      <c r="CL4" s="2"/>
      <c r="CM4" s="2"/>
      <c r="CN4" s="2"/>
      <c r="CO4" s="2"/>
      <c r="CP4" s="2"/>
      <c r="CQ4" s="2"/>
      <c r="CR4" s="6"/>
      <c r="CS4" s="2"/>
      <c r="CT4" s="6"/>
      <c r="CU4" s="6"/>
      <c r="CV4" s="6"/>
      <c r="CW4" s="8"/>
      <c r="CX4" s="6"/>
      <c r="CY4" s="6"/>
      <c r="CZ4" s="6"/>
      <c r="DA4" s="8"/>
      <c r="DB4" s="6"/>
    </row>
  </sheetData>
  <hyperlinks>
    <hyperlink ref="T2" r:id="rId1"/>
    <hyperlink ref="T3" r:id="rId2"/>
    <hyperlink ref="T4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7"/>
  <sheetViews>
    <sheetView tabSelected="1" topLeftCell="A40" workbookViewId="0">
      <selection activeCell="E62" sqref="E62"/>
    </sheetView>
  </sheetViews>
  <sheetFormatPr defaultRowHeight="15" x14ac:dyDescent="0.25"/>
  <cols>
    <col min="1" max="1" width="61.85546875" customWidth="1"/>
    <col min="2" max="2" width="23.85546875" customWidth="1"/>
  </cols>
  <sheetData>
    <row r="1" spans="1:3" x14ac:dyDescent="0.25">
      <c r="A1" t="s">
        <v>155</v>
      </c>
      <c r="B1" t="s">
        <v>156</v>
      </c>
    </row>
    <row r="2" spans="1:3" ht="15.75" x14ac:dyDescent="0.25">
      <c r="A2" s="26" t="s">
        <v>19</v>
      </c>
      <c r="B2" t="s">
        <v>158</v>
      </c>
    </row>
    <row r="3" spans="1:3" ht="15.75" x14ac:dyDescent="0.25">
      <c r="A3" s="26" t="s">
        <v>20</v>
      </c>
      <c r="B3" t="s">
        <v>158</v>
      </c>
    </row>
    <row r="4" spans="1:3" ht="15.75" x14ac:dyDescent="0.25">
      <c r="A4" s="25" t="s">
        <v>21</v>
      </c>
      <c r="B4" t="s">
        <v>158</v>
      </c>
    </row>
    <row r="5" spans="1:3" ht="15.75" x14ac:dyDescent="0.25">
      <c r="A5" s="25" t="s">
        <v>24</v>
      </c>
      <c r="B5" t="s">
        <v>158</v>
      </c>
    </row>
    <row r="6" spans="1:3" ht="15.75" x14ac:dyDescent="0.25">
      <c r="A6" s="25" t="s">
        <v>25</v>
      </c>
      <c r="B6" t="s">
        <v>158</v>
      </c>
    </row>
    <row r="7" spans="1:3" ht="15.75" x14ac:dyDescent="0.25">
      <c r="A7" s="25" t="s">
        <v>29</v>
      </c>
      <c r="B7" t="s">
        <v>158</v>
      </c>
    </row>
    <row r="8" spans="1:3" ht="15.75" x14ac:dyDescent="0.25">
      <c r="A8" s="25" t="s">
        <v>31</v>
      </c>
      <c r="B8" t="s">
        <v>158</v>
      </c>
    </row>
    <row r="9" spans="1:3" ht="15.75" x14ac:dyDescent="0.25">
      <c r="A9" s="25" t="s">
        <v>32</v>
      </c>
      <c r="B9" t="s">
        <v>158</v>
      </c>
    </row>
    <row r="10" spans="1:3" ht="15.75" x14ac:dyDescent="0.25">
      <c r="A10" s="25" t="s">
        <v>33</v>
      </c>
      <c r="B10" t="s">
        <v>158</v>
      </c>
    </row>
    <row r="11" spans="1:3" ht="15.75" x14ac:dyDescent="0.25">
      <c r="A11" s="25" t="s">
        <v>34</v>
      </c>
      <c r="B11" t="s">
        <v>158</v>
      </c>
    </row>
    <row r="12" spans="1:3" ht="15.75" x14ac:dyDescent="0.25">
      <c r="A12" s="25" t="s">
        <v>35</v>
      </c>
      <c r="B12" t="s">
        <v>158</v>
      </c>
    </row>
    <row r="13" spans="1:3" ht="15.75" x14ac:dyDescent="0.25">
      <c r="A13" s="25" t="s">
        <v>30</v>
      </c>
      <c r="B13" t="s">
        <v>160</v>
      </c>
    </row>
    <row r="14" spans="1:3" ht="15.75" x14ac:dyDescent="0.25">
      <c r="A14" s="25" t="s">
        <v>36</v>
      </c>
      <c r="B14" t="s">
        <v>160</v>
      </c>
    </row>
    <row r="15" spans="1:3" ht="15.75" x14ac:dyDescent="0.25">
      <c r="A15" s="24" t="s">
        <v>10</v>
      </c>
      <c r="B15" t="s">
        <v>157</v>
      </c>
      <c r="C15" t="s">
        <v>167</v>
      </c>
    </row>
    <row r="16" spans="1:3" ht="15.75" x14ac:dyDescent="0.25">
      <c r="A16" s="24" t="s">
        <v>12</v>
      </c>
      <c r="B16" t="s">
        <v>157</v>
      </c>
      <c r="C16" t="s">
        <v>168</v>
      </c>
    </row>
    <row r="17" spans="1:3" ht="15.75" x14ac:dyDescent="0.25">
      <c r="A17" s="24" t="s">
        <v>11</v>
      </c>
      <c r="B17" t="s">
        <v>157</v>
      </c>
      <c r="C17" t="s">
        <v>169</v>
      </c>
    </row>
    <row r="18" spans="1:3" ht="15.75" x14ac:dyDescent="0.25">
      <c r="A18" s="25" t="s">
        <v>13</v>
      </c>
      <c r="B18" t="s">
        <v>157</v>
      </c>
    </row>
    <row r="19" spans="1:3" ht="15.75" x14ac:dyDescent="0.25">
      <c r="A19" s="25" t="s">
        <v>14</v>
      </c>
      <c r="B19" t="s">
        <v>157</v>
      </c>
      <c r="C19" t="s">
        <v>170</v>
      </c>
    </row>
    <row r="20" spans="1:3" ht="15.75" x14ac:dyDescent="0.25">
      <c r="A20" s="25" t="s">
        <v>15</v>
      </c>
      <c r="B20" t="s">
        <v>157</v>
      </c>
      <c r="C20" t="s">
        <v>172</v>
      </c>
    </row>
    <row r="21" spans="1:3" ht="15.75" x14ac:dyDescent="0.25">
      <c r="A21" s="25" t="s">
        <v>16</v>
      </c>
      <c r="B21" t="s">
        <v>157</v>
      </c>
      <c r="C21" t="s">
        <v>171</v>
      </c>
    </row>
    <row r="22" spans="1:3" ht="15.75" x14ac:dyDescent="0.25">
      <c r="A22" s="25" t="s">
        <v>17</v>
      </c>
      <c r="B22" t="s">
        <v>157</v>
      </c>
    </row>
    <row r="23" spans="1:3" ht="15.75" x14ac:dyDescent="0.25">
      <c r="A23" s="25" t="s">
        <v>18</v>
      </c>
      <c r="B23" t="s">
        <v>157</v>
      </c>
    </row>
    <row r="24" spans="1:3" ht="15.75" x14ac:dyDescent="0.25">
      <c r="A24" s="25" t="s">
        <v>22</v>
      </c>
      <c r="B24" t="s">
        <v>157</v>
      </c>
    </row>
    <row r="25" spans="1:3" ht="15.75" x14ac:dyDescent="0.25">
      <c r="A25" s="27" t="s">
        <v>23</v>
      </c>
      <c r="B25" t="s">
        <v>157</v>
      </c>
    </row>
    <row r="26" spans="1:3" ht="15.75" x14ac:dyDescent="0.25">
      <c r="A26" s="26" t="s">
        <v>26</v>
      </c>
      <c r="B26" t="s">
        <v>157</v>
      </c>
    </row>
    <row r="27" spans="1:3" ht="15.75" x14ac:dyDescent="0.25">
      <c r="A27" s="26" t="s">
        <v>27</v>
      </c>
      <c r="B27" t="s">
        <v>157</v>
      </c>
    </row>
    <row r="28" spans="1:3" ht="15.75" x14ac:dyDescent="0.25">
      <c r="A28" s="26" t="s">
        <v>28</v>
      </c>
      <c r="B28" t="s">
        <v>157</v>
      </c>
    </row>
    <row r="29" spans="1:3" ht="15.75" x14ac:dyDescent="0.25">
      <c r="A29" s="28" t="s">
        <v>37</v>
      </c>
      <c r="B29" t="s">
        <v>157</v>
      </c>
    </row>
    <row r="30" spans="1:3" ht="15.75" x14ac:dyDescent="0.25">
      <c r="A30" s="28" t="s">
        <v>38</v>
      </c>
      <c r="B30" t="s">
        <v>157</v>
      </c>
    </row>
    <row r="31" spans="1:3" ht="15.75" x14ac:dyDescent="0.25">
      <c r="A31" s="28" t="s">
        <v>39</v>
      </c>
      <c r="B31" t="s">
        <v>157</v>
      </c>
    </row>
    <row r="32" spans="1:3" ht="15.75" x14ac:dyDescent="0.25">
      <c r="A32" s="28" t="s">
        <v>40</v>
      </c>
      <c r="B32" t="s">
        <v>157</v>
      </c>
    </row>
    <row r="33" spans="1:3" ht="15.75" x14ac:dyDescent="0.25">
      <c r="A33" s="29" t="s">
        <v>56</v>
      </c>
      <c r="B33" t="s">
        <v>157</v>
      </c>
    </row>
    <row r="34" spans="1:3" ht="15.75" x14ac:dyDescent="0.25">
      <c r="A34" s="29" t="s">
        <v>57</v>
      </c>
      <c r="B34" t="s">
        <v>157</v>
      </c>
    </row>
    <row r="35" spans="1:3" ht="15.75" x14ac:dyDescent="0.25">
      <c r="A35" s="28" t="s">
        <v>58</v>
      </c>
      <c r="B35" t="s">
        <v>157</v>
      </c>
    </row>
    <row r="36" spans="1:3" ht="15.75" x14ac:dyDescent="0.25">
      <c r="A36" s="30" t="s">
        <v>59</v>
      </c>
      <c r="B36" t="s">
        <v>157</v>
      </c>
      <c r="C36" t="s">
        <v>161</v>
      </c>
    </row>
    <row r="37" spans="1:3" ht="15.75" x14ac:dyDescent="0.25">
      <c r="A37" s="30" t="s">
        <v>60</v>
      </c>
      <c r="B37" t="s">
        <v>157</v>
      </c>
    </row>
    <row r="38" spans="1:3" ht="15.75" x14ac:dyDescent="0.25">
      <c r="A38" s="30" t="s">
        <v>61</v>
      </c>
      <c r="B38" t="s">
        <v>157</v>
      </c>
    </row>
    <row r="39" spans="1:3" ht="15.75" x14ac:dyDescent="0.25">
      <c r="A39" s="30" t="s">
        <v>62</v>
      </c>
      <c r="B39" t="s">
        <v>157</v>
      </c>
    </row>
    <row r="40" spans="1:3" ht="15.75" x14ac:dyDescent="0.25">
      <c r="A40" s="30" t="s">
        <v>63</v>
      </c>
      <c r="B40" t="s">
        <v>157</v>
      </c>
    </row>
    <row r="41" spans="1:3" ht="15.75" x14ac:dyDescent="0.25">
      <c r="A41" s="30" t="s">
        <v>64</v>
      </c>
      <c r="B41" t="s">
        <v>157</v>
      </c>
    </row>
    <row r="42" spans="1:3" ht="15.75" x14ac:dyDescent="0.25">
      <c r="A42" s="30" t="s">
        <v>65</v>
      </c>
      <c r="B42" t="s">
        <v>157</v>
      </c>
    </row>
    <row r="43" spans="1:3" ht="15.75" x14ac:dyDescent="0.25">
      <c r="A43" s="32" t="s">
        <v>67</v>
      </c>
      <c r="B43" t="s">
        <v>157</v>
      </c>
    </row>
    <row r="44" spans="1:3" ht="15.75" x14ac:dyDescent="0.25">
      <c r="A44" s="32" t="s">
        <v>68</v>
      </c>
      <c r="B44" t="s">
        <v>157</v>
      </c>
    </row>
    <row r="45" spans="1:3" ht="15.75" x14ac:dyDescent="0.25">
      <c r="A45" s="33" t="s">
        <v>70</v>
      </c>
      <c r="B45" t="s">
        <v>157</v>
      </c>
    </row>
    <row r="46" spans="1:3" ht="15.75" x14ac:dyDescent="0.25">
      <c r="A46" s="33" t="s">
        <v>71</v>
      </c>
      <c r="B46" t="s">
        <v>157</v>
      </c>
    </row>
    <row r="47" spans="1:3" ht="15.75" x14ac:dyDescent="0.25">
      <c r="A47" s="33" t="s">
        <v>72</v>
      </c>
      <c r="B47" t="s">
        <v>157</v>
      </c>
    </row>
    <row r="48" spans="1:3" ht="15.75" x14ac:dyDescent="0.25">
      <c r="A48" s="34" t="s">
        <v>74</v>
      </c>
      <c r="B48" t="s">
        <v>157</v>
      </c>
      <c r="C48" t="s">
        <v>164</v>
      </c>
    </row>
    <row r="49" spans="1:3" ht="15.75" x14ac:dyDescent="0.25">
      <c r="A49" s="38" t="s">
        <v>97</v>
      </c>
      <c r="B49" t="s">
        <v>157</v>
      </c>
    </row>
    <row r="50" spans="1:3" ht="15.75" x14ac:dyDescent="0.25">
      <c r="A50" s="38" t="s">
        <v>98</v>
      </c>
      <c r="B50" t="s">
        <v>157</v>
      </c>
    </row>
    <row r="51" spans="1:3" ht="15.75" x14ac:dyDescent="0.25">
      <c r="A51" s="38" t="s">
        <v>99</v>
      </c>
      <c r="B51" t="s">
        <v>157</v>
      </c>
      <c r="C51" t="s">
        <v>165</v>
      </c>
    </row>
    <row r="52" spans="1:3" ht="15.75" x14ac:dyDescent="0.25">
      <c r="A52" s="38" t="s">
        <v>100</v>
      </c>
      <c r="B52" t="s">
        <v>157</v>
      </c>
      <c r="C52" t="s">
        <v>165</v>
      </c>
    </row>
    <row r="53" spans="1:3" ht="15.75" x14ac:dyDescent="0.25">
      <c r="A53" s="38" t="s">
        <v>101</v>
      </c>
      <c r="B53" t="s">
        <v>157</v>
      </c>
      <c r="C53" t="s">
        <v>165</v>
      </c>
    </row>
    <row r="54" spans="1:3" ht="15.75" x14ac:dyDescent="0.25">
      <c r="A54" s="38" t="s">
        <v>102</v>
      </c>
      <c r="B54" t="s">
        <v>157</v>
      </c>
      <c r="C54" t="s">
        <v>165</v>
      </c>
    </row>
    <row r="55" spans="1:3" ht="15.75" x14ac:dyDescent="0.25">
      <c r="A55" s="38" t="s">
        <v>103</v>
      </c>
      <c r="B55" t="s">
        <v>157</v>
      </c>
    </row>
    <row r="56" spans="1:3" ht="15.75" x14ac:dyDescent="0.25">
      <c r="A56" s="38" t="s">
        <v>104</v>
      </c>
      <c r="B56" t="s">
        <v>157</v>
      </c>
      <c r="C56" t="s">
        <v>166</v>
      </c>
    </row>
    <row r="57" spans="1:3" ht="15.75" x14ac:dyDescent="0.25">
      <c r="A57" s="39" t="s">
        <v>105</v>
      </c>
      <c r="B57" t="s">
        <v>157</v>
      </c>
    </row>
    <row r="58" spans="1:3" ht="15.75" x14ac:dyDescent="0.25">
      <c r="A58" s="38" t="s">
        <v>106</v>
      </c>
      <c r="B58" t="s">
        <v>157</v>
      </c>
    </row>
    <row r="59" spans="1:3" ht="15.75" x14ac:dyDescent="0.25">
      <c r="A59" s="39" t="s">
        <v>107</v>
      </c>
      <c r="B59" t="s">
        <v>157</v>
      </c>
    </row>
    <row r="60" spans="1:3" ht="15.75" x14ac:dyDescent="0.25">
      <c r="A60" s="40" t="s">
        <v>108</v>
      </c>
      <c r="B60" t="s">
        <v>157</v>
      </c>
    </row>
    <row r="61" spans="1:3" ht="15.75" x14ac:dyDescent="0.25">
      <c r="A61" s="40" t="s">
        <v>109</v>
      </c>
      <c r="B61" t="s">
        <v>157</v>
      </c>
    </row>
    <row r="62" spans="1:3" ht="15.75" x14ac:dyDescent="0.25">
      <c r="A62" s="41" t="s">
        <v>110</v>
      </c>
      <c r="B62" t="s">
        <v>157</v>
      </c>
    </row>
    <row r="63" spans="1:3" ht="15.75" x14ac:dyDescent="0.25">
      <c r="A63" s="40" t="s">
        <v>111</v>
      </c>
      <c r="B63" t="s">
        <v>157</v>
      </c>
    </row>
    <row r="64" spans="1:3" ht="15.75" x14ac:dyDescent="0.25">
      <c r="A64" s="40" t="s">
        <v>112</v>
      </c>
      <c r="B64" t="s">
        <v>157</v>
      </c>
    </row>
    <row r="65" spans="1:2" ht="15.75" x14ac:dyDescent="0.25">
      <c r="A65" s="40" t="s">
        <v>113</v>
      </c>
      <c r="B65" t="s">
        <v>157</v>
      </c>
    </row>
    <row r="66" spans="1:2" ht="15.75" x14ac:dyDescent="0.25">
      <c r="A66" s="41" t="s">
        <v>114</v>
      </c>
      <c r="B66" t="s">
        <v>157</v>
      </c>
    </row>
    <row r="67" spans="1:2" ht="15.75" x14ac:dyDescent="0.25">
      <c r="A67" s="40" t="s">
        <v>115</v>
      </c>
      <c r="B67" t="s">
        <v>157</v>
      </c>
    </row>
    <row r="68" spans="1:2" ht="15.75" x14ac:dyDescent="0.25">
      <c r="A68" s="36" t="s">
        <v>94</v>
      </c>
      <c r="B68" t="s">
        <v>157</v>
      </c>
    </row>
    <row r="69" spans="1:2" ht="15.75" x14ac:dyDescent="0.25">
      <c r="A69" s="28" t="s">
        <v>41</v>
      </c>
      <c r="B69" t="s">
        <v>159</v>
      </c>
    </row>
    <row r="70" spans="1:2" ht="15.75" x14ac:dyDescent="0.25">
      <c r="A70" s="28" t="s">
        <v>42</v>
      </c>
      <c r="B70" t="s">
        <v>159</v>
      </c>
    </row>
    <row r="71" spans="1:2" ht="15.75" x14ac:dyDescent="0.25">
      <c r="A71" s="28" t="s">
        <v>43</v>
      </c>
      <c r="B71" t="s">
        <v>159</v>
      </c>
    </row>
    <row r="72" spans="1:2" ht="15.75" x14ac:dyDescent="0.25">
      <c r="A72" s="28" t="s">
        <v>44</v>
      </c>
      <c r="B72" t="s">
        <v>159</v>
      </c>
    </row>
    <row r="73" spans="1:2" ht="15.75" x14ac:dyDescent="0.25">
      <c r="A73" s="28" t="s">
        <v>45</v>
      </c>
      <c r="B73" t="s">
        <v>159</v>
      </c>
    </row>
    <row r="74" spans="1:2" ht="15.75" x14ac:dyDescent="0.25">
      <c r="A74" s="28" t="s">
        <v>46</v>
      </c>
      <c r="B74" t="s">
        <v>159</v>
      </c>
    </row>
    <row r="75" spans="1:2" ht="15.75" x14ac:dyDescent="0.25">
      <c r="A75" s="28" t="s">
        <v>47</v>
      </c>
      <c r="B75" t="s">
        <v>159</v>
      </c>
    </row>
    <row r="76" spans="1:2" ht="15.75" x14ac:dyDescent="0.25">
      <c r="A76" s="28" t="s">
        <v>48</v>
      </c>
      <c r="B76" t="s">
        <v>159</v>
      </c>
    </row>
    <row r="77" spans="1:2" ht="15.75" x14ac:dyDescent="0.25">
      <c r="A77" s="28" t="s">
        <v>49</v>
      </c>
      <c r="B77" t="s">
        <v>159</v>
      </c>
    </row>
    <row r="78" spans="1:2" ht="15.75" x14ac:dyDescent="0.25">
      <c r="A78" s="28" t="s">
        <v>50</v>
      </c>
      <c r="B78" t="s">
        <v>159</v>
      </c>
    </row>
    <row r="79" spans="1:2" ht="15.75" x14ac:dyDescent="0.25">
      <c r="A79" s="28" t="s">
        <v>51</v>
      </c>
      <c r="B79" t="s">
        <v>159</v>
      </c>
    </row>
    <row r="80" spans="1:2" ht="15.75" x14ac:dyDescent="0.25">
      <c r="A80" s="28" t="s">
        <v>52</v>
      </c>
      <c r="B80" t="s">
        <v>159</v>
      </c>
    </row>
    <row r="81" spans="1:2" ht="15.75" x14ac:dyDescent="0.25">
      <c r="A81" s="28" t="s">
        <v>53</v>
      </c>
      <c r="B81" t="s">
        <v>159</v>
      </c>
    </row>
    <row r="82" spans="1:2" ht="15.75" x14ac:dyDescent="0.25">
      <c r="A82" s="28" t="s">
        <v>54</v>
      </c>
      <c r="B82" t="s">
        <v>159</v>
      </c>
    </row>
    <row r="83" spans="1:2" ht="15.75" x14ac:dyDescent="0.25">
      <c r="A83" s="29" t="s">
        <v>55</v>
      </c>
      <c r="B83" t="s">
        <v>159</v>
      </c>
    </row>
    <row r="84" spans="1:2" ht="15.75" x14ac:dyDescent="0.25">
      <c r="A84" s="31" t="s">
        <v>75</v>
      </c>
      <c r="B84" t="s">
        <v>159</v>
      </c>
    </row>
    <row r="85" spans="1:2" ht="15.75" x14ac:dyDescent="0.25">
      <c r="A85" s="31" t="s">
        <v>76</v>
      </c>
      <c r="B85" t="s">
        <v>159</v>
      </c>
    </row>
    <row r="86" spans="1:2" ht="15.75" x14ac:dyDescent="0.25">
      <c r="A86" s="31" t="s">
        <v>77</v>
      </c>
      <c r="B86" t="s">
        <v>159</v>
      </c>
    </row>
    <row r="87" spans="1:2" ht="15.75" x14ac:dyDescent="0.25">
      <c r="A87" s="31" t="s">
        <v>78</v>
      </c>
      <c r="B87" t="s">
        <v>159</v>
      </c>
    </row>
    <row r="88" spans="1:2" ht="15.75" x14ac:dyDescent="0.25">
      <c r="A88" s="31" t="s">
        <v>80</v>
      </c>
      <c r="B88" t="s">
        <v>159</v>
      </c>
    </row>
    <row r="89" spans="1:2" ht="15.75" x14ac:dyDescent="0.25">
      <c r="A89" s="36" t="s">
        <v>82</v>
      </c>
      <c r="B89" t="s">
        <v>159</v>
      </c>
    </row>
    <row r="90" spans="1:2" ht="15.75" x14ac:dyDescent="0.25">
      <c r="A90" s="36" t="s">
        <v>83</v>
      </c>
      <c r="B90" t="s">
        <v>159</v>
      </c>
    </row>
    <row r="91" spans="1:2" ht="15.75" x14ac:dyDescent="0.25">
      <c r="A91" s="36" t="s">
        <v>84</v>
      </c>
      <c r="B91" t="s">
        <v>159</v>
      </c>
    </row>
    <row r="92" spans="1:2" ht="30" x14ac:dyDescent="0.25">
      <c r="A92" s="36" t="s">
        <v>85</v>
      </c>
      <c r="B92" t="s">
        <v>159</v>
      </c>
    </row>
    <row r="93" spans="1:2" ht="15.75" x14ac:dyDescent="0.25">
      <c r="A93" s="36" t="s">
        <v>86</v>
      </c>
      <c r="B93" t="s">
        <v>159</v>
      </c>
    </row>
    <row r="94" spans="1:2" ht="15.75" x14ac:dyDescent="0.25">
      <c r="A94" s="36" t="s">
        <v>89</v>
      </c>
      <c r="B94" t="s">
        <v>159</v>
      </c>
    </row>
    <row r="95" spans="1:2" ht="15.75" x14ac:dyDescent="0.25">
      <c r="A95" s="36" t="s">
        <v>90</v>
      </c>
      <c r="B95" t="s">
        <v>159</v>
      </c>
    </row>
    <row r="96" spans="1:2" ht="15.75" x14ac:dyDescent="0.25">
      <c r="A96" s="36" t="s">
        <v>91</v>
      </c>
      <c r="B96" t="s">
        <v>159</v>
      </c>
    </row>
    <row r="97" spans="1:3" ht="15.75" x14ac:dyDescent="0.25">
      <c r="A97" s="31" t="s">
        <v>66</v>
      </c>
      <c r="C97" t="s">
        <v>162</v>
      </c>
    </row>
    <row r="98" spans="1:3" ht="15.75" x14ac:dyDescent="0.25">
      <c r="A98" s="32" t="s">
        <v>69</v>
      </c>
      <c r="C98" t="s">
        <v>173</v>
      </c>
    </row>
    <row r="99" spans="1:3" ht="15.75" x14ac:dyDescent="0.25">
      <c r="A99" s="33" t="s">
        <v>73</v>
      </c>
      <c r="C99" t="s">
        <v>162</v>
      </c>
    </row>
    <row r="100" spans="1:3" ht="15.75" x14ac:dyDescent="0.25">
      <c r="A100" s="37" t="s">
        <v>96</v>
      </c>
      <c r="C100" t="s">
        <v>162</v>
      </c>
    </row>
    <row r="101" spans="1:3" ht="15.75" x14ac:dyDescent="0.25">
      <c r="A101" s="35" t="s">
        <v>79</v>
      </c>
      <c r="C101" t="s">
        <v>162</v>
      </c>
    </row>
    <row r="102" spans="1:3" ht="15.75" x14ac:dyDescent="0.25">
      <c r="A102" s="31" t="s">
        <v>81</v>
      </c>
      <c r="C102" t="s">
        <v>162</v>
      </c>
    </row>
    <row r="103" spans="1:3" ht="15.75" x14ac:dyDescent="0.25">
      <c r="A103" s="36" t="s">
        <v>87</v>
      </c>
      <c r="C103" t="s">
        <v>162</v>
      </c>
    </row>
    <row r="104" spans="1:3" ht="15.75" x14ac:dyDescent="0.25">
      <c r="A104" s="36" t="s">
        <v>88</v>
      </c>
      <c r="C104" t="s">
        <v>162</v>
      </c>
    </row>
    <row r="105" spans="1:3" ht="15.75" x14ac:dyDescent="0.25">
      <c r="A105" s="36" t="s">
        <v>92</v>
      </c>
      <c r="C105" t="s">
        <v>162</v>
      </c>
    </row>
    <row r="106" spans="1:3" ht="15.75" x14ac:dyDescent="0.25">
      <c r="A106" s="36" t="s">
        <v>93</v>
      </c>
      <c r="C106" t="s">
        <v>162</v>
      </c>
    </row>
    <row r="107" spans="1:3" ht="15.75" x14ac:dyDescent="0.25">
      <c r="A107" s="36" t="s">
        <v>95</v>
      </c>
      <c r="C107" t="s">
        <v>163</v>
      </c>
    </row>
  </sheetData>
  <sortState ref="A2:C107">
    <sortCondition ref="B2:B10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Crawford</dc:creator>
  <cp:lastModifiedBy>Chapin Hall</cp:lastModifiedBy>
  <dcterms:created xsi:type="dcterms:W3CDTF">2014-08-01T15:27:08Z</dcterms:created>
  <dcterms:modified xsi:type="dcterms:W3CDTF">2014-08-06T22:22:42Z</dcterms:modified>
</cp:coreProperties>
</file>