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Concatenate" sheetId="7" r:id="rId10"/>
    <sheet state="visible" name="Substitute" sheetId="8" r:id="rId11"/>
    <sheet state="visible" name="SUM-SumIF" sheetId="9" r:id="rId12"/>
    <sheet state="visible" name="Count-CountIF" sheetId="10" r:id="rId13"/>
    <sheet state="visible" name="Days-NetworkDays" sheetId="11" r:id="rId14"/>
  </sheets>
  <definedNames/>
  <calcPr/>
</workbook>
</file>

<file path=xl/sharedStrings.xml><?xml version="1.0" encoding="utf-8"?>
<sst xmlns="http://schemas.openxmlformats.org/spreadsheetml/2006/main" count="553" uniqueCount="86">
  <si>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</si>
  <si>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</si>
  <si>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</si>
  <si>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</si>
  <si>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</si>
  <si>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</si>
  <si>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</si>
  <si>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</si>
  <si>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</si>
  <si>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</si>
  <si>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</si>
  <si>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MAX</t>
  </si>
  <si>
    <t>MIN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</si>
  <si>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</si>
  <si>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</si>
  <si>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</si>
  <si>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</si>
  <si>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</si>
  <si>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</si>
  <si>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</si>
  <si>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</si>
  <si>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</si>
  <si>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</si>
  <si>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</si>
  <si>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</si>
  <si>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</si>
  <si>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</si>
  <si>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</si>
  <si>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</si>
  <si>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</si>
  <si>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</si>
  <si>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</si>
  <si>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</si>
  <si>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</si>
  <si>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</si>
  <si>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</si>
  <si>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</si>
  <si>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</si>
  <si>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Spider</t>
  </si>
  <si>
    <t>Intern</t>
  </si>
  <si>
    <t>Thor</t>
  </si>
  <si>
    <t>Odinson</t>
  </si>
  <si>
    <t>Risk Analyst</t>
  </si>
  <si>
    <t>IF</t>
  </si>
  <si>
    <t>IFS</t>
  </si>
  <si>
    <t>19/7/2011</t>
  </si>
  <si>
    <t>26/4/2023</t>
  </si>
  <si>
    <t>LEN(B2)</t>
  </si>
  <si>
    <t>Email</t>
  </si>
  <si>
    <t>Left</t>
  </si>
  <si>
    <t>Right</t>
  </si>
  <si>
    <t>Right (For Date)</t>
  </si>
  <si>
    <t>steve.rogers@avengers.com</t>
  </si>
  <si>
    <t>tony.stark@avengers.com</t>
  </si>
  <si>
    <t>natasha@avengers.com</t>
  </si>
  <si>
    <t>steven.strange@avengers.com</t>
  </si>
  <si>
    <t>hawkeye@avengers.com</t>
  </si>
  <si>
    <t>nick.fury@avengers.com</t>
  </si>
  <si>
    <t>bruce.Banner@Yahoo.com</t>
  </si>
  <si>
    <t>spider.man@gmail.com</t>
  </si>
  <si>
    <t>thor.odinson@avengers.com</t>
  </si>
  <si>
    <t>TEXT(H2,"dd/mm/yyyy")</t>
  </si>
  <si>
    <t>TRIM(C2)</t>
  </si>
  <si>
    <t>It just removes unwanted spaces on both sides</t>
  </si>
  <si>
    <t xml:space="preserve">Man </t>
  </si>
  <si>
    <t xml:space="preserve"> Strange</t>
  </si>
  <si>
    <t xml:space="preserve"> Fury</t>
  </si>
  <si>
    <t xml:space="preserve"> Odinson</t>
  </si>
  <si>
    <t>CONCATENATE(B2," ",C2)</t>
  </si>
  <si>
    <t>CONCAT</t>
  </si>
  <si>
    <t>with 1 instance (H)</t>
  </si>
  <si>
    <t>with 2 instances (H)</t>
  </si>
  <si>
    <t>with NO instances (F)</t>
  </si>
  <si>
    <t>Team-Lead</t>
  </si>
  <si>
    <t>4/7-2000</t>
  </si>
  <si>
    <t>Research-Head</t>
  </si>
  <si>
    <t>6-9/2002</t>
  </si>
  <si>
    <t>8-10/2003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</si>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</sst>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D/M/YYYY"/>
    <numFmt numFmtId="166" formatCode="m/d/yyyy"/>
    <numFmt numFmtId="167" formatCode="mm/dd/yyyy"/>
  </numFmts>
  <fonts count="7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rgb="FF000000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3" numFmtId="0" xfId="0" applyFont="1"/>
    <xf borderId="0" fillId="0" fontId="4" numFmtId="164" xfId="0" applyFont="1" applyNumberFormat="1"/>
    <xf borderId="0" fillId="0" fontId="1" numFmtId="0" xfId="0" applyAlignment="1" applyFont="1">
      <alignment readingOrder="0"/>
    </xf>
    <xf borderId="0" fillId="0" fontId="4" numFmtId="165" xfId="0" applyFont="1" applyNumberFormat="1"/>
    <xf borderId="0" fillId="0" fontId="2" numFmtId="0" xfId="0" applyFont="1"/>
    <xf borderId="0" fillId="0" fontId="1" numFmtId="0" xfId="0" applyAlignment="1" applyFont="1">
      <alignment shrinkToFit="0" wrapText="1"/>
    </xf>
    <xf borderId="0" fillId="2" fontId="1" numFmtId="0" xfId="0" applyFont="1"/>
    <xf borderId="0" fillId="0" fontId="4" numFmtId="164" xfId="0" applyAlignment="1" applyFont="1" applyNumberFormat="1">
      <alignment horizontal="right"/>
    </xf>
    <xf borderId="0" fillId="0" fontId="4" numFmtId="49" xfId="0" applyFont="1" applyNumberFormat="1"/>
    <xf borderId="0" fillId="2" fontId="5" numFmtId="0" xfId="0" applyAlignment="1" applyFont="1">
      <alignment horizontal="center" readingOrder="0"/>
    </xf>
    <xf borderId="0" fillId="2" fontId="2" numFmtId="49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/>
    </xf>
    <xf borderId="0" fillId="3" fontId="6" numFmtId="49" xfId="0" applyAlignment="1" applyFill="1" applyFont="1" applyNumberFormat="1">
      <alignment horizontal="right" readingOrder="0"/>
    </xf>
    <xf borderId="0" fillId="0" fontId="4" numFmtId="166" xfId="0" applyAlignment="1" applyFont="1" applyNumberFormat="1">
      <alignment horizontal="right"/>
    </xf>
    <xf borderId="0" fillId="0" fontId="4" numFmtId="167" xfId="0" applyFont="1" applyNumberFormat="1"/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11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17</v>
      </c>
      <c r="I2" s="5" t="s">
        <v>18</v>
      </c>
      <c r="J2" s="6">
        <f t="shared" ref="J2:J10" si="1">MAX(G2:G10)</f>
        <v>65000</v>
      </c>
      <c r="K2" s="6">
        <f>MIN(G2:G10
)</f>
        <v>36000</v>
      </c>
      <c r="L2" s="7">
        <f>MAX(A2:A10)</f>
        <v>1009</v>
      </c>
      <c r="M2" s="7">
        <f>MIN(A2:A10
)</f>
        <v>1001</v>
      </c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8">
        <v>39452.0</v>
      </c>
      <c r="I3" s="8">
        <v>43748.0</v>
      </c>
      <c r="J3" s="6">
        <f t="shared" si="1"/>
        <v>65000</v>
      </c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8">
        <v>36711.0</v>
      </c>
      <c r="I4" s="8">
        <v>42986.0</v>
      </c>
      <c r="J4" s="6">
        <f t="shared" si="1"/>
        <v>65000</v>
      </c>
      <c r="K4" s="1"/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8">
        <v>36530.0</v>
      </c>
      <c r="I5" s="8">
        <v>42341.0</v>
      </c>
      <c r="J5" s="6">
        <f t="shared" si="1"/>
        <v>65000</v>
      </c>
      <c r="K5" s="1"/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8">
        <v>37017.0</v>
      </c>
      <c r="I6" s="8">
        <v>42977.0</v>
      </c>
      <c r="J6" s="6">
        <f t="shared" si="1"/>
        <v>65000</v>
      </c>
      <c r="K6" s="1"/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8">
        <v>35040.0</v>
      </c>
      <c r="I7" s="8">
        <v>41528.0</v>
      </c>
      <c r="J7" s="6">
        <f t="shared" si="1"/>
        <v>65000</v>
      </c>
      <c r="K7" s="1"/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8">
        <v>37933.0</v>
      </c>
      <c r="I8" s="8">
        <v>41551.0</v>
      </c>
      <c r="J8" s="6">
        <f t="shared" si="1"/>
        <v>48000</v>
      </c>
      <c r="K8" s="1"/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8">
        <v>37416.0</v>
      </c>
      <c r="I9" s="8">
        <v>42116.0</v>
      </c>
      <c r="J9" s="6">
        <f t="shared" si="1"/>
        <v>48000</v>
      </c>
      <c r="K9" s="6"/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8">
        <v>37843.0</v>
      </c>
      <c r="I10" s="8">
        <v>40800.0</v>
      </c>
      <c r="J10" s="6">
        <f t="shared" si="1"/>
        <v>42000</v>
      </c>
      <c r="K10" s="1"/>
    </row>
    <row r="11" ht="14.25" customHeight="1">
      <c r="H11" s="2"/>
      <c r="I11" s="2"/>
      <c r="J11" s="6"/>
      <c r="K11" s="1"/>
    </row>
    <row r="12" ht="14.25" customHeight="1">
      <c r="H12" s="2"/>
      <c r="I12" s="2"/>
      <c r="J12" s="1"/>
      <c r="K12" s="1"/>
    </row>
    <row r="13" ht="14.25" customHeight="1">
      <c r="H13" s="2"/>
      <c r="I13" s="2"/>
      <c r="J13" s="1"/>
      <c r="K13" s="1"/>
    </row>
    <row r="14" ht="14.25" customHeight="1">
      <c r="H14" s="2"/>
      <c r="I14" s="2"/>
      <c r="J14" s="1"/>
      <c r="K14" s="1"/>
    </row>
    <row r="15" ht="14.25" customHeight="1">
      <c r="H15" s="2"/>
      <c r="I15" s="2"/>
      <c r="J15" s="1"/>
      <c r="K15" s="1"/>
    </row>
    <row r="16" ht="14.25" customHeight="1">
      <c r="H16" s="2"/>
      <c r="I16" s="2"/>
      <c r="J16" s="1"/>
      <c r="K16" s="1"/>
    </row>
    <row r="17" ht="14.25" customHeight="1">
      <c r="H17" s="2"/>
      <c r="I17" s="2"/>
      <c r="J17" s="1"/>
      <c r="K17" s="1"/>
    </row>
    <row r="18" ht="14.25" customHeight="1">
      <c r="H18" s="2"/>
      <c r="I18" s="2"/>
      <c r="J18" s="1"/>
      <c r="K18" s="1"/>
    </row>
    <row r="19" ht="14.25" customHeight="1">
      <c r="H19" s="2"/>
      <c r="I19" s="2"/>
      <c r="J19" s="1"/>
      <c r="K19" s="1"/>
    </row>
    <row r="20" ht="14.25" customHeight="1">
      <c r="H20" s="2"/>
      <c r="I20" s="2"/>
      <c r="J20" s="1"/>
      <c r="K20" s="1"/>
    </row>
    <row r="21" ht="14.25" customHeight="1">
      <c r="H21" s="2"/>
      <c r="I21" s="2"/>
      <c r="J21" s="1"/>
      <c r="K21" s="1"/>
    </row>
    <row r="22" ht="14.25" customHeight="1">
      <c r="H22" s="2"/>
      <c r="I22" s="2"/>
      <c r="J22" s="1"/>
      <c r="K22" s="1"/>
    </row>
    <row r="23" ht="14.25" customHeight="1">
      <c r="H23" s="2"/>
      <c r="I23" s="2"/>
      <c r="J23" s="1"/>
      <c r="K23" s="1"/>
    </row>
    <row r="24" ht="14.25" customHeight="1">
      <c r="H24" s="2"/>
      <c r="I24" s="2"/>
      <c r="J24" s="1"/>
      <c r="K24" s="1"/>
    </row>
    <row r="25" ht="14.25" customHeight="1">
      <c r="H25" s="2"/>
      <c r="I25" s="2"/>
      <c r="J25" s="1"/>
      <c r="K25" s="1"/>
    </row>
    <row r="26" ht="14.25" customHeight="1">
      <c r="H26" s="2"/>
      <c r="I26" s="2"/>
      <c r="J26" s="1"/>
      <c r="K26" s="1"/>
    </row>
    <row r="27" ht="14.25" customHeight="1">
      <c r="H27" s="2"/>
      <c r="I27" s="2"/>
      <c r="J27" s="1"/>
      <c r="K27" s="1"/>
    </row>
    <row r="28" ht="14.25" customHeight="1">
      <c r="H28" s="2"/>
      <c r="I28" s="2"/>
      <c r="J28" s="1"/>
      <c r="K28" s="1"/>
    </row>
    <row r="29" ht="14.25" customHeight="1">
      <c r="H29" s="2"/>
      <c r="I29" s="2"/>
      <c r="J29" s="1"/>
      <c r="K29" s="1"/>
    </row>
    <row r="30" ht="14.25" customHeight="1">
      <c r="H30" s="2"/>
      <c r="I30" s="2"/>
      <c r="J30" s="1"/>
      <c r="K30" s="1"/>
    </row>
    <row r="31" ht="14.25" customHeight="1">
      <c r="H31" s="2"/>
      <c r="I31" s="2"/>
      <c r="J31" s="1"/>
      <c r="K31" s="1"/>
    </row>
    <row r="32" ht="14.25" customHeight="1">
      <c r="H32" s="2"/>
      <c r="I32" s="2"/>
      <c r="J32" s="1"/>
      <c r="K32" s="1"/>
    </row>
    <row r="33" ht="14.25" customHeight="1">
      <c r="H33" s="2"/>
      <c r="I33" s="2"/>
      <c r="J33" s="1"/>
      <c r="K33" s="1"/>
    </row>
    <row r="34" ht="14.25" customHeight="1">
      <c r="H34" s="2"/>
      <c r="I34" s="2"/>
      <c r="J34" s="1"/>
      <c r="K34" s="1"/>
    </row>
    <row r="35" ht="14.25" customHeight="1">
      <c r="H35" s="2"/>
      <c r="I35" s="2"/>
      <c r="J35" s="1"/>
      <c r="K35" s="1"/>
    </row>
    <row r="36" ht="14.25" customHeight="1">
      <c r="H36" s="2"/>
      <c r="I36" s="2"/>
      <c r="J36" s="1"/>
      <c r="K36" s="1"/>
    </row>
    <row r="37" ht="14.25" customHeight="1">
      <c r="H37" s="2"/>
      <c r="I37" s="2"/>
      <c r="J37" s="1"/>
      <c r="K37" s="1"/>
    </row>
    <row r="38" ht="14.25" customHeight="1">
      <c r="H38" s="2"/>
      <c r="I38" s="2"/>
      <c r="J38" s="1"/>
      <c r="K38" s="1"/>
    </row>
    <row r="39" ht="14.25" customHeight="1">
      <c r="H39" s="2"/>
      <c r="I39" s="2"/>
      <c r="J39" s="1"/>
      <c r="K39" s="1"/>
    </row>
    <row r="40" ht="14.25" customHeight="1">
      <c r="H40" s="2"/>
      <c r="I40" s="2"/>
      <c r="J40" s="1"/>
      <c r="K40" s="1"/>
    </row>
    <row r="41" ht="14.25" customHeight="1">
      <c r="H41" s="2"/>
      <c r="I41" s="2"/>
      <c r="J41" s="1"/>
      <c r="K41" s="1"/>
    </row>
    <row r="42" ht="14.25" customHeight="1">
      <c r="H42" s="2"/>
      <c r="I42" s="2"/>
      <c r="J42" s="1"/>
      <c r="K42" s="1"/>
    </row>
    <row r="43" ht="14.25" customHeight="1">
      <c r="H43" s="2"/>
      <c r="I43" s="2"/>
      <c r="J43" s="1"/>
      <c r="K43" s="1"/>
    </row>
    <row r="44" ht="14.25" customHeight="1">
      <c r="H44" s="2"/>
      <c r="I44" s="2"/>
      <c r="J44" s="1"/>
      <c r="K44" s="1"/>
    </row>
    <row r="45" ht="14.25" customHeight="1">
      <c r="H45" s="2"/>
      <c r="I45" s="2"/>
      <c r="J45" s="1"/>
      <c r="K45" s="1"/>
    </row>
    <row r="46" ht="14.25" customHeight="1">
      <c r="H46" s="2"/>
      <c r="I46" s="2"/>
      <c r="J46" s="1"/>
      <c r="K46" s="1"/>
    </row>
    <row r="47" ht="14.25" customHeight="1">
      <c r="H47" s="2"/>
      <c r="I47" s="2"/>
      <c r="J47" s="1"/>
      <c r="K47" s="1"/>
    </row>
    <row r="48" ht="14.25" customHeight="1">
      <c r="H48" s="2"/>
      <c r="I48" s="2"/>
      <c r="J48" s="1"/>
      <c r="K48" s="1"/>
    </row>
    <row r="49" ht="14.25" customHeight="1">
      <c r="H49" s="2"/>
      <c r="I49" s="2"/>
      <c r="J49" s="1"/>
      <c r="K49" s="1"/>
    </row>
    <row r="50" ht="14.25" customHeight="1">
      <c r="H50" s="2"/>
      <c r="I50" s="2"/>
      <c r="J50" s="1"/>
      <c r="K50" s="1"/>
    </row>
    <row r="51" ht="14.25" customHeight="1">
      <c r="H51" s="2"/>
      <c r="I51" s="2"/>
      <c r="J51" s="1"/>
      <c r="K51" s="1"/>
    </row>
    <row r="52" ht="14.25" customHeight="1">
      <c r="H52" s="2"/>
      <c r="I52" s="2"/>
      <c r="J52" s="1"/>
      <c r="K52" s="1"/>
    </row>
    <row r="53" ht="14.25" customHeight="1">
      <c r="H53" s="2"/>
      <c r="I53" s="2"/>
      <c r="J53" s="1"/>
      <c r="K53" s="1"/>
    </row>
    <row r="54" ht="14.25" customHeight="1">
      <c r="H54" s="2"/>
      <c r="I54" s="2"/>
      <c r="J54" s="1"/>
      <c r="K54" s="1"/>
    </row>
    <row r="55" ht="14.25" customHeight="1">
      <c r="H55" s="2"/>
      <c r="I55" s="2"/>
      <c r="J55" s="1"/>
      <c r="K55" s="1"/>
    </row>
    <row r="56" ht="14.25" customHeight="1">
      <c r="H56" s="2"/>
      <c r="I56" s="2"/>
      <c r="J56" s="1"/>
      <c r="K56" s="1"/>
    </row>
    <row r="57" ht="14.25" customHeight="1">
      <c r="H57" s="2"/>
      <c r="I57" s="2"/>
      <c r="J57" s="1"/>
      <c r="K57" s="1"/>
    </row>
    <row r="58" ht="14.25" customHeight="1">
      <c r="H58" s="2"/>
      <c r="I58" s="2"/>
      <c r="J58" s="1"/>
      <c r="K58" s="1"/>
    </row>
    <row r="59" ht="14.25" customHeight="1">
      <c r="H59" s="2"/>
      <c r="I59" s="2"/>
      <c r="J59" s="1"/>
      <c r="K59" s="1"/>
    </row>
    <row r="60" ht="14.25" customHeight="1">
      <c r="H60" s="2"/>
      <c r="I60" s="2"/>
      <c r="J60" s="1"/>
      <c r="K60" s="1"/>
    </row>
    <row r="61" ht="14.25" customHeight="1">
      <c r="H61" s="2"/>
      <c r="I61" s="2"/>
      <c r="J61" s="1"/>
      <c r="K61" s="1"/>
    </row>
    <row r="62" ht="14.25" customHeight="1">
      <c r="H62" s="2"/>
      <c r="I62" s="2"/>
      <c r="J62" s="1"/>
      <c r="K62" s="1"/>
    </row>
    <row r="63" ht="14.25" customHeight="1">
      <c r="H63" s="2"/>
      <c r="I63" s="2"/>
      <c r="J63" s="1"/>
      <c r="K63" s="1"/>
    </row>
    <row r="64" ht="14.25" customHeight="1">
      <c r="H64" s="2"/>
      <c r="I64" s="2"/>
      <c r="J64" s="1"/>
      <c r="K64" s="1"/>
    </row>
    <row r="65" ht="14.25" customHeight="1">
      <c r="H65" s="2"/>
      <c r="I65" s="2"/>
      <c r="J65" s="1"/>
      <c r="K65" s="1"/>
    </row>
    <row r="66" ht="14.25" customHeight="1">
      <c r="H66" s="2"/>
      <c r="I66" s="2"/>
      <c r="J66" s="1"/>
      <c r="K66" s="1"/>
    </row>
    <row r="67" ht="14.25" customHeight="1">
      <c r="H67" s="2"/>
      <c r="I67" s="2"/>
      <c r="J67" s="1"/>
      <c r="K67" s="1"/>
    </row>
    <row r="68" ht="14.25" customHeight="1">
      <c r="H68" s="2"/>
      <c r="I68" s="2"/>
      <c r="J68" s="1"/>
      <c r="K68" s="1"/>
    </row>
    <row r="69" ht="14.25" customHeight="1">
      <c r="H69" s="2"/>
      <c r="I69" s="2"/>
      <c r="J69" s="1"/>
      <c r="K69" s="1"/>
    </row>
    <row r="70" ht="14.25" customHeight="1">
      <c r="H70" s="2"/>
      <c r="I70" s="2"/>
      <c r="J70" s="1"/>
      <c r="K70" s="1"/>
    </row>
    <row r="71" ht="14.25" customHeight="1">
      <c r="H71" s="2"/>
      <c r="I71" s="2"/>
      <c r="J71" s="1"/>
      <c r="K71" s="1"/>
    </row>
    <row r="72" ht="14.25" customHeight="1">
      <c r="H72" s="2"/>
      <c r="I72" s="2"/>
      <c r="J72" s="1"/>
      <c r="K72" s="1"/>
    </row>
    <row r="73" ht="14.25" customHeight="1">
      <c r="H73" s="2"/>
      <c r="I73" s="2"/>
      <c r="J73" s="1"/>
      <c r="K73" s="1"/>
    </row>
    <row r="74" ht="14.25" customHeight="1">
      <c r="H74" s="2"/>
      <c r="I74" s="2"/>
      <c r="J74" s="1"/>
      <c r="K74" s="1"/>
    </row>
    <row r="75" ht="14.25" customHeight="1">
      <c r="H75" s="2"/>
      <c r="I75" s="2"/>
      <c r="J75" s="1"/>
      <c r="K75" s="1"/>
    </row>
    <row r="76" ht="14.25" customHeight="1">
      <c r="H76" s="2"/>
      <c r="I76" s="2"/>
      <c r="J76" s="1"/>
      <c r="K76" s="1"/>
    </row>
    <row r="77" ht="14.25" customHeight="1">
      <c r="H77" s="2"/>
      <c r="I77" s="2"/>
      <c r="J77" s="1"/>
      <c r="K77" s="1"/>
    </row>
    <row r="78" ht="14.25" customHeight="1">
      <c r="H78" s="2"/>
      <c r="I78" s="2"/>
      <c r="J78" s="1"/>
      <c r="K78" s="1"/>
    </row>
    <row r="79" ht="14.25" customHeight="1">
      <c r="H79" s="2"/>
      <c r="I79" s="2"/>
      <c r="J79" s="1"/>
      <c r="K79" s="1"/>
    </row>
    <row r="80" ht="14.25" customHeight="1">
      <c r="H80" s="2"/>
      <c r="I80" s="2"/>
      <c r="J80" s="1"/>
      <c r="K80" s="1"/>
    </row>
    <row r="81" ht="14.25" customHeight="1">
      <c r="H81" s="2"/>
      <c r="I81" s="2"/>
      <c r="J81" s="1"/>
      <c r="K81" s="1"/>
    </row>
    <row r="82" ht="14.25" customHeight="1">
      <c r="H82" s="2"/>
      <c r="I82" s="2"/>
      <c r="J82" s="1"/>
      <c r="K82" s="1"/>
    </row>
    <row r="83" ht="14.25" customHeight="1">
      <c r="H83" s="2"/>
      <c r="I83" s="2"/>
      <c r="J83" s="1"/>
      <c r="K83" s="1"/>
    </row>
    <row r="84" ht="14.25" customHeight="1">
      <c r="H84" s="2"/>
      <c r="I84" s="2"/>
      <c r="J84" s="1"/>
      <c r="K84" s="1"/>
    </row>
    <row r="85" ht="14.25" customHeight="1">
      <c r="H85" s="2"/>
      <c r="I85" s="2"/>
      <c r="J85" s="1"/>
      <c r="K85" s="1"/>
    </row>
    <row r="86" ht="14.25" customHeight="1">
      <c r="H86" s="2"/>
      <c r="I86" s="2"/>
      <c r="J86" s="1"/>
      <c r="K86" s="1"/>
    </row>
    <row r="87" ht="14.25" customHeight="1">
      <c r="H87" s="2"/>
      <c r="I87" s="2"/>
      <c r="J87" s="1"/>
      <c r="K87" s="1"/>
    </row>
    <row r="88" ht="14.25" customHeight="1">
      <c r="H88" s="2"/>
      <c r="I88" s="2"/>
      <c r="J88" s="1"/>
      <c r="K88" s="1"/>
    </row>
    <row r="89" ht="14.25" customHeight="1">
      <c r="H89" s="2"/>
      <c r="I89" s="2"/>
      <c r="J89" s="1"/>
      <c r="K89" s="1"/>
    </row>
    <row r="90" ht="14.25" customHeight="1">
      <c r="H90" s="2"/>
      <c r="I90" s="2"/>
      <c r="J90" s="1"/>
      <c r="K90" s="1"/>
    </row>
    <row r="91" ht="14.25" customHeight="1">
      <c r="H91" s="2"/>
      <c r="I91" s="2"/>
      <c r="J91" s="1"/>
      <c r="K91" s="1"/>
    </row>
    <row r="92" ht="14.25" customHeight="1">
      <c r="H92" s="2"/>
      <c r="I92" s="2"/>
      <c r="J92" s="1"/>
      <c r="K92" s="1"/>
    </row>
    <row r="93" ht="14.25" customHeight="1">
      <c r="H93" s="2"/>
      <c r="I93" s="2"/>
      <c r="J93" s="1"/>
      <c r="K93" s="1"/>
    </row>
    <row r="94" ht="14.25" customHeight="1">
      <c r="H94" s="2"/>
      <c r="I94" s="2"/>
      <c r="J94" s="1"/>
      <c r="K94" s="1"/>
    </row>
    <row r="95" ht="14.25" customHeight="1">
      <c r="H95" s="2"/>
      <c r="I95" s="2"/>
      <c r="J95" s="1"/>
      <c r="K95" s="1"/>
    </row>
    <row r="96" ht="14.25" customHeight="1">
      <c r="H96" s="2"/>
      <c r="I96" s="2"/>
      <c r="J96" s="1"/>
      <c r="K96" s="1"/>
    </row>
    <row r="97" ht="14.25" customHeight="1">
      <c r="H97" s="2"/>
      <c r="I97" s="2"/>
      <c r="J97" s="1"/>
      <c r="K97" s="1"/>
    </row>
    <row r="98" ht="14.25" customHeight="1">
      <c r="H98" s="2"/>
      <c r="I98" s="2"/>
      <c r="J98" s="1"/>
      <c r="K98" s="1"/>
    </row>
    <row r="99" ht="14.25" customHeight="1">
      <c r="H99" s="2"/>
      <c r="I99" s="2"/>
      <c r="J99" s="1"/>
      <c r="K99" s="1"/>
    </row>
    <row r="100" ht="14.25" customHeight="1">
      <c r="H100" s="2"/>
      <c r="I100" s="2"/>
      <c r="J100" s="1"/>
      <c r="K100" s="1"/>
    </row>
    <row r="101" ht="14.25" customHeight="1">
      <c r="H101" s="2"/>
      <c r="I101" s="2"/>
      <c r="J101" s="1"/>
      <c r="K101" s="1"/>
    </row>
    <row r="102" ht="14.25" customHeight="1">
      <c r="H102" s="2"/>
      <c r="I102" s="2"/>
      <c r="J102" s="1"/>
      <c r="K102" s="1"/>
    </row>
    <row r="103" ht="14.25" customHeight="1">
      <c r="H103" s="2"/>
      <c r="I103" s="2"/>
      <c r="J103" s="1"/>
      <c r="K103" s="1"/>
    </row>
    <row r="104" ht="14.25" customHeight="1">
      <c r="H104" s="2"/>
      <c r="I104" s="2"/>
      <c r="J104" s="1"/>
      <c r="K104" s="1"/>
    </row>
    <row r="105" ht="14.25" customHeight="1">
      <c r="H105" s="2"/>
      <c r="I105" s="2"/>
      <c r="J105" s="1"/>
      <c r="K105" s="1"/>
    </row>
    <row r="106" ht="14.25" customHeight="1">
      <c r="H106" s="2"/>
      <c r="I106" s="2"/>
      <c r="J106" s="1"/>
      <c r="K106" s="1"/>
    </row>
    <row r="107" ht="14.25" customHeight="1">
      <c r="H107" s="2"/>
      <c r="I107" s="2"/>
      <c r="J107" s="1"/>
      <c r="K107" s="1"/>
    </row>
    <row r="108" ht="14.25" customHeight="1">
      <c r="H108" s="2"/>
      <c r="I108" s="2"/>
      <c r="J108" s="1"/>
      <c r="K108" s="1"/>
    </row>
    <row r="109" ht="14.25" customHeight="1">
      <c r="H109" s="2"/>
      <c r="I109" s="2"/>
      <c r="J109" s="1"/>
      <c r="K109" s="1"/>
    </row>
    <row r="110" ht="14.25" customHeight="1">
      <c r="H110" s="2"/>
      <c r="I110" s="2"/>
      <c r="J110" s="1"/>
      <c r="K110" s="1"/>
    </row>
    <row r="111" ht="14.25" customHeight="1">
      <c r="H111" s="2"/>
      <c r="I111" s="2"/>
      <c r="J111" s="1"/>
      <c r="K111" s="1"/>
    </row>
    <row r="112" ht="14.25" customHeight="1">
      <c r="H112" s="2"/>
      <c r="I112" s="2"/>
      <c r="J112" s="1"/>
      <c r="K112" s="1"/>
    </row>
    <row r="113" ht="14.25" customHeight="1">
      <c r="H113" s="2"/>
      <c r="I113" s="2"/>
      <c r="J113" s="1"/>
      <c r="K113" s="1"/>
    </row>
    <row r="114" ht="14.25" customHeight="1">
      <c r="H114" s="2"/>
      <c r="I114" s="2"/>
      <c r="J114" s="1"/>
      <c r="K114" s="1"/>
    </row>
    <row r="115" ht="14.25" customHeight="1">
      <c r="H115" s="2"/>
      <c r="I115" s="2"/>
      <c r="J115" s="1"/>
      <c r="K115" s="1"/>
    </row>
    <row r="116" ht="14.25" customHeight="1">
      <c r="H116" s="2"/>
      <c r="I116" s="2"/>
      <c r="J116" s="1"/>
      <c r="K116" s="1"/>
    </row>
    <row r="117" ht="14.25" customHeight="1">
      <c r="H117" s="2"/>
      <c r="I117" s="2"/>
      <c r="J117" s="1"/>
      <c r="K117" s="1"/>
    </row>
    <row r="118" ht="14.25" customHeight="1">
      <c r="H118" s="2"/>
      <c r="I118" s="2"/>
      <c r="J118" s="1"/>
      <c r="K118" s="1"/>
    </row>
    <row r="119" ht="14.25" customHeight="1">
      <c r="H119" s="2"/>
      <c r="I119" s="2"/>
      <c r="J119" s="1"/>
      <c r="K119" s="1"/>
    </row>
    <row r="120" ht="14.25" customHeight="1">
      <c r="H120" s="2"/>
      <c r="I120" s="2"/>
      <c r="J120" s="1"/>
      <c r="K120" s="1"/>
    </row>
    <row r="121" ht="14.25" customHeight="1">
      <c r="H121" s="2"/>
      <c r="I121" s="2"/>
      <c r="J121" s="1"/>
      <c r="K121" s="1"/>
    </row>
    <row r="122" ht="14.25" customHeight="1">
      <c r="H122" s="2"/>
      <c r="I122" s="2"/>
      <c r="J122" s="1"/>
      <c r="K122" s="1"/>
    </row>
    <row r="123" ht="14.25" customHeight="1">
      <c r="H123" s="2"/>
      <c r="I123" s="2"/>
      <c r="J123" s="1"/>
      <c r="K123" s="1"/>
    </row>
    <row r="124" ht="14.25" customHeight="1">
      <c r="H124" s="2"/>
      <c r="I124" s="2"/>
      <c r="J124" s="1"/>
      <c r="K124" s="1"/>
    </row>
    <row r="125" ht="14.25" customHeight="1">
      <c r="H125" s="2"/>
      <c r="I125" s="2"/>
      <c r="J125" s="1"/>
      <c r="K125" s="1"/>
    </row>
    <row r="126" ht="14.25" customHeight="1">
      <c r="H126" s="2"/>
      <c r="I126" s="2"/>
      <c r="J126" s="1"/>
      <c r="K126" s="1"/>
    </row>
    <row r="127" ht="14.25" customHeight="1">
      <c r="H127" s="2"/>
      <c r="I127" s="2"/>
      <c r="J127" s="1"/>
      <c r="K127" s="1"/>
    </row>
    <row r="128" ht="14.25" customHeight="1">
      <c r="H128" s="2"/>
      <c r="I128" s="2"/>
      <c r="J128" s="1"/>
      <c r="K128" s="1"/>
    </row>
    <row r="129" ht="14.25" customHeight="1">
      <c r="H129" s="2"/>
      <c r="I129" s="2"/>
      <c r="J129" s="1"/>
      <c r="K129" s="1"/>
    </row>
    <row r="130" ht="14.25" customHeight="1">
      <c r="H130" s="2"/>
      <c r="I130" s="2"/>
      <c r="J130" s="1"/>
      <c r="K130" s="1"/>
    </row>
    <row r="131" ht="14.25" customHeight="1">
      <c r="H131" s="2"/>
      <c r="I131" s="2"/>
      <c r="J131" s="1"/>
      <c r="K131" s="1"/>
    </row>
    <row r="132" ht="14.25" customHeight="1">
      <c r="H132" s="2"/>
      <c r="I132" s="2"/>
      <c r="J132" s="1"/>
      <c r="K132" s="1"/>
    </row>
    <row r="133" ht="14.25" customHeight="1">
      <c r="H133" s="2"/>
      <c r="I133" s="2"/>
      <c r="J133" s="1"/>
      <c r="K133" s="1"/>
    </row>
    <row r="134" ht="14.25" customHeight="1">
      <c r="H134" s="2"/>
      <c r="I134" s="2"/>
      <c r="J134" s="1"/>
      <c r="K134" s="1"/>
    </row>
    <row r="135" ht="14.25" customHeight="1">
      <c r="H135" s="2"/>
      <c r="I135" s="2"/>
      <c r="J135" s="1"/>
      <c r="K135" s="1"/>
    </row>
    <row r="136" ht="14.25" customHeight="1">
      <c r="H136" s="2"/>
      <c r="I136" s="2"/>
      <c r="J136" s="1"/>
      <c r="K136" s="1"/>
    </row>
    <row r="137" ht="14.25" customHeight="1">
      <c r="H137" s="2"/>
      <c r="I137" s="2"/>
      <c r="J137" s="1"/>
      <c r="K137" s="1"/>
    </row>
    <row r="138" ht="14.25" customHeight="1">
      <c r="H138" s="2"/>
      <c r="I138" s="2"/>
      <c r="J138" s="1"/>
      <c r="K138" s="1"/>
    </row>
    <row r="139" ht="14.25" customHeight="1">
      <c r="H139" s="2"/>
      <c r="I139" s="2"/>
      <c r="J139" s="1"/>
      <c r="K139" s="1"/>
    </row>
    <row r="140" ht="14.25" customHeight="1">
      <c r="H140" s="2"/>
      <c r="I140" s="2"/>
      <c r="J140" s="1"/>
      <c r="K140" s="1"/>
    </row>
    <row r="141" ht="14.25" customHeight="1">
      <c r="H141" s="2"/>
      <c r="I141" s="2"/>
      <c r="J141" s="1"/>
      <c r="K141" s="1"/>
    </row>
    <row r="142" ht="14.25" customHeight="1">
      <c r="H142" s="2"/>
      <c r="I142" s="2"/>
      <c r="J142" s="1"/>
      <c r="K142" s="1"/>
    </row>
    <row r="143" ht="14.25" customHeight="1">
      <c r="H143" s="2"/>
      <c r="I143" s="2"/>
      <c r="J143" s="1"/>
      <c r="K143" s="1"/>
    </row>
    <row r="144" ht="14.25" customHeight="1">
      <c r="H144" s="2"/>
      <c r="I144" s="2"/>
      <c r="J144" s="1"/>
      <c r="K144" s="1"/>
    </row>
    <row r="145" ht="14.25" customHeight="1">
      <c r="H145" s="2"/>
      <c r="I145" s="2"/>
      <c r="J145" s="1"/>
      <c r="K145" s="1"/>
    </row>
    <row r="146" ht="14.25" customHeight="1">
      <c r="H146" s="2"/>
      <c r="I146" s="2"/>
      <c r="J146" s="1"/>
      <c r="K146" s="1"/>
    </row>
    <row r="147" ht="14.25" customHeight="1">
      <c r="H147" s="2"/>
      <c r="I147" s="2"/>
      <c r="J147" s="1"/>
      <c r="K147" s="1"/>
    </row>
    <row r="148" ht="14.25" customHeight="1">
      <c r="H148" s="2"/>
      <c r="I148" s="2"/>
      <c r="J148" s="1"/>
      <c r="K148" s="1"/>
    </row>
    <row r="149" ht="14.25" customHeight="1">
      <c r="H149" s="2"/>
      <c r="I149" s="2"/>
      <c r="J149" s="1"/>
      <c r="K149" s="1"/>
    </row>
    <row r="150" ht="14.25" customHeight="1">
      <c r="H150" s="2"/>
      <c r="I150" s="2"/>
      <c r="J150" s="1"/>
      <c r="K150" s="1"/>
    </row>
    <row r="151" ht="14.25" customHeight="1">
      <c r="H151" s="2"/>
      <c r="I151" s="2"/>
      <c r="J151" s="1"/>
      <c r="K151" s="1"/>
    </row>
    <row r="152" ht="14.25" customHeight="1">
      <c r="H152" s="2"/>
      <c r="I152" s="2"/>
      <c r="J152" s="1"/>
      <c r="K152" s="1"/>
    </row>
    <row r="153" ht="14.25" customHeight="1">
      <c r="H153" s="2"/>
      <c r="I153" s="2"/>
      <c r="J153" s="1"/>
      <c r="K153" s="1"/>
    </row>
    <row r="154" ht="14.25" customHeight="1">
      <c r="H154" s="2"/>
      <c r="I154" s="2"/>
      <c r="J154" s="1"/>
      <c r="K154" s="1"/>
    </row>
    <row r="155" ht="14.25" customHeight="1">
      <c r="H155" s="2"/>
      <c r="I155" s="2"/>
      <c r="J155" s="1"/>
      <c r="K155" s="1"/>
    </row>
    <row r="156" ht="14.25" customHeight="1">
      <c r="H156" s="2"/>
      <c r="I156" s="2"/>
      <c r="J156" s="1"/>
      <c r="K156" s="1"/>
    </row>
    <row r="157" ht="14.25" customHeight="1">
      <c r="H157" s="2"/>
      <c r="I157" s="2"/>
      <c r="J157" s="1"/>
      <c r="K157" s="1"/>
    </row>
    <row r="158" ht="14.25" customHeight="1">
      <c r="H158" s="2"/>
      <c r="I158" s="2"/>
      <c r="J158" s="1"/>
      <c r="K158" s="1"/>
    </row>
    <row r="159" ht="14.25" customHeight="1">
      <c r="H159" s="2"/>
      <c r="I159" s="2"/>
      <c r="J159" s="1"/>
      <c r="K159" s="1"/>
    </row>
    <row r="160" ht="14.25" customHeight="1">
      <c r="H160" s="2"/>
      <c r="I160" s="2"/>
      <c r="J160" s="1"/>
      <c r="K160" s="1"/>
    </row>
    <row r="161" ht="14.25" customHeight="1">
      <c r="H161" s="2"/>
      <c r="I161" s="2"/>
      <c r="J161" s="1"/>
      <c r="K161" s="1"/>
    </row>
    <row r="162" ht="14.25" customHeight="1">
      <c r="H162" s="2"/>
      <c r="I162" s="2"/>
      <c r="J162" s="1"/>
      <c r="K162" s="1"/>
    </row>
    <row r="163" ht="14.25" customHeight="1">
      <c r="H163" s="2"/>
      <c r="I163" s="2"/>
      <c r="J163" s="1"/>
      <c r="K163" s="1"/>
    </row>
    <row r="164" ht="14.25" customHeight="1">
      <c r="H164" s="2"/>
      <c r="I164" s="2"/>
      <c r="J164" s="1"/>
      <c r="K164" s="1"/>
    </row>
    <row r="165" ht="14.25" customHeight="1">
      <c r="H165" s="2"/>
      <c r="I165" s="2"/>
      <c r="J165" s="1"/>
      <c r="K165" s="1"/>
    </row>
    <row r="166" ht="14.25" customHeight="1">
      <c r="H166" s="2"/>
      <c r="I166" s="2"/>
      <c r="J166" s="1"/>
      <c r="K166" s="1"/>
    </row>
    <row r="167" ht="14.25" customHeight="1">
      <c r="H167" s="2"/>
      <c r="I167" s="2"/>
      <c r="J167" s="1"/>
      <c r="K167" s="1"/>
    </row>
    <row r="168" ht="14.25" customHeight="1">
      <c r="H168" s="2"/>
      <c r="I168" s="2"/>
      <c r="J168" s="1"/>
      <c r="K168" s="1"/>
    </row>
    <row r="169" ht="14.25" customHeight="1">
      <c r="H169" s="2"/>
      <c r="I169" s="2"/>
      <c r="J169" s="1"/>
      <c r="K169" s="1"/>
    </row>
    <row r="170" ht="14.25" customHeight="1">
      <c r="H170" s="2"/>
      <c r="I170" s="2"/>
      <c r="J170" s="1"/>
      <c r="K170" s="1"/>
    </row>
    <row r="171" ht="14.25" customHeight="1">
      <c r="H171" s="2"/>
      <c r="I171" s="2"/>
      <c r="J171" s="1"/>
      <c r="K171" s="1"/>
    </row>
    <row r="172" ht="14.25" customHeight="1">
      <c r="H172" s="2"/>
      <c r="I172" s="2"/>
      <c r="J172" s="1"/>
      <c r="K172" s="1"/>
    </row>
    <row r="173" ht="14.25" customHeight="1">
      <c r="H173" s="2"/>
      <c r="I173" s="2"/>
      <c r="J173" s="1"/>
      <c r="K173" s="1"/>
    </row>
    <row r="174" ht="14.25" customHeight="1">
      <c r="H174" s="2"/>
      <c r="I174" s="2"/>
      <c r="J174" s="1"/>
      <c r="K174" s="1"/>
    </row>
    <row r="175" ht="14.25" customHeight="1">
      <c r="H175" s="2"/>
      <c r="I175" s="2"/>
      <c r="J175" s="1"/>
      <c r="K175" s="1"/>
    </row>
    <row r="176" ht="14.25" customHeight="1">
      <c r="H176" s="2"/>
      <c r="I176" s="2"/>
      <c r="J176" s="1"/>
      <c r="K176" s="1"/>
    </row>
    <row r="177" ht="14.25" customHeight="1">
      <c r="H177" s="2"/>
      <c r="I177" s="2"/>
      <c r="J177" s="1"/>
      <c r="K177" s="1"/>
    </row>
    <row r="178" ht="14.25" customHeight="1">
      <c r="H178" s="2"/>
      <c r="I178" s="2"/>
      <c r="J178" s="1"/>
      <c r="K178" s="1"/>
    </row>
    <row r="179" ht="14.25" customHeight="1">
      <c r="H179" s="2"/>
      <c r="I179" s="2"/>
      <c r="J179" s="1"/>
      <c r="K179" s="1"/>
    </row>
    <row r="180" ht="14.25" customHeight="1">
      <c r="H180" s="2"/>
      <c r="I180" s="2"/>
      <c r="J180" s="1"/>
      <c r="K180" s="1"/>
    </row>
    <row r="181" ht="14.25" customHeight="1">
      <c r="H181" s="2"/>
      <c r="I181" s="2"/>
      <c r="J181" s="1"/>
      <c r="K181" s="1"/>
    </row>
    <row r="182" ht="14.25" customHeight="1">
      <c r="H182" s="2"/>
      <c r="I182" s="2"/>
      <c r="J182" s="1"/>
      <c r="K182" s="1"/>
    </row>
    <row r="183" ht="14.25" customHeight="1">
      <c r="H183" s="2"/>
      <c r="I183" s="2"/>
      <c r="J183" s="1"/>
      <c r="K183" s="1"/>
    </row>
    <row r="184" ht="14.25" customHeight="1">
      <c r="H184" s="2"/>
      <c r="I184" s="2"/>
      <c r="J184" s="1"/>
      <c r="K184" s="1"/>
    </row>
    <row r="185" ht="14.25" customHeight="1">
      <c r="H185" s="2"/>
      <c r="I185" s="2"/>
      <c r="J185" s="1"/>
      <c r="K185" s="1"/>
    </row>
    <row r="186" ht="14.25" customHeight="1">
      <c r="H186" s="2"/>
      <c r="I186" s="2"/>
      <c r="J186" s="1"/>
      <c r="K186" s="1"/>
    </row>
    <row r="187" ht="14.25" customHeight="1">
      <c r="H187" s="2"/>
      <c r="I187" s="2"/>
      <c r="J187" s="1"/>
      <c r="K187" s="1"/>
    </row>
    <row r="188" ht="14.25" customHeight="1">
      <c r="H188" s="2"/>
      <c r="I188" s="2"/>
      <c r="J188" s="1"/>
      <c r="K188" s="1"/>
    </row>
    <row r="189" ht="14.25" customHeight="1">
      <c r="H189" s="2"/>
      <c r="I189" s="2"/>
      <c r="J189" s="1"/>
      <c r="K189" s="1"/>
    </row>
    <row r="190" ht="14.25" customHeight="1">
      <c r="H190" s="2"/>
      <c r="I190" s="2"/>
      <c r="J190" s="1"/>
      <c r="K190" s="1"/>
    </row>
    <row r="191" ht="14.25" customHeight="1">
      <c r="H191" s="2"/>
      <c r="I191" s="2"/>
      <c r="J191" s="1"/>
      <c r="K191" s="1"/>
    </row>
    <row r="192" ht="14.25" customHeight="1">
      <c r="H192" s="2"/>
      <c r="I192" s="2"/>
      <c r="J192" s="1"/>
      <c r="K192" s="1"/>
    </row>
    <row r="193" ht="14.25" customHeight="1">
      <c r="H193" s="2"/>
      <c r="I193" s="2"/>
      <c r="J193" s="1"/>
      <c r="K193" s="1"/>
    </row>
    <row r="194" ht="14.25" customHeight="1">
      <c r="H194" s="2"/>
      <c r="I194" s="2"/>
      <c r="J194" s="1"/>
      <c r="K194" s="1"/>
    </row>
    <row r="195" ht="14.25" customHeight="1">
      <c r="H195" s="2"/>
      <c r="I195" s="2"/>
      <c r="J195" s="1"/>
      <c r="K195" s="1"/>
    </row>
    <row r="196" ht="14.25" customHeight="1">
      <c r="H196" s="2"/>
      <c r="I196" s="2"/>
      <c r="J196" s="1"/>
      <c r="K196" s="1"/>
    </row>
    <row r="197" ht="14.25" customHeight="1">
      <c r="H197" s="2"/>
      <c r="I197" s="2"/>
      <c r="J197" s="1"/>
      <c r="K197" s="1"/>
    </row>
    <row r="198" ht="14.25" customHeight="1">
      <c r="H198" s="2"/>
      <c r="I198" s="2"/>
      <c r="J198" s="1"/>
      <c r="K198" s="1"/>
    </row>
    <row r="199" ht="14.25" customHeight="1">
      <c r="H199" s="2"/>
      <c r="I199" s="2"/>
      <c r="J199" s="1"/>
      <c r="K199" s="1"/>
    </row>
    <row r="200" ht="14.25" customHeight="1">
      <c r="H200" s="2"/>
      <c r="I200" s="2"/>
      <c r="J200" s="1"/>
      <c r="K200" s="1"/>
    </row>
    <row r="201" ht="14.25" customHeight="1">
      <c r="H201" s="2"/>
      <c r="I201" s="2"/>
      <c r="J201" s="1"/>
      <c r="K201" s="1"/>
    </row>
    <row r="202" ht="14.25" customHeight="1">
      <c r="H202" s="2"/>
      <c r="I202" s="2"/>
      <c r="J202" s="1"/>
      <c r="K202" s="1"/>
    </row>
    <row r="203" ht="14.25" customHeight="1">
      <c r="H203" s="2"/>
      <c r="I203" s="2"/>
      <c r="J203" s="1"/>
      <c r="K203" s="1"/>
    </row>
    <row r="204" ht="14.25" customHeight="1">
      <c r="H204" s="2"/>
      <c r="I204" s="2"/>
      <c r="J204" s="1"/>
      <c r="K204" s="1"/>
    </row>
    <row r="205" ht="14.25" customHeight="1">
      <c r="H205" s="2"/>
      <c r="I205" s="2"/>
      <c r="J205" s="1"/>
      <c r="K205" s="1"/>
    </row>
    <row r="206" ht="14.25" customHeight="1">
      <c r="H206" s="2"/>
      <c r="I206" s="2"/>
      <c r="J206" s="1"/>
      <c r="K206" s="1"/>
    </row>
    <row r="207" ht="14.25" customHeight="1">
      <c r="H207" s="2"/>
      <c r="I207" s="2"/>
      <c r="J207" s="1"/>
      <c r="K207" s="1"/>
    </row>
    <row r="208" ht="14.25" customHeight="1">
      <c r="H208" s="2"/>
      <c r="I208" s="2"/>
      <c r="J208" s="1"/>
      <c r="K208" s="1"/>
    </row>
    <row r="209" ht="14.25" customHeight="1">
      <c r="H209" s="2"/>
      <c r="I209" s="2"/>
      <c r="J209" s="1"/>
      <c r="K209" s="1"/>
    </row>
    <row r="210" ht="14.25" customHeight="1">
      <c r="H210" s="2"/>
      <c r="I210" s="2"/>
      <c r="J210" s="1"/>
      <c r="K210" s="1"/>
    </row>
    <row r="211" ht="14.25" customHeight="1">
      <c r="H211" s="2"/>
      <c r="I211" s="2"/>
      <c r="J211" s="1"/>
      <c r="K211" s="1"/>
    </row>
    <row r="212" ht="14.25" customHeight="1">
      <c r="H212" s="2"/>
      <c r="I212" s="2"/>
      <c r="J212" s="1"/>
      <c r="K212" s="1"/>
    </row>
    <row r="213" ht="14.25" customHeight="1">
      <c r="H213" s="2"/>
      <c r="I213" s="2"/>
      <c r="J213" s="1"/>
      <c r="K213" s="1"/>
    </row>
    <row r="214" ht="14.25" customHeight="1">
      <c r="H214" s="2"/>
      <c r="I214" s="2"/>
      <c r="J214" s="1"/>
      <c r="K214" s="1"/>
    </row>
    <row r="215" ht="14.25" customHeight="1">
      <c r="H215" s="2"/>
      <c r="I215" s="2"/>
      <c r="J215" s="1"/>
      <c r="K215" s="1"/>
    </row>
    <row r="216" ht="14.25" customHeight="1">
      <c r="H216" s="2"/>
      <c r="I216" s="2"/>
      <c r="J216" s="1"/>
      <c r="K216" s="1"/>
    </row>
    <row r="217" ht="14.25" customHeight="1">
      <c r="H217" s="2"/>
      <c r="I217" s="2"/>
      <c r="J217" s="1"/>
      <c r="K217" s="1"/>
    </row>
    <row r="218" ht="14.25" customHeight="1">
      <c r="H218" s="2"/>
      <c r="I218" s="2"/>
      <c r="J218" s="1"/>
      <c r="K218" s="1"/>
    </row>
    <row r="219" ht="14.25" customHeight="1">
      <c r="H219" s="2"/>
      <c r="I219" s="2"/>
      <c r="J219" s="1"/>
      <c r="K219" s="1"/>
    </row>
    <row r="220" ht="14.25" customHeight="1">
      <c r="H220" s="2"/>
      <c r="I220" s="2"/>
      <c r="J220" s="1"/>
      <c r="K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8.0"/>
    <col customWidth="1" min="7" max="12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81</v>
      </c>
      <c r="K1" s="3" t="s">
        <v>82</v>
      </c>
      <c r="L1" s="3" t="s">
        <v>83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45</v>
      </c>
      <c r="I2" s="5" t="s">
        <v>46</v>
      </c>
      <c r="J2" s="1">
        <f>COUNT(G2:G10)</f>
        <v>9</v>
      </c>
      <c r="K2" s="1"/>
      <c r="L2" s="1">
        <f>COUNTIFS(G2:G10,"&gt;40000",D2:D10,"&lt;30")</f>
        <v>1</v>
      </c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10">
        <v>39452.0</v>
      </c>
      <c r="I3" s="10">
        <v>43748.0</v>
      </c>
      <c r="K3" s="7">
        <f>COUNTIF(G2:G10,"&gt;50000")</f>
        <v>2</v>
      </c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10">
        <v>42986.0</v>
      </c>
      <c r="J4" s="1"/>
      <c r="K4" s="1"/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0">
        <v>42341.0</v>
      </c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0">
        <v>42977.0</v>
      </c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0">
        <v>41528.0</v>
      </c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10">
        <v>37933.0</v>
      </c>
      <c r="I8" s="10">
        <v>41551.0</v>
      </c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10">
        <v>37416.0</v>
      </c>
      <c r="I9" s="10">
        <v>42116.0</v>
      </c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10">
        <v>37843.0</v>
      </c>
      <c r="I10" s="10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0"/>
    <col customWidth="1" min="7" max="7" width="8.71"/>
    <col customWidth="1" min="9" max="9" width="13.29"/>
    <col customWidth="1" min="10" max="10" width="10.14"/>
    <col customWidth="1" min="11" max="11" width="14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1" t="s">
        <v>84</v>
      </c>
      <c r="K1" s="3" t="s">
        <v>85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21">
        <v>39398.0</v>
      </c>
      <c r="I2" s="22">
        <v>42253.0</v>
      </c>
      <c r="J2" s="1">
        <f t="shared" ref="J2:J10" si="1">DAYS(I2,H2)</f>
        <v>2855</v>
      </c>
      <c r="K2" s="1">
        <f t="shared" ref="K2:K10" si="2">NETWORKDAYS(H2,I2)</f>
        <v>2040</v>
      </c>
      <c r="L2" s="7">
        <f>DAYS(I2,H2)</f>
        <v>2855</v>
      </c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8">
        <v>39452.0</v>
      </c>
      <c r="I3" s="8">
        <v>43748.0</v>
      </c>
      <c r="J3" s="1">
        <f t="shared" si="1"/>
        <v>4296</v>
      </c>
      <c r="K3" s="1">
        <f t="shared" si="2"/>
        <v>3069</v>
      </c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8">
        <v>36711.0</v>
      </c>
      <c r="I4" s="8">
        <v>42986.0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8">
        <v>36530.0</v>
      </c>
      <c r="I5" s="8">
        <v>42341.0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8">
        <v>37017.0</v>
      </c>
      <c r="I6" s="8">
        <v>42977.0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8">
        <v>35040.0</v>
      </c>
      <c r="I7" s="8">
        <v>41528.0</v>
      </c>
      <c r="J7" s="1">
        <f t="shared" si="1"/>
        <v>6488</v>
      </c>
      <c r="K7" s="1">
        <f t="shared" si="2"/>
        <v>4635</v>
      </c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8">
        <v>37933.0</v>
      </c>
      <c r="I8" s="8">
        <v>41551.0</v>
      </c>
      <c r="J8" s="1">
        <f t="shared" si="1"/>
        <v>3618</v>
      </c>
      <c r="K8" s="1">
        <f t="shared" si="2"/>
        <v>2585</v>
      </c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8">
        <v>37416.0</v>
      </c>
      <c r="I9" s="8">
        <v>42116.0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8">
        <v>37843.0</v>
      </c>
      <c r="I10" s="8">
        <v>40800.0</v>
      </c>
      <c r="J10" s="1">
        <f t="shared" si="1"/>
        <v>2957</v>
      </c>
      <c r="K10" s="1">
        <f t="shared" si="2"/>
        <v>2113</v>
      </c>
    </row>
    <row r="11" ht="14.25" customHeight="1"/>
    <row r="12" ht="14.25" customHeight="1"/>
    <row r="13" ht="14.25" customHeight="1"/>
    <row r="14" ht="14.25" customHeight="1">
      <c r="H14" s="8"/>
      <c r="I14" s="2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13.0"/>
    <col customWidth="1" min="5" max="5" width="13.29"/>
    <col customWidth="1" min="6" max="6" width="18.0"/>
    <col customWidth="1" min="7" max="10" width="13.71"/>
    <col customWidth="1" min="11" max="11" width="1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43</v>
      </c>
      <c r="K1" s="3" t="s">
        <v>44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45</v>
      </c>
      <c r="I2" s="5" t="s">
        <v>46</v>
      </c>
      <c r="J2" s="1" t="str">
        <f t="shared" ref="J2:J10" si="1">IF($D$2:$D$10&gt;100,"GOD","HUMAN")</f>
        <v>GOD</v>
      </c>
      <c r="K2" s="9" t="str">
        <f t="shared" ref="K2:K6" si="2">IFS(F2:F10="Project manager","I CAN DO THIS ALL DAY",F2:F10="TEAM LEAD","LOVE YOU 30000",F2:F10="hr","ALWAYS ANGRY)")</f>
        <v>I CAN DO THIS ALL DAY</v>
      </c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10">
        <v>39452.0</v>
      </c>
      <c r="I3" s="10">
        <v>43748.0</v>
      </c>
      <c r="J3" s="1" t="str">
        <f t="shared" si="1"/>
        <v>HUMAN</v>
      </c>
      <c r="K3" s="9" t="str">
        <f t="shared" si="2"/>
        <v>LOVE YOU 30000</v>
      </c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10">
        <v>42986.0</v>
      </c>
      <c r="J4" s="1" t="str">
        <f t="shared" si="1"/>
        <v>HUMAN</v>
      </c>
      <c r="K4" s="9" t="str">
        <f t="shared" si="2"/>
        <v>#N/A</v>
      </c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0">
        <v>42341.0</v>
      </c>
      <c r="J5" s="1" t="str">
        <f t="shared" si="1"/>
        <v>HUMAN</v>
      </c>
      <c r="K5" s="9" t="str">
        <f t="shared" si="2"/>
        <v>#N/A</v>
      </c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0">
        <v>42977.0</v>
      </c>
      <c r="J6" s="1" t="str">
        <f t="shared" si="1"/>
        <v>HUMAN</v>
      </c>
      <c r="K6" s="9" t="str">
        <f t="shared" si="2"/>
        <v>#N/A</v>
      </c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0">
        <v>41528.0</v>
      </c>
      <c r="J7" s="1" t="str">
        <f t="shared" si="1"/>
        <v>HUMAN</v>
      </c>
      <c r="K7" s="9" t="str">
        <f>IFS(F7:F15="Project manager","I CAN DO THIS ALL DAY",F7:F15="TEAM LEAD","LOVE YOU 30000",F7:F15="hr","ALWAYS ANGRY")</f>
        <v>ALWAYS ANGRY</v>
      </c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10">
        <v>37933.0</v>
      </c>
      <c r="I8" s="10">
        <v>41551.0</v>
      </c>
      <c r="J8" s="1" t="str">
        <f t="shared" si="1"/>
        <v>HUMAN</v>
      </c>
      <c r="K8" s="9" t="str">
        <f t="shared" ref="K8:K10" si="3">IFS(F8:F16="Project manager","I CAN DO THIS ALL DAY",F8:F16="TEAM LEAD","LOVE YOU 30000",F8:F16="hr","ALWAYS ANGRY)")</f>
        <v>#N/A</v>
      </c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10">
        <v>37416.0</v>
      </c>
      <c r="I9" s="10">
        <v>42116.0</v>
      </c>
      <c r="J9" s="1" t="str">
        <f t="shared" si="1"/>
        <v>HUMAN</v>
      </c>
      <c r="K9" s="9" t="str">
        <f t="shared" si="3"/>
        <v>#N/A</v>
      </c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10">
        <v>37843.0</v>
      </c>
      <c r="I10" s="10">
        <v>40800.0</v>
      </c>
      <c r="J10" s="1" t="str">
        <f t="shared" si="1"/>
        <v>GOD</v>
      </c>
      <c r="K10" s="9" t="str">
        <f t="shared" si="3"/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5" width="10.86"/>
    <col customWidth="1" min="6" max="6" width="18.0"/>
    <col customWidth="1" min="7" max="11" width="10.86"/>
    <col customWidth="1" min="12" max="12" width="30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47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45</v>
      </c>
      <c r="I2" s="5" t="s">
        <v>46</v>
      </c>
      <c r="J2" s="1">
        <f>LEN(B2)</f>
        <v>7</v>
      </c>
      <c r="K2" s="1"/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10">
        <v>39452.0</v>
      </c>
      <c r="I3" s="10">
        <v>43748.0</v>
      </c>
      <c r="J3" s="1">
        <f t="shared" ref="J3:J10" si="1">LEN(B2:B10)</f>
        <v>4</v>
      </c>
      <c r="K3" s="1"/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10">
        <v>42986.0</v>
      </c>
      <c r="J4" s="1">
        <f t="shared" si="1"/>
        <v>5</v>
      </c>
      <c r="K4" s="1"/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0">
        <v>42341.0</v>
      </c>
      <c r="J5" s="1">
        <f t="shared" si="1"/>
        <v>6</v>
      </c>
      <c r="K5" s="1"/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0">
        <v>42977.0</v>
      </c>
      <c r="J6" s="1">
        <f t="shared" si="1"/>
        <v>6</v>
      </c>
      <c r="K6" s="1"/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0">
        <v>41528.0</v>
      </c>
      <c r="J7" s="1">
        <f t="shared" si="1"/>
        <v>5</v>
      </c>
      <c r="K7" s="1"/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10">
        <v>37933.0</v>
      </c>
      <c r="I8" s="10">
        <v>41551.0</v>
      </c>
      <c r="J8" s="1">
        <f t="shared" si="1"/>
        <v>5</v>
      </c>
      <c r="K8" s="1"/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10">
        <v>37416.0</v>
      </c>
      <c r="I9" s="10">
        <v>42116.0</v>
      </c>
      <c r="J9" s="1">
        <f t="shared" si="1"/>
        <v>6</v>
      </c>
      <c r="K9" s="1"/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10">
        <v>37843.0</v>
      </c>
      <c r="I10" s="10">
        <v>40800.0</v>
      </c>
      <c r="J10" s="1">
        <f t="shared" si="1"/>
        <v>4</v>
      </c>
      <c r="K10" s="1"/>
    </row>
    <row r="11" ht="14.25" customHeight="1"/>
    <row r="12" ht="14.25" customHeight="1">
      <c r="L12" s="12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5" width="14.57"/>
    <col customWidth="1" min="6" max="6" width="18.0"/>
    <col customWidth="1" min="7" max="9" width="14.57"/>
    <col customWidth="1" min="10" max="10" width="27.71"/>
    <col customWidth="1" min="11" max="12" width="14.57"/>
    <col customWidth="1" min="13" max="13" width="14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</v>
      </c>
      <c r="K1" s="3" t="s">
        <v>49</v>
      </c>
      <c r="L1" s="3" t="s">
        <v>50</v>
      </c>
      <c r="M1" s="3" t="s">
        <v>51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45</v>
      </c>
      <c r="I2" s="5" t="s">
        <v>46</v>
      </c>
      <c r="J2" s="6" t="s">
        <v>52</v>
      </c>
      <c r="K2" s="1" t="str">
        <f>LEFT(B2:B10,3)</f>
        <v>Cap</v>
      </c>
      <c r="L2" s="1" t="str">
        <f t="shared" ref="L2:L10" si="1">RIGHT($B$2:$B$10,4)</f>
        <v>tain</v>
      </c>
      <c r="M2" s="1" t="str">
        <f>RIGHT(I2:I10,4)</f>
        <v>2023</v>
      </c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10">
        <v>39452.0</v>
      </c>
      <c r="I3" s="10">
        <v>43748.0</v>
      </c>
      <c r="J3" s="6" t="s">
        <v>53</v>
      </c>
      <c r="K3" s="1" t="str">
        <f t="shared" ref="K3:K10" si="2">LEFT($B$2:$B$10,3)</f>
        <v>Iro</v>
      </c>
      <c r="L3" s="1" t="str">
        <f t="shared" si="1"/>
        <v>Iron</v>
      </c>
      <c r="M3" s="1" t="str">
        <f t="shared" ref="M3:M10" si="3">RIGHT($I$2:$I$10,4)</f>
        <v>2019</v>
      </c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10">
        <v>42986.0</v>
      </c>
      <c r="J4" s="6" t="s">
        <v>54</v>
      </c>
      <c r="K4" s="1" t="str">
        <f t="shared" si="2"/>
        <v>Bla</v>
      </c>
      <c r="L4" s="1" t="str">
        <f t="shared" si="1"/>
        <v>lack</v>
      </c>
      <c r="M4" s="1" t="str">
        <f t="shared" si="3"/>
        <v>2017</v>
      </c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0">
        <v>42341.0</v>
      </c>
      <c r="J5" s="6" t="s">
        <v>55</v>
      </c>
      <c r="K5" s="1" t="str">
        <f t="shared" si="2"/>
        <v>Doc</v>
      </c>
      <c r="L5" s="1" t="str">
        <f t="shared" si="1"/>
        <v>ctor</v>
      </c>
      <c r="M5" s="1" t="str">
        <f t="shared" si="3"/>
        <v>2015</v>
      </c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0">
        <v>42977.0</v>
      </c>
      <c r="J6" s="6" t="s">
        <v>56</v>
      </c>
      <c r="K6" s="1" t="str">
        <f t="shared" si="2"/>
        <v>Cli</v>
      </c>
      <c r="L6" s="1" t="str">
        <f t="shared" si="1"/>
        <v>int </v>
      </c>
      <c r="M6" s="1" t="str">
        <f t="shared" si="3"/>
        <v>2017</v>
      </c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0">
        <v>41528.0</v>
      </c>
      <c r="J7" s="6" t="s">
        <v>57</v>
      </c>
      <c r="K7" s="1" t="str">
        <f t="shared" si="2"/>
        <v>Nic</v>
      </c>
      <c r="L7" s="1" t="str">
        <f t="shared" si="1"/>
        <v>ick </v>
      </c>
      <c r="M7" s="1" t="str">
        <f t="shared" si="3"/>
        <v>2013</v>
      </c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10">
        <v>37933.0</v>
      </c>
      <c r="I8" s="10">
        <v>41551.0</v>
      </c>
      <c r="J8" s="6" t="s">
        <v>58</v>
      </c>
      <c r="K8" s="1" t="str">
        <f t="shared" si="2"/>
        <v>Bru</v>
      </c>
      <c r="L8" s="1" t="str">
        <f t="shared" si="1"/>
        <v>ruce</v>
      </c>
      <c r="M8" s="1" t="str">
        <f t="shared" si="3"/>
        <v>2013</v>
      </c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10">
        <v>37416.0</v>
      </c>
      <c r="I9" s="10">
        <v>42116.0</v>
      </c>
      <c r="J9" s="6" t="s">
        <v>59</v>
      </c>
      <c r="K9" s="1" t="str">
        <f t="shared" si="2"/>
        <v>Spi</v>
      </c>
      <c r="L9" s="1" t="str">
        <f t="shared" si="1"/>
        <v>ider</v>
      </c>
      <c r="M9" s="1" t="str">
        <f t="shared" si="3"/>
        <v>2015</v>
      </c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10">
        <v>37843.0</v>
      </c>
      <c r="I10" s="10">
        <v>40800.0</v>
      </c>
      <c r="J10" s="6" t="s">
        <v>60</v>
      </c>
      <c r="K10" s="1" t="str">
        <f t="shared" si="2"/>
        <v>Tho</v>
      </c>
      <c r="L10" s="1" t="str">
        <f t="shared" si="1"/>
        <v>Thor</v>
      </c>
      <c r="M10" s="1" t="str">
        <f t="shared" si="3"/>
        <v>2011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22.57"/>
    <col customWidth="1" min="11" max="11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61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14" t="s">
        <v>45</v>
      </c>
      <c r="I2" s="5" t="s">
        <v>46</v>
      </c>
      <c r="J2" s="1" t="str">
        <f>TEXT(H2,"DD/MM/YYYY")</f>
        <v>19/07/2011</v>
      </c>
      <c r="K2" s="15"/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10">
        <v>39452.0</v>
      </c>
      <c r="I3" s="10">
        <v>43748.0</v>
      </c>
      <c r="K3" s="15"/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10">
        <v>42986.0</v>
      </c>
      <c r="K4" s="15"/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0">
        <v>42341.0</v>
      </c>
      <c r="K5" s="15"/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0">
        <v>42977.0</v>
      </c>
      <c r="K6" s="15"/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0">
        <v>41528.0</v>
      </c>
      <c r="K7" s="15"/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10">
        <v>37933.0</v>
      </c>
      <c r="I8" s="10">
        <v>41551.0</v>
      </c>
      <c r="K8" s="15"/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10">
        <v>37416.0</v>
      </c>
      <c r="I9" s="10">
        <v>42116.0</v>
      </c>
      <c r="K9" s="15"/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10">
        <v>37843.0</v>
      </c>
      <c r="I10" s="10">
        <v>40800.0</v>
      </c>
      <c r="K10" s="15"/>
    </row>
    <row r="11" ht="14.25" customHeight="1"/>
    <row r="12" ht="14.25" customHeight="1">
      <c r="H12" s="10"/>
    </row>
    <row r="13" ht="14.25" customHeight="1">
      <c r="H13" s="15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5.43"/>
    <col customWidth="1" min="5" max="5" width="13.71"/>
    <col customWidth="1" min="6" max="6" width="18.0"/>
    <col customWidth="1" min="7" max="10" width="13.71"/>
    <col customWidth="1" min="11" max="11" width="27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62</v>
      </c>
      <c r="K1" s="12" t="s">
        <v>63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45</v>
      </c>
      <c r="I2" s="5" t="s">
        <v>46</v>
      </c>
      <c r="J2" s="1"/>
    </row>
    <row r="3" ht="14.25" customHeight="1">
      <c r="A3" s="1">
        <v>1002.0</v>
      </c>
      <c r="B3" s="1" t="s">
        <v>19</v>
      </c>
      <c r="C3" s="1" t="s">
        <v>64</v>
      </c>
      <c r="D3" s="1">
        <v>48.0</v>
      </c>
      <c r="E3" s="1" t="s">
        <v>15</v>
      </c>
      <c r="F3" s="1" t="s">
        <v>21</v>
      </c>
      <c r="G3" s="1">
        <v>36000.0</v>
      </c>
      <c r="H3" s="10">
        <v>39452.0</v>
      </c>
      <c r="I3" s="10">
        <v>43748.0</v>
      </c>
      <c r="J3" s="1"/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10">
        <v>42986.0</v>
      </c>
      <c r="J4" s="1"/>
    </row>
    <row r="5" ht="14.25" customHeight="1">
      <c r="A5" s="1">
        <v>1004.0</v>
      </c>
      <c r="B5" s="1" t="s">
        <v>26</v>
      </c>
      <c r="C5" s="1" t="s">
        <v>65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0">
        <v>42341.0</v>
      </c>
      <c r="J5" s="1" t="str">
        <f>TRIM(C5)</f>
        <v>Strange</v>
      </c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0">
        <v>42977.0</v>
      </c>
      <c r="J6" s="1"/>
    </row>
    <row r="7" ht="14.25" customHeight="1">
      <c r="A7" s="1">
        <v>1006.0</v>
      </c>
      <c r="B7" s="1" t="s">
        <v>32</v>
      </c>
      <c r="C7" s="1" t="s">
        <v>66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0">
        <v>41528.0</v>
      </c>
      <c r="J7" s="1"/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10">
        <v>37933.0</v>
      </c>
      <c r="I8" s="10">
        <v>41551.0</v>
      </c>
      <c r="J8" s="1"/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10">
        <v>37416.0</v>
      </c>
      <c r="I9" s="10">
        <v>42116.0</v>
      </c>
      <c r="J9" s="1"/>
    </row>
    <row r="10" ht="14.25" customHeight="1">
      <c r="A10" s="1">
        <v>1009.0</v>
      </c>
      <c r="B10" s="1" t="s">
        <v>40</v>
      </c>
      <c r="C10" s="1" t="s">
        <v>67</v>
      </c>
      <c r="D10" s="1">
        <v>1500.0</v>
      </c>
      <c r="E10" s="1" t="s">
        <v>15</v>
      </c>
      <c r="F10" s="1" t="s">
        <v>42</v>
      </c>
      <c r="G10" s="1">
        <v>42000.0</v>
      </c>
      <c r="H10" s="10">
        <v>37843.0</v>
      </c>
      <c r="I10" s="10">
        <v>40800.0</v>
      </c>
      <c r="J10" s="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6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68</v>
      </c>
      <c r="L1" s="16" t="s">
        <v>69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45</v>
      </c>
      <c r="I2" s="5" t="s">
        <v>46</v>
      </c>
      <c r="J2" s="1" t="str">
        <f t="shared" ref="J2:J10" si="1">CONCATENATE(B2," ",C2)</f>
        <v>Captain America</v>
      </c>
      <c r="L2" s="7" t="str">
        <f>CONCAT(D2,G2)</f>
        <v>10545000</v>
      </c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10">
        <v>39452.0</v>
      </c>
      <c r="I3" s="10">
        <v>43748.0</v>
      </c>
      <c r="J3" s="1" t="str">
        <f t="shared" si="1"/>
        <v>Iron Man</v>
      </c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10">
        <v>42986.0</v>
      </c>
      <c r="J4" s="1" t="str">
        <f t="shared" si="1"/>
        <v>Black Widow</v>
      </c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0">
        <v>42341.0</v>
      </c>
      <c r="J5" s="1" t="str">
        <f t="shared" si="1"/>
        <v>Doctor Strange</v>
      </c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0">
        <v>42977.0</v>
      </c>
      <c r="J6" s="1" t="str">
        <f t="shared" si="1"/>
        <v>Clint  Barton</v>
      </c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0">
        <v>41528.0</v>
      </c>
      <c r="J7" s="1" t="str">
        <f t="shared" si="1"/>
        <v>Nick  Fury</v>
      </c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10">
        <v>37933.0</v>
      </c>
      <c r="I8" s="10">
        <v>41551.0</v>
      </c>
      <c r="J8" s="1" t="str">
        <f t="shared" si="1"/>
        <v>Bruce Banner</v>
      </c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10">
        <v>37416.0</v>
      </c>
      <c r="I9" s="10">
        <v>42116.0</v>
      </c>
      <c r="J9" s="1" t="str">
        <f t="shared" si="1"/>
        <v>Spider Man</v>
      </c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10">
        <v>37843.0</v>
      </c>
      <c r="I10" s="10">
        <v>40800.0</v>
      </c>
      <c r="J10" s="1" t="str">
        <f t="shared" si="1"/>
        <v>Thor Odinson</v>
      </c>
    </row>
    <row r="11" ht="14.25" customHeight="1">
      <c r="H11" s="1" t="str">
        <f t="shared" ref="H11:H12" si="2">CONCATENATE(B11," ",C11)</f>
        <v> </v>
      </c>
    </row>
    <row r="12" ht="14.25" customHeight="1">
      <c r="H12" s="1" t="str">
        <f t="shared" si="2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9" width="13.71"/>
    <col customWidth="1" min="10" max="10" width="17.43"/>
    <col customWidth="1" min="11" max="11" width="18.29"/>
    <col customWidth="1" min="12" max="12" width="19.57"/>
    <col customWidth="1" min="13" max="14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7" t="s">
        <v>8</v>
      </c>
      <c r="J1" s="3" t="s">
        <v>70</v>
      </c>
      <c r="K1" s="3" t="s">
        <v>71</v>
      </c>
      <c r="L1" s="3" t="s">
        <v>72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45</v>
      </c>
      <c r="I2" s="15"/>
      <c r="J2" s="18" t="str">
        <f t="shared" ref="J2:J10" si="1">SUBSTITUTE($H$2:$H$10,"-","/",1)</f>
        <v>19/7/2011</v>
      </c>
      <c r="K2" s="1"/>
      <c r="L2" s="19" t="str">
        <f t="shared" ref="L2:L10" si="2">SUBSTITUTE($H$2:$H$10,"/","-")</f>
        <v>19-7-2011</v>
      </c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73</v>
      </c>
      <c r="G3" s="1">
        <v>36000.0</v>
      </c>
      <c r="H3" s="10">
        <v>39452.0</v>
      </c>
      <c r="I3" s="18"/>
      <c r="J3" s="18" t="str">
        <f t="shared" si="1"/>
        <v>5/1/2008</v>
      </c>
      <c r="K3" s="1"/>
      <c r="L3" s="19" t="str">
        <f t="shared" si="2"/>
        <v>5-1-2008</v>
      </c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20" t="s">
        <v>74</v>
      </c>
      <c r="J4" s="18" t="str">
        <f t="shared" si="1"/>
        <v>4/7/2000</v>
      </c>
      <c r="K4" s="1" t="str">
        <f>SUBSTITUTE(I4,"-","/",2)</f>
        <v>4/7-2000</v>
      </c>
      <c r="L4" s="19" t="str">
        <f t="shared" si="2"/>
        <v>4-7-2000</v>
      </c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5"/>
      <c r="J5" s="18" t="str">
        <f t="shared" si="1"/>
        <v>5/1/2000</v>
      </c>
      <c r="K5" s="1"/>
      <c r="L5" s="19" t="str">
        <f t="shared" si="2"/>
        <v>5-1-2000</v>
      </c>
      <c r="M5" s="1"/>
      <c r="N5" s="1"/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5"/>
      <c r="J6" s="18" t="str">
        <f t="shared" si="1"/>
        <v>6/5/2001</v>
      </c>
      <c r="K6" s="1"/>
      <c r="L6" s="19" t="str">
        <f t="shared" si="2"/>
        <v>6-5-2001</v>
      </c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5"/>
      <c r="J7" s="18" t="str">
        <f t="shared" si="1"/>
        <v>7/12/1995</v>
      </c>
      <c r="K7" s="1"/>
      <c r="L7" s="19" t="str">
        <f t="shared" si="2"/>
        <v>7-12-1995</v>
      </c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75</v>
      </c>
      <c r="G8" s="1">
        <v>41000.0</v>
      </c>
      <c r="H8" s="10">
        <v>37933.0</v>
      </c>
      <c r="I8" s="15"/>
      <c r="J8" s="18" t="str">
        <f t="shared" si="1"/>
        <v>8/11/2003</v>
      </c>
      <c r="K8" s="1"/>
      <c r="L8" s="19" t="str">
        <f t="shared" si="2"/>
        <v>8-11-2003</v>
      </c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6" t="s">
        <v>76</v>
      </c>
      <c r="I9" s="15"/>
      <c r="J9" s="18" t="str">
        <f t="shared" si="1"/>
        <v>6/9/2002</v>
      </c>
      <c r="K9" s="1"/>
      <c r="L9" s="19" t="str">
        <f t="shared" si="2"/>
        <v>6-9-2002</v>
      </c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6" t="s">
        <v>77</v>
      </c>
      <c r="I10" s="15"/>
      <c r="J10" s="18" t="str">
        <f t="shared" si="1"/>
        <v>8/10/2003</v>
      </c>
      <c r="K10" s="1"/>
      <c r="L10" s="19" t="str">
        <f t="shared" si="2"/>
        <v>8-10-2003</v>
      </c>
    </row>
    <row r="11" ht="14.25" customHeight="1">
      <c r="G11" s="6"/>
      <c r="I11" s="18"/>
    </row>
    <row r="12" ht="14.25" customHeight="1">
      <c r="G12" s="6"/>
      <c r="H12" s="15"/>
      <c r="I12" s="15"/>
    </row>
    <row r="13" ht="14.25" customHeight="1">
      <c r="G13" s="6"/>
      <c r="H13" s="15"/>
      <c r="I13" s="15"/>
    </row>
    <row r="14" ht="14.25" customHeight="1">
      <c r="G14" s="6"/>
      <c r="H14" s="15"/>
      <c r="I14" s="15"/>
    </row>
    <row r="15" ht="14.25" customHeight="1">
      <c r="G15" s="6"/>
      <c r="H15" s="15"/>
      <c r="I15" s="15"/>
    </row>
    <row r="16" ht="14.25" customHeight="1">
      <c r="G16" s="6"/>
      <c r="H16" s="15"/>
      <c r="I16" s="15"/>
    </row>
    <row r="17" ht="14.25" customHeight="1">
      <c r="G17" s="6"/>
      <c r="H17" s="15"/>
      <c r="I17" s="15"/>
    </row>
    <row r="18" ht="14.25" customHeight="1">
      <c r="G18" s="6"/>
      <c r="H18" s="15"/>
      <c r="I18" s="15"/>
    </row>
    <row r="19" ht="14.25" customHeight="1">
      <c r="G19" s="6"/>
      <c r="H19" s="15"/>
      <c r="I19" s="15"/>
    </row>
    <row r="20" ht="14.25" customHeight="1">
      <c r="G20" s="6"/>
      <c r="H20" s="15"/>
      <c r="I20" s="15"/>
    </row>
    <row r="21" ht="14.25" customHeight="1">
      <c r="G21" s="6"/>
      <c r="I21" s="18"/>
    </row>
    <row r="22" ht="14.25" customHeight="1">
      <c r="G22" s="6"/>
      <c r="I22" s="18"/>
    </row>
    <row r="23" ht="14.25" customHeight="1">
      <c r="G23" s="6"/>
      <c r="I23" s="18"/>
    </row>
    <row r="24" ht="14.25" customHeight="1">
      <c r="G24" s="6"/>
      <c r="I24" s="18"/>
    </row>
    <row r="25" ht="14.25" customHeight="1">
      <c r="G25" s="6"/>
      <c r="I25" s="18"/>
    </row>
    <row r="26" ht="14.25" customHeight="1">
      <c r="G26" s="6"/>
      <c r="I26" s="18"/>
    </row>
    <row r="27" ht="14.25" customHeight="1">
      <c r="G27" s="6"/>
      <c r="I27" s="18"/>
    </row>
    <row r="28" ht="14.25" customHeight="1">
      <c r="G28" s="6"/>
      <c r="I28" s="18"/>
    </row>
    <row r="29" ht="14.25" customHeight="1">
      <c r="G29" s="6"/>
      <c r="I29" s="18"/>
    </row>
    <row r="30" ht="14.25" customHeight="1">
      <c r="G30" s="6"/>
      <c r="I30" s="18"/>
    </row>
    <row r="31" ht="14.25" customHeight="1">
      <c r="G31" s="6"/>
      <c r="I31" s="18"/>
    </row>
    <row r="32" ht="14.25" customHeight="1">
      <c r="G32" s="6"/>
      <c r="I32" s="18"/>
    </row>
    <row r="33" ht="14.25" customHeight="1">
      <c r="G33" s="6"/>
      <c r="I33" s="18"/>
    </row>
    <row r="34" ht="14.25" customHeight="1">
      <c r="G34" s="6"/>
      <c r="I34" s="18"/>
    </row>
    <row r="35" ht="14.25" customHeight="1">
      <c r="G35" s="6"/>
      <c r="I35" s="18"/>
    </row>
    <row r="36" ht="14.25" customHeight="1">
      <c r="G36" s="6"/>
      <c r="I36" s="18"/>
    </row>
    <row r="37" ht="14.25" customHeight="1">
      <c r="G37" s="6"/>
      <c r="I37" s="18"/>
    </row>
    <row r="38" ht="14.25" customHeight="1">
      <c r="G38" s="6"/>
      <c r="I38" s="18"/>
    </row>
    <row r="39" ht="14.25" customHeight="1">
      <c r="G39" s="6"/>
      <c r="I39" s="18"/>
    </row>
    <row r="40" ht="14.25" customHeight="1">
      <c r="G40" s="6"/>
      <c r="I40" s="18"/>
    </row>
    <row r="41" ht="14.25" customHeight="1">
      <c r="G41" s="6"/>
      <c r="I41" s="18"/>
    </row>
    <row r="42" ht="14.25" customHeight="1">
      <c r="G42" s="6"/>
      <c r="I42" s="18"/>
    </row>
    <row r="43" ht="14.25" customHeight="1">
      <c r="G43" s="6"/>
      <c r="I43" s="18"/>
    </row>
    <row r="44" ht="14.25" customHeight="1">
      <c r="G44" s="6"/>
      <c r="I44" s="18"/>
    </row>
    <row r="45" ht="14.25" customHeight="1">
      <c r="G45" s="6"/>
      <c r="I45" s="18"/>
    </row>
    <row r="46" ht="14.25" customHeight="1">
      <c r="G46" s="6"/>
      <c r="I46" s="18"/>
    </row>
    <row r="47" ht="14.25" customHeight="1">
      <c r="G47" s="6"/>
      <c r="I47" s="18"/>
    </row>
    <row r="48" ht="14.25" customHeight="1">
      <c r="G48" s="6"/>
      <c r="I48" s="18"/>
    </row>
    <row r="49" ht="14.25" customHeight="1">
      <c r="G49" s="6"/>
      <c r="I49" s="18"/>
    </row>
    <row r="50" ht="14.25" customHeight="1">
      <c r="G50" s="6"/>
      <c r="I50" s="18"/>
    </row>
    <row r="51" ht="14.25" customHeight="1">
      <c r="G51" s="6"/>
      <c r="I51" s="18"/>
    </row>
    <row r="52" ht="14.25" customHeight="1">
      <c r="G52" s="6"/>
      <c r="I52" s="18"/>
    </row>
    <row r="53" ht="14.25" customHeight="1">
      <c r="G53" s="6"/>
      <c r="I53" s="18"/>
    </row>
    <row r="54" ht="14.25" customHeight="1">
      <c r="G54" s="6"/>
      <c r="I54" s="18"/>
    </row>
    <row r="55" ht="14.25" customHeight="1">
      <c r="G55" s="6"/>
      <c r="I55" s="18"/>
    </row>
    <row r="56" ht="14.25" customHeight="1">
      <c r="G56" s="6"/>
      <c r="I56" s="18"/>
    </row>
    <row r="57" ht="14.25" customHeight="1">
      <c r="G57" s="6"/>
      <c r="I57" s="18"/>
    </row>
    <row r="58" ht="14.25" customHeight="1">
      <c r="G58" s="6"/>
      <c r="I58" s="18"/>
    </row>
    <row r="59" ht="14.25" customHeight="1">
      <c r="G59" s="6"/>
      <c r="I59" s="18"/>
    </row>
    <row r="60" ht="14.25" customHeight="1">
      <c r="G60" s="6"/>
      <c r="I60" s="18"/>
    </row>
    <row r="61" ht="14.25" customHeight="1">
      <c r="G61" s="6"/>
      <c r="I61" s="18"/>
    </row>
    <row r="62" ht="14.25" customHeight="1">
      <c r="G62" s="6"/>
      <c r="I62" s="18"/>
    </row>
    <row r="63" ht="14.25" customHeight="1">
      <c r="G63" s="6"/>
      <c r="I63" s="18"/>
    </row>
    <row r="64" ht="14.25" customHeight="1">
      <c r="G64" s="6"/>
      <c r="I64" s="18"/>
    </row>
    <row r="65" ht="14.25" customHeight="1">
      <c r="G65" s="6"/>
      <c r="I65" s="18"/>
    </row>
    <row r="66" ht="14.25" customHeight="1">
      <c r="G66" s="6"/>
      <c r="I66" s="18"/>
    </row>
    <row r="67" ht="14.25" customHeight="1">
      <c r="G67" s="6"/>
      <c r="I67" s="18"/>
    </row>
    <row r="68" ht="14.25" customHeight="1">
      <c r="G68" s="6"/>
      <c r="I68" s="18"/>
    </row>
    <row r="69" ht="14.25" customHeight="1">
      <c r="G69" s="6"/>
      <c r="I69" s="18"/>
    </row>
    <row r="70" ht="14.25" customHeight="1">
      <c r="G70" s="6"/>
      <c r="I70" s="18"/>
    </row>
    <row r="71" ht="14.25" customHeight="1">
      <c r="G71" s="6"/>
      <c r="I71" s="18"/>
    </row>
    <row r="72" ht="14.25" customHeight="1">
      <c r="G72" s="6"/>
      <c r="I72" s="18"/>
    </row>
    <row r="73" ht="14.25" customHeight="1">
      <c r="G73" s="6"/>
      <c r="I73" s="18"/>
    </row>
    <row r="74" ht="14.25" customHeight="1">
      <c r="G74" s="6"/>
      <c r="I74" s="18"/>
    </row>
    <row r="75" ht="14.25" customHeight="1">
      <c r="G75" s="6"/>
      <c r="I75" s="18"/>
    </row>
    <row r="76" ht="14.25" customHeight="1">
      <c r="G76" s="6"/>
      <c r="I76" s="18"/>
    </row>
    <row r="77" ht="14.25" customHeight="1">
      <c r="G77" s="6"/>
      <c r="I77" s="18"/>
    </row>
    <row r="78" ht="14.25" customHeight="1">
      <c r="G78" s="6"/>
      <c r="I78" s="18"/>
    </row>
    <row r="79" ht="14.25" customHeight="1">
      <c r="G79" s="6"/>
      <c r="I79" s="18"/>
    </row>
    <row r="80" ht="14.25" customHeight="1">
      <c r="G80" s="6"/>
      <c r="I80" s="18"/>
    </row>
    <row r="81" ht="14.25" customHeight="1">
      <c r="G81" s="6"/>
      <c r="I81" s="18"/>
    </row>
    <row r="82" ht="14.25" customHeight="1">
      <c r="G82" s="6"/>
      <c r="I82" s="18"/>
    </row>
    <row r="83" ht="14.25" customHeight="1">
      <c r="G83" s="6"/>
      <c r="I83" s="18"/>
    </row>
    <row r="84" ht="14.25" customHeight="1">
      <c r="G84" s="6"/>
      <c r="I84" s="18"/>
    </row>
    <row r="85" ht="14.25" customHeight="1">
      <c r="G85" s="6"/>
      <c r="I85" s="18"/>
    </row>
    <row r="86" ht="14.25" customHeight="1">
      <c r="G86" s="6"/>
      <c r="I86" s="18"/>
    </row>
    <row r="87" ht="14.25" customHeight="1">
      <c r="G87" s="6"/>
      <c r="I87" s="18"/>
    </row>
    <row r="88" ht="14.25" customHeight="1">
      <c r="G88" s="6"/>
      <c r="I88" s="18"/>
    </row>
    <row r="89" ht="14.25" customHeight="1">
      <c r="G89" s="6"/>
      <c r="I89" s="18"/>
    </row>
    <row r="90" ht="14.25" customHeight="1">
      <c r="G90" s="6"/>
      <c r="I90" s="18"/>
    </row>
    <row r="91" ht="14.25" customHeight="1">
      <c r="G91" s="6"/>
      <c r="I91" s="18"/>
    </row>
    <row r="92" ht="14.25" customHeight="1">
      <c r="G92" s="6"/>
      <c r="I92" s="18"/>
    </row>
    <row r="93" ht="14.25" customHeight="1">
      <c r="G93" s="6"/>
      <c r="I93" s="18"/>
    </row>
    <row r="94" ht="14.25" customHeight="1">
      <c r="G94" s="6"/>
      <c r="I94" s="18"/>
    </row>
    <row r="95" ht="14.25" customHeight="1">
      <c r="G95" s="6"/>
      <c r="I95" s="18"/>
    </row>
    <row r="96" ht="14.25" customHeight="1">
      <c r="G96" s="6"/>
      <c r="I96" s="18"/>
    </row>
    <row r="97" ht="14.25" customHeight="1">
      <c r="G97" s="6"/>
      <c r="I97" s="18"/>
    </row>
    <row r="98" ht="14.25" customHeight="1">
      <c r="G98" s="6"/>
      <c r="I98" s="18"/>
    </row>
    <row r="99" ht="14.25" customHeight="1">
      <c r="G99" s="6"/>
      <c r="I99" s="18"/>
    </row>
    <row r="100" ht="14.25" customHeight="1">
      <c r="G100" s="6"/>
      <c r="I100" s="18"/>
    </row>
    <row r="101" ht="14.25" customHeight="1">
      <c r="G101" s="6"/>
      <c r="I101" s="18"/>
    </row>
    <row r="102" ht="14.25" customHeight="1">
      <c r="G102" s="6"/>
      <c r="I102" s="18"/>
    </row>
    <row r="103" ht="14.25" customHeight="1">
      <c r="G103" s="6"/>
      <c r="I103" s="18"/>
    </row>
    <row r="104" ht="14.25" customHeight="1">
      <c r="G104" s="6"/>
      <c r="I104" s="18"/>
    </row>
    <row r="105" ht="14.25" customHeight="1">
      <c r="G105" s="6"/>
      <c r="I105" s="18"/>
    </row>
    <row r="106" ht="14.25" customHeight="1">
      <c r="G106" s="6"/>
      <c r="I106" s="18"/>
    </row>
    <row r="107" ht="14.25" customHeight="1">
      <c r="G107" s="6"/>
      <c r="I107" s="18"/>
    </row>
    <row r="108" ht="14.25" customHeight="1">
      <c r="G108" s="6"/>
      <c r="I108" s="18"/>
    </row>
    <row r="109" ht="14.25" customHeight="1">
      <c r="G109" s="6"/>
      <c r="I109" s="18"/>
    </row>
    <row r="110" ht="14.25" customHeight="1">
      <c r="G110" s="6"/>
      <c r="I110" s="18"/>
    </row>
    <row r="111" ht="14.25" customHeight="1">
      <c r="G111" s="6"/>
      <c r="I111" s="18"/>
    </row>
    <row r="112" ht="14.25" customHeight="1">
      <c r="G112" s="6"/>
      <c r="I112" s="18"/>
    </row>
    <row r="113" ht="14.25" customHeight="1">
      <c r="G113" s="6"/>
      <c r="I113" s="18"/>
    </row>
    <row r="114" ht="14.25" customHeight="1">
      <c r="G114" s="6"/>
      <c r="I114" s="18"/>
    </row>
    <row r="115" ht="14.25" customHeight="1">
      <c r="G115" s="6"/>
      <c r="I115" s="18"/>
    </row>
    <row r="116" ht="14.25" customHeight="1">
      <c r="G116" s="6"/>
      <c r="I116" s="18"/>
    </row>
    <row r="117" ht="14.25" customHeight="1">
      <c r="G117" s="6"/>
      <c r="I117" s="18"/>
    </row>
    <row r="118" ht="14.25" customHeight="1">
      <c r="G118" s="6"/>
      <c r="I118" s="18"/>
    </row>
    <row r="119" ht="14.25" customHeight="1">
      <c r="G119" s="6"/>
      <c r="I119" s="18"/>
    </row>
    <row r="120" ht="14.25" customHeight="1">
      <c r="G120" s="6"/>
      <c r="I120" s="18"/>
    </row>
    <row r="121" ht="14.25" customHeight="1">
      <c r="G121" s="6"/>
      <c r="I121" s="18"/>
    </row>
    <row r="122" ht="14.25" customHeight="1">
      <c r="G122" s="6"/>
      <c r="I122" s="18"/>
    </row>
    <row r="123" ht="14.25" customHeight="1">
      <c r="G123" s="6"/>
      <c r="I123" s="18"/>
    </row>
    <row r="124" ht="14.25" customHeight="1">
      <c r="G124" s="6"/>
      <c r="I124" s="18"/>
    </row>
    <row r="125" ht="14.25" customHeight="1">
      <c r="G125" s="6"/>
      <c r="I125" s="18"/>
    </row>
    <row r="126" ht="14.25" customHeight="1">
      <c r="G126" s="6"/>
      <c r="I126" s="18"/>
    </row>
    <row r="127" ht="14.25" customHeight="1">
      <c r="G127" s="6"/>
      <c r="I127" s="18"/>
    </row>
    <row r="128" ht="14.25" customHeight="1">
      <c r="G128" s="6"/>
      <c r="I128" s="18"/>
    </row>
    <row r="129" ht="14.25" customHeight="1">
      <c r="G129" s="6"/>
      <c r="I129" s="18"/>
    </row>
    <row r="130" ht="14.25" customHeight="1">
      <c r="G130" s="6"/>
      <c r="I130" s="18"/>
    </row>
    <row r="131" ht="14.25" customHeight="1">
      <c r="G131" s="6"/>
      <c r="I131" s="18"/>
    </row>
    <row r="132" ht="14.25" customHeight="1">
      <c r="G132" s="6"/>
      <c r="I132" s="18"/>
    </row>
    <row r="133" ht="14.25" customHeight="1">
      <c r="G133" s="6"/>
      <c r="I133" s="18"/>
    </row>
    <row r="134" ht="14.25" customHeight="1">
      <c r="G134" s="6"/>
      <c r="I134" s="18"/>
    </row>
    <row r="135" ht="14.25" customHeight="1">
      <c r="G135" s="6"/>
      <c r="I135" s="18"/>
    </row>
    <row r="136" ht="14.25" customHeight="1">
      <c r="G136" s="6"/>
      <c r="I136" s="18"/>
    </row>
    <row r="137" ht="14.25" customHeight="1">
      <c r="G137" s="6"/>
      <c r="I137" s="18"/>
    </row>
    <row r="138" ht="14.25" customHeight="1">
      <c r="G138" s="6"/>
      <c r="I138" s="18"/>
    </row>
    <row r="139" ht="14.25" customHeight="1">
      <c r="G139" s="6"/>
      <c r="I139" s="18"/>
    </row>
    <row r="140" ht="14.25" customHeight="1">
      <c r="G140" s="6"/>
      <c r="I140" s="18"/>
    </row>
    <row r="141" ht="14.25" customHeight="1">
      <c r="G141" s="6"/>
      <c r="I141" s="18"/>
    </row>
    <row r="142" ht="14.25" customHeight="1">
      <c r="G142" s="6"/>
      <c r="I142" s="18"/>
    </row>
    <row r="143" ht="14.25" customHeight="1">
      <c r="G143" s="6"/>
      <c r="I143" s="18"/>
    </row>
    <row r="144" ht="14.25" customHeight="1">
      <c r="G144" s="6"/>
      <c r="I144" s="18"/>
    </row>
    <row r="145" ht="14.25" customHeight="1">
      <c r="G145" s="6"/>
      <c r="I145" s="18"/>
    </row>
    <row r="146" ht="14.25" customHeight="1">
      <c r="G146" s="6"/>
      <c r="I146" s="18"/>
    </row>
    <row r="147" ht="14.25" customHeight="1">
      <c r="G147" s="6"/>
      <c r="I147" s="18"/>
    </row>
    <row r="148" ht="14.25" customHeight="1">
      <c r="G148" s="6"/>
      <c r="I148" s="18"/>
    </row>
    <row r="149" ht="14.25" customHeight="1">
      <c r="G149" s="6"/>
      <c r="I149" s="18"/>
    </row>
    <row r="150" ht="14.25" customHeight="1">
      <c r="G150" s="6"/>
      <c r="I150" s="18"/>
    </row>
    <row r="151" ht="14.25" customHeight="1">
      <c r="G151" s="6"/>
      <c r="I151" s="18"/>
    </row>
    <row r="152" ht="14.25" customHeight="1">
      <c r="G152" s="6"/>
      <c r="I152" s="18"/>
    </row>
    <row r="153" ht="14.25" customHeight="1">
      <c r="G153" s="6"/>
      <c r="I153" s="18"/>
    </row>
    <row r="154" ht="14.25" customHeight="1">
      <c r="G154" s="6"/>
      <c r="I154" s="18"/>
    </row>
    <row r="155" ht="14.25" customHeight="1">
      <c r="G155" s="6"/>
      <c r="I155" s="18"/>
    </row>
    <row r="156" ht="14.25" customHeight="1">
      <c r="G156" s="6"/>
      <c r="I156" s="18"/>
    </row>
    <row r="157" ht="14.25" customHeight="1">
      <c r="G157" s="6"/>
      <c r="I157" s="18"/>
    </row>
    <row r="158" ht="14.25" customHeight="1">
      <c r="G158" s="6"/>
      <c r="I158" s="18"/>
    </row>
    <row r="159" ht="14.25" customHeight="1">
      <c r="G159" s="6"/>
      <c r="I159" s="18"/>
    </row>
    <row r="160" ht="14.25" customHeight="1">
      <c r="G160" s="6"/>
      <c r="I160" s="18"/>
    </row>
    <row r="161" ht="14.25" customHeight="1">
      <c r="G161" s="6"/>
      <c r="I161" s="18"/>
    </row>
    <row r="162" ht="14.25" customHeight="1">
      <c r="G162" s="6"/>
      <c r="I162" s="18"/>
    </row>
    <row r="163" ht="14.25" customHeight="1">
      <c r="G163" s="6"/>
      <c r="I163" s="18"/>
    </row>
    <row r="164" ht="14.25" customHeight="1">
      <c r="G164" s="6"/>
      <c r="I164" s="18"/>
    </row>
    <row r="165" ht="14.25" customHeight="1">
      <c r="G165" s="6"/>
      <c r="I165" s="18"/>
    </row>
    <row r="166" ht="14.25" customHeight="1">
      <c r="G166" s="6"/>
      <c r="I166" s="18"/>
    </row>
    <row r="167" ht="14.25" customHeight="1">
      <c r="G167" s="6"/>
      <c r="I167" s="18"/>
    </row>
    <row r="168" ht="14.25" customHeight="1">
      <c r="G168" s="6"/>
      <c r="I168" s="18"/>
    </row>
    <row r="169" ht="14.25" customHeight="1">
      <c r="G169" s="6"/>
      <c r="I169" s="18"/>
    </row>
    <row r="170" ht="14.25" customHeight="1">
      <c r="G170" s="6"/>
      <c r="I170" s="18"/>
    </row>
    <row r="171" ht="14.25" customHeight="1">
      <c r="G171" s="6"/>
      <c r="I171" s="18"/>
    </row>
    <row r="172" ht="14.25" customHeight="1">
      <c r="G172" s="6"/>
      <c r="I172" s="18"/>
    </row>
    <row r="173" ht="14.25" customHeight="1">
      <c r="G173" s="6"/>
      <c r="I173" s="18"/>
    </row>
    <row r="174" ht="14.25" customHeight="1">
      <c r="G174" s="6"/>
      <c r="I174" s="18"/>
    </row>
    <row r="175" ht="14.25" customHeight="1">
      <c r="G175" s="6"/>
      <c r="I175" s="18"/>
    </row>
    <row r="176" ht="14.25" customHeight="1">
      <c r="G176" s="6"/>
      <c r="I176" s="18"/>
    </row>
    <row r="177" ht="14.25" customHeight="1">
      <c r="G177" s="6"/>
      <c r="I177" s="18"/>
    </row>
    <row r="178" ht="14.25" customHeight="1">
      <c r="G178" s="6"/>
      <c r="I178" s="18"/>
    </row>
    <row r="179" ht="14.25" customHeight="1">
      <c r="G179" s="6"/>
      <c r="I179" s="18"/>
    </row>
    <row r="180" ht="14.25" customHeight="1">
      <c r="G180" s="6"/>
      <c r="I180" s="18"/>
    </row>
    <row r="181" ht="14.25" customHeight="1">
      <c r="G181" s="6"/>
      <c r="I181" s="18"/>
    </row>
    <row r="182" ht="14.25" customHeight="1">
      <c r="G182" s="6"/>
      <c r="I182" s="18"/>
    </row>
    <row r="183" ht="14.25" customHeight="1">
      <c r="G183" s="6"/>
      <c r="I183" s="18"/>
    </row>
    <row r="184" ht="14.25" customHeight="1">
      <c r="G184" s="6"/>
      <c r="I184" s="18"/>
    </row>
    <row r="185" ht="14.25" customHeight="1">
      <c r="G185" s="6"/>
      <c r="I185" s="18"/>
    </row>
    <row r="186" ht="14.25" customHeight="1">
      <c r="G186" s="6"/>
      <c r="I186" s="18"/>
    </row>
    <row r="187" ht="14.25" customHeight="1">
      <c r="G187" s="6"/>
      <c r="I187" s="18"/>
    </row>
    <row r="188" ht="14.25" customHeight="1">
      <c r="G188" s="6"/>
      <c r="I188" s="18"/>
    </row>
    <row r="189" ht="14.25" customHeight="1">
      <c r="G189" s="6"/>
      <c r="I189" s="18"/>
    </row>
    <row r="190" ht="14.25" customHeight="1">
      <c r="G190" s="6"/>
      <c r="I190" s="18"/>
    </row>
    <row r="191" ht="14.25" customHeight="1">
      <c r="G191" s="6"/>
      <c r="I191" s="18"/>
    </row>
    <row r="192" ht="14.25" customHeight="1">
      <c r="G192" s="6"/>
      <c r="I192" s="18"/>
    </row>
    <row r="193" ht="14.25" customHeight="1">
      <c r="G193" s="6"/>
      <c r="I193" s="18"/>
    </row>
    <row r="194" ht="14.25" customHeight="1">
      <c r="G194" s="6"/>
      <c r="I194" s="18"/>
    </row>
    <row r="195" ht="14.25" customHeight="1">
      <c r="G195" s="6"/>
      <c r="I195" s="18"/>
    </row>
    <row r="196" ht="14.25" customHeight="1">
      <c r="G196" s="6"/>
      <c r="I196" s="18"/>
    </row>
    <row r="197" ht="14.25" customHeight="1">
      <c r="G197" s="6"/>
      <c r="I197" s="18"/>
    </row>
    <row r="198" ht="14.25" customHeight="1">
      <c r="G198" s="6"/>
      <c r="I198" s="18"/>
    </row>
    <row r="199" ht="14.25" customHeight="1">
      <c r="G199" s="6"/>
      <c r="I199" s="18"/>
    </row>
    <row r="200" ht="14.25" customHeight="1">
      <c r="G200" s="6"/>
      <c r="I200" s="18"/>
    </row>
    <row r="201" ht="14.25" customHeight="1">
      <c r="G201" s="6"/>
      <c r="I201" s="18"/>
    </row>
    <row r="202" ht="14.25" customHeight="1">
      <c r="G202" s="6"/>
      <c r="I202" s="18"/>
    </row>
    <row r="203" ht="14.25" customHeight="1">
      <c r="G203" s="6"/>
      <c r="I203" s="18"/>
    </row>
    <row r="204" ht="14.25" customHeight="1">
      <c r="G204" s="6"/>
      <c r="I204" s="18"/>
    </row>
    <row r="205" ht="14.25" customHeight="1">
      <c r="G205" s="6"/>
      <c r="I205" s="18"/>
    </row>
    <row r="206" ht="14.25" customHeight="1">
      <c r="G206" s="6"/>
      <c r="I206" s="18"/>
    </row>
    <row r="207" ht="14.25" customHeight="1">
      <c r="G207" s="6"/>
      <c r="I207" s="18"/>
    </row>
    <row r="208" ht="14.25" customHeight="1">
      <c r="G208" s="6"/>
      <c r="I208" s="18"/>
    </row>
    <row r="209" ht="14.25" customHeight="1">
      <c r="G209" s="6"/>
      <c r="I209" s="18"/>
    </row>
    <row r="210" ht="14.25" customHeight="1">
      <c r="G210" s="6"/>
      <c r="I210" s="18"/>
    </row>
    <row r="211" ht="14.25" customHeight="1">
      <c r="G211" s="6"/>
      <c r="I211" s="18"/>
    </row>
    <row r="212" ht="14.25" customHeight="1">
      <c r="G212" s="6"/>
      <c r="I212" s="18"/>
    </row>
    <row r="213" ht="14.25" customHeight="1">
      <c r="G213" s="6"/>
      <c r="I213" s="18"/>
    </row>
    <row r="214" ht="14.25" customHeight="1">
      <c r="G214" s="6"/>
      <c r="I214" s="18"/>
    </row>
    <row r="215" ht="14.25" customHeight="1">
      <c r="G215" s="6"/>
      <c r="I215" s="18"/>
    </row>
    <row r="216" ht="14.25" customHeight="1">
      <c r="G216" s="6"/>
      <c r="I216" s="18"/>
    </row>
    <row r="217" ht="14.25" customHeight="1">
      <c r="G217" s="6"/>
      <c r="I217" s="18"/>
    </row>
    <row r="218" ht="14.25" customHeight="1">
      <c r="G218" s="6"/>
      <c r="I218" s="18"/>
    </row>
    <row r="219" ht="14.25" customHeight="1">
      <c r="G219" s="6"/>
      <c r="I219" s="18"/>
    </row>
    <row r="220" ht="14.25" customHeight="1">
      <c r="G220" s="6"/>
      <c r="I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13.0"/>
    <col customWidth="1" min="6" max="6" width="18.0"/>
    <col customWidth="1" min="7" max="12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78</v>
      </c>
      <c r="K1" s="3" t="s">
        <v>79</v>
      </c>
      <c r="L1" s="3" t="s">
        <v>80</v>
      </c>
    </row>
    <row r="2" ht="14.25" customHeight="1">
      <c r="A2" s="1">
        <v>1001.0</v>
      </c>
      <c r="B2" s="1" t="s">
        <v>13</v>
      </c>
      <c r="C2" s="1" t="s">
        <v>14</v>
      </c>
      <c r="D2" s="1">
        <v>105.0</v>
      </c>
      <c r="E2" s="1" t="s">
        <v>15</v>
      </c>
      <c r="F2" s="1" t="s">
        <v>16</v>
      </c>
      <c r="G2" s="1">
        <v>45000.0</v>
      </c>
      <c r="H2" s="5" t="s">
        <v>45</v>
      </c>
      <c r="I2" s="5" t="s">
        <v>46</v>
      </c>
      <c r="J2" s="1">
        <f>SUM(G2:G10)</f>
        <v>437000</v>
      </c>
      <c r="K2" s="1"/>
      <c r="L2" s="1"/>
    </row>
    <row r="3" ht="14.25" customHeight="1">
      <c r="A3" s="1">
        <v>1002.0</v>
      </c>
      <c r="B3" s="1" t="s">
        <v>19</v>
      </c>
      <c r="C3" s="1" t="s">
        <v>20</v>
      </c>
      <c r="D3" s="1">
        <v>48.0</v>
      </c>
      <c r="E3" s="1" t="s">
        <v>15</v>
      </c>
      <c r="F3" s="1" t="s">
        <v>21</v>
      </c>
      <c r="G3" s="1">
        <v>36000.0</v>
      </c>
      <c r="H3" s="10">
        <v>39452.0</v>
      </c>
      <c r="I3" s="10">
        <v>43748.0</v>
      </c>
      <c r="K3" s="7">
        <f>SUMIF(G2:G10,"&gt;50000")</f>
        <v>128000</v>
      </c>
    </row>
    <row r="4" ht="14.25" customHeight="1">
      <c r="A4" s="1">
        <v>1003.0</v>
      </c>
      <c r="B4" s="1" t="s">
        <v>22</v>
      </c>
      <c r="C4" s="1" t="s">
        <v>23</v>
      </c>
      <c r="D4" s="1">
        <v>39.0</v>
      </c>
      <c r="E4" s="1" t="s">
        <v>24</v>
      </c>
      <c r="F4" s="1" t="s">
        <v>25</v>
      </c>
      <c r="G4" s="1">
        <v>63000.0</v>
      </c>
      <c r="H4" s="10">
        <v>36711.0</v>
      </c>
      <c r="I4" s="10">
        <v>42986.0</v>
      </c>
      <c r="L4" s="7">
        <f>SUMIFS(G2:G10,E2:E10,"FEMALE",D2:D10,"&gt;30")</f>
        <v>63000</v>
      </c>
    </row>
    <row r="5" ht="14.25" customHeight="1">
      <c r="A5" s="1">
        <v>1004.0</v>
      </c>
      <c r="B5" s="1" t="s">
        <v>26</v>
      </c>
      <c r="C5" s="1" t="s">
        <v>27</v>
      </c>
      <c r="D5" s="1">
        <v>45.0</v>
      </c>
      <c r="E5" s="1" t="s">
        <v>15</v>
      </c>
      <c r="F5" s="1" t="s">
        <v>28</v>
      </c>
      <c r="G5" s="1">
        <v>47000.0</v>
      </c>
      <c r="H5" s="10">
        <v>36530.0</v>
      </c>
      <c r="I5" s="10">
        <v>42341.0</v>
      </c>
      <c r="J5" s="1"/>
      <c r="K5" s="1"/>
      <c r="L5" s="7">
        <f>SUMIFS(G2:G10,E2:E10,"MALE")</f>
        <v>374000</v>
      </c>
    </row>
    <row r="6" ht="14.25" customHeight="1">
      <c r="A6" s="1">
        <v>1005.0</v>
      </c>
      <c r="B6" s="1" t="s">
        <v>29</v>
      </c>
      <c r="C6" s="1" t="s">
        <v>30</v>
      </c>
      <c r="D6" s="1">
        <v>37.0</v>
      </c>
      <c r="E6" s="1" t="s">
        <v>15</v>
      </c>
      <c r="F6" s="1" t="s">
        <v>31</v>
      </c>
      <c r="G6" s="1">
        <v>50000.0</v>
      </c>
      <c r="H6" s="10">
        <v>37017.0</v>
      </c>
      <c r="I6" s="10">
        <v>42977.0</v>
      </c>
    </row>
    <row r="7" ht="14.25" customHeight="1">
      <c r="A7" s="1">
        <v>1006.0</v>
      </c>
      <c r="B7" s="1" t="s">
        <v>32</v>
      </c>
      <c r="C7" s="1" t="s">
        <v>33</v>
      </c>
      <c r="D7" s="1">
        <v>73.0</v>
      </c>
      <c r="E7" s="1" t="s">
        <v>15</v>
      </c>
      <c r="F7" s="1" t="s">
        <v>34</v>
      </c>
      <c r="G7" s="1">
        <v>65000.0</v>
      </c>
      <c r="H7" s="10">
        <v>35040.0</v>
      </c>
      <c r="I7" s="10">
        <v>41528.0</v>
      </c>
    </row>
    <row r="8" ht="14.25" customHeight="1">
      <c r="A8" s="1">
        <v>1007.0</v>
      </c>
      <c r="B8" s="1" t="s">
        <v>35</v>
      </c>
      <c r="C8" s="1" t="s">
        <v>36</v>
      </c>
      <c r="D8" s="1">
        <v>53.0</v>
      </c>
      <c r="E8" s="1" t="s">
        <v>15</v>
      </c>
      <c r="F8" s="1" t="s">
        <v>37</v>
      </c>
      <c r="G8" s="1">
        <v>41000.0</v>
      </c>
      <c r="H8" s="10">
        <v>37933.0</v>
      </c>
      <c r="I8" s="10">
        <v>41551.0</v>
      </c>
    </row>
    <row r="9" ht="14.25" customHeight="1">
      <c r="A9" s="1">
        <v>1008.0</v>
      </c>
      <c r="B9" s="1" t="s">
        <v>38</v>
      </c>
      <c r="C9" s="1" t="s">
        <v>20</v>
      </c>
      <c r="D9" s="1">
        <v>17.0</v>
      </c>
      <c r="E9" s="1" t="s">
        <v>15</v>
      </c>
      <c r="F9" s="1" t="s">
        <v>39</v>
      </c>
      <c r="G9" s="1">
        <v>48000.0</v>
      </c>
      <c r="H9" s="10">
        <v>37416.0</v>
      </c>
      <c r="I9" s="10">
        <v>42116.0</v>
      </c>
    </row>
    <row r="10" ht="14.25" customHeight="1">
      <c r="A10" s="1">
        <v>1009.0</v>
      </c>
      <c r="B10" s="1" t="s">
        <v>40</v>
      </c>
      <c r="C10" s="1" t="s">
        <v>41</v>
      </c>
      <c r="D10" s="1">
        <v>1500.0</v>
      </c>
      <c r="E10" s="1" t="s">
        <v>15</v>
      </c>
      <c r="F10" s="1" t="s">
        <v>42</v>
      </c>
      <c r="G10" s="1">
        <v>42000.0</v>
      </c>
      <c r="H10" s="10">
        <v>37843.0</v>
      </c>
      <c r="I10" s="10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