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Applications\git_repo\hlhf\Highlight\Highlight-Excel\src\main\resources\"/>
    </mc:Choice>
  </mc:AlternateContent>
  <xr:revisionPtr revIDLastSave="0" documentId="13_ncr:1_{DD9AA452-1A32-49A1-92EF-4856C29D3C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omains" sheetId="10" r:id="rId1"/>
    <sheet name="Users" sheetId="11" r:id="rId2"/>
    <sheet name="Applications" sheetId="12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0" l="1"/>
  <c r="H2" i="12" l="1"/>
  <c r="G2" i="10"/>
  <c r="K2" i="11"/>
  <c r="I2" i="12"/>
  <c r="H2" i="10"/>
  <c r="J2" i="11"/>
  <c r="A2" i="12"/>
  <c r="A2" i="11"/>
  <c r="J2" i="12" l="1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Append1" description="Connexion à la requête « Append1 » dans le classeur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Requête - Tableau3" description="Connexion à la requête « Tableau3 » dans le classeur." type="5" refreshedVersion="6" background="1" saveData="1">
    <dbPr connection="Provider=Microsoft.Mashup.OleDb.1;Data Source=$Workbook$;Location=Tableau3;Extended Properties=&quot;&quot;" command="SELECT * FROM [Tableau3]"/>
  </connection>
  <connection id="3" xr16:uid="{00000000-0015-0000-FFFF-FFFF02000000}" keepAlive="1" name="Requête - Tableau5" description="Connexion à la requête « Tableau5 » dans le classeur." type="5" refreshedVersion="6" background="1" saveData="1">
    <dbPr connection="Provider=Microsoft.Mashup.OleDb.1;Data Source=$Workbook$;Location=Tableau5;Extended Properties=&quot;&quot;" command="SELECT * FROM [Tableau5]"/>
  </connection>
</connections>
</file>

<file path=xl/sharedStrings.xml><?xml version="1.0" encoding="utf-8"?>
<sst xmlns="http://schemas.openxmlformats.org/spreadsheetml/2006/main" count="109" uniqueCount="57">
  <si>
    <t>CLIENTREF</t>
  </si>
  <si>
    <t>Name</t>
  </si>
  <si>
    <t>Parent</t>
  </si>
  <si>
    <t>Id</t>
  </si>
  <si>
    <t>Email</t>
  </si>
  <si>
    <t>Fisrtname</t>
  </si>
  <si>
    <t>Lastname</t>
  </si>
  <si>
    <t>Role</t>
  </si>
  <si>
    <t>Domain</t>
  </si>
  <si>
    <t>Contributors</t>
  </si>
  <si>
    <t>to Ignore</t>
  </si>
  <si>
    <t>To Ignore</t>
  </si>
  <si>
    <t>IdLabel</t>
  </si>
  <si>
    <t>parentId</t>
  </si>
  <si>
    <t>parentClientRef</t>
  </si>
  <si>
    <t>DomainId</t>
  </si>
  <si>
    <t>DomainClientRef</t>
  </si>
  <si>
    <t>UserId</t>
  </si>
  <si>
    <t>UserClientRef</t>
  </si>
  <si>
    <t>true</t>
  </si>
  <si>
    <t>L&amp;T Infotech - Hackathon</t>
  </si>
  <si>
    <t>R&amp;D</t>
  </si>
  <si>
    <t>Preview</t>
  </si>
  <si>
    <t>b.prakash+Solvathon@castsoftware.com</t>
  </si>
  <si>
    <t>Bhanu</t>
  </si>
  <si>
    <t>Prakash</t>
  </si>
  <si>
    <t>manager</t>
  </si>
  <si>
    <t>R.Symmonds+Solvathon@castsoftware.com</t>
  </si>
  <si>
    <t>Richard</t>
  </si>
  <si>
    <t>Symmonds</t>
  </si>
  <si>
    <t>Shivaramakrishnan.Iyer+Hackathon@lntinfotech.com</t>
  </si>
  <si>
    <t>Shivaramakrishnan</t>
  </si>
  <si>
    <t>Iyer+Hackathon</t>
  </si>
  <si>
    <t>avinash.bhate+Solvathon@lntinfotech.com</t>
  </si>
  <si>
    <t>avinash</t>
  </si>
  <si>
    <t>bhate+Solvathon</t>
  </si>
  <si>
    <t>santhosh.anumolu+Solvathon@lntinfotech.com</t>
  </si>
  <si>
    <t>santhosh</t>
  </si>
  <si>
    <t>anumolu+Solvathon</t>
  </si>
  <si>
    <t>sunil.agrawal+Solvathon@lntinfotech.com</t>
  </si>
  <si>
    <t>sunil</t>
  </si>
  <si>
    <t>agrawal+Solvathon</t>
  </si>
  <si>
    <t>yogesh.chitari+Solvathon@lntinfotech.com</t>
  </si>
  <si>
    <t>yogesh</t>
  </si>
  <si>
    <t>chitari+Solvathon</t>
  </si>
  <si>
    <t>s2</t>
  </si>
  <si>
    <t>42</t>
  </si>
  <si>
    <t>s1</t>
  </si>
  <si>
    <t>Advisor_Buddy</t>
  </si>
  <si>
    <t>t1</t>
  </si>
  <si>
    <t>App1</t>
  </si>
  <si>
    <t>t2</t>
  </si>
  <si>
    <t>App2</t>
  </si>
  <si>
    <t>t3</t>
  </si>
  <si>
    <t>App3</t>
  </si>
  <si>
    <t>t4</t>
  </si>
  <si>
    <t>App4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</si>
</sst>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DEC57-0E54-431D-BAAA-78CB941033E1}" name="Domains" displayName="Domains" ref="A1:H4" totalsRowShown="0" headerRowDxfId="0">
  <autoFilter ref="A1:H2" xr:uid="{9B418A70-415C-4D60-B5A4-34225BA197B6}"/>
  <tableColumns count="8">
    <tableColumn id="1" xr3:uid="{FE4B4FE1-EF1B-4710-9CD6-254F72E23C41}" name="IdLabel">
      <calculatedColumnFormula>CONCATENATE(Domains[[#This Row],[Name]])</calculatedColumnFormula>
    </tableColumn>
    <tableColumn id="6" xr3:uid="{9881E689-DBCE-4597-836E-7E58F9AB43E7}" name="CLIENTREF"/>
    <tableColumn id="2" xr3:uid="{B4D7859F-BC38-43F3-8FFE-DEE5DC138CCC}" name="Name"/>
    <tableColumn id="3" xr3:uid="{57338CAA-B9A1-4271-A65E-EEB71AE7123B}" name="Parent"/>
    <tableColumn id="5" xr3:uid="{9A409FFC-2D1E-44F1-B609-167C296CE42E}" name="to Ignore"/>
    <tableColumn id="4" xr3:uid="{D26DE0A9-9B2F-4C52-971C-B85561CB2EDA}" name="Id"/>
    <tableColumn id="7" xr3:uid="{BEBEF6A6-72F9-4911-9321-A094B8564803}" name="parentId">
      <calculatedColumnFormula>IF(VLOOKUP(Domains[[#This Row],[Parent]],Domains[[IdLabel]:[Id]],6,FALSE)=0,"",VLOOKUP(Domains[[#This Row],[Parent]],Domains[[IdLabel]:[Id]],6,FALSE))</calculatedColumnFormula>
    </tableColumn>
    <tableColumn id="8" xr3:uid="{DED9678D-A609-41EE-8DD7-A264C134585A}" name="parentClientRef">
      <calculatedColumnFormula>IF(VLOOKUP(Domains[[#This Row],[Parent]],Domains[[IdLabel]:[Id]],2,FALSE)=0,"",VLOOKUP(Domains[[#This Row],[Parent]],Domains[[IdLabel]:[Id]],2,FALSE))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96F32-8758-420F-96B0-92D513C66BF9}" name="Users" displayName="Users" ref="A1:K9" totalsRowShown="0">
  <autoFilter ref="A1:K2" xr:uid="{C60D11E2-9F94-455A-800F-C6680EF7199B}"/>
  <tableColumns count="11">
    <tableColumn id="1" xr3:uid="{EEE88FD3-6C41-4BBF-9B74-F4327C094B4F}" name="IdLabel">
      <calculatedColumnFormula>CONCATENATE(Users[[#This Row],[Email]])</calculatedColumnFormula>
    </tableColumn>
    <tableColumn id="11" xr3:uid="{A1E4CBF5-0FDD-4651-B9AE-6011D0891099}" name="CLIENTREF"/>
    <tableColumn id="2" xr3:uid="{C391ACC0-C81C-424F-A51D-C44419B07C6A}" name="Email"/>
    <tableColumn id="3" xr3:uid="{37D965E6-34F0-4C9A-A969-83CF4BB6F65B}" name="Fisrtname"/>
    <tableColumn id="4" xr3:uid="{D4829C8D-2069-43A7-B46D-42639E8455DA}" name="Lastname"/>
    <tableColumn id="5" xr3:uid="{8E33172E-861C-4918-BF6E-29664C8E8AEA}" name="Role"/>
    <tableColumn id="6" xr3:uid="{5DA73E72-3171-4E2C-900A-A15AAD5A497F}" name="Domain"/>
    <tableColumn id="8" xr3:uid="{040CDEC2-DF36-4DC5-9E5D-CFD6026EB4C7}" name="To Ignore"/>
    <tableColumn id="7" xr3:uid="{D5BBB6A1-9F78-49EA-A030-B3D6F53B7906}" name="Id"/>
    <tableColumn id="9" xr3:uid="{83DBB0FF-7068-4957-8EF3-8AC850B1A9B3}" name="DomainId">
      <calculatedColumnFormula>IF(VLOOKUP(Users[[#This Row],[Domain]],Domains[[IdLabel]:[Id]],6,FALSE)=0,"",VLOOKUP(Users[[#This Row],[Domain]],Domains[[IdLabel]:[Id]],6,FALSE))</calculatedColumnFormula>
    </tableColumn>
    <tableColumn id="10" xr3:uid="{FECA1D93-0A8D-457F-BCD5-CC2DEC1537CB}" name="DomainClientRef">
      <calculatedColumnFormula>IF(VLOOKUP(Users[[#This Row],[Domain]],Domains[[IdLabel]:[Id]],2,FALSE)=0,"",VLOOKUP(Users[[#This Row],[Domain]],Domains[[IdLabel]:[Id]],2,FALSE))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4A591-2BE1-4720-95A4-B76C6DAD4667}" name="Applications" displayName="Applications" ref="A1:K8" totalsRowShown="0">
  <autoFilter ref="A1:K2" xr:uid="{F2298B1A-2C5A-44CE-9145-3AAB030B58DD}"/>
  <tableColumns count="11">
    <tableColumn id="1" xr3:uid="{981032FF-FFBC-4C7F-9A7D-ABC11B81101E}" name="IdLabel">
      <calculatedColumnFormula>CONCATENATE(Applications[[#This Row],[Name]])</calculatedColumnFormula>
    </tableColumn>
    <tableColumn id="11" xr3:uid="{F00DD875-3444-4AA9-A2BE-F0C97B7B5A4F}" name="CLIENTREF"/>
    <tableColumn id="2" xr3:uid="{46DB64AB-C3E8-42AD-BF13-6BD777F914B1}" name="Name"/>
    <tableColumn id="3" xr3:uid="{055540D0-A662-4510-BEA4-F5A12B865A71}" name="Domain"/>
    <tableColumn id="4" xr3:uid="{0072CA7C-7713-4A8A-835E-CB42C4B59D94}" name="Contributors"/>
    <tableColumn id="5" xr3:uid="{8BC476AA-B422-4FE1-BD9D-B8E9224C57B6}" name="To Ignore"/>
    <tableColumn id="6" xr3:uid="{13EAFE66-F697-4A65-B281-88815EEDA3F1}" name="Id"/>
    <tableColumn id="7" xr3:uid="{CA15DD2D-B31E-40BB-95BD-6F791E0952B3}" name="DomainId">
      <calculatedColumnFormula>IF(VLOOKUP(Applications[[#This Row],[Domain]],Domains[[IdLabel]:[Id]],6,FALSE)=0,"",VLOOKUP(Applications[[#This Row],[Domain]],Domains[[IdLabel]:[Id]],6,FALSE))</calculatedColumnFormula>
    </tableColumn>
    <tableColumn id="8" xr3:uid="{6A537034-03DA-4B99-8FE9-ADF631DB781B}" name="DomainClientRef">
      <calculatedColumnFormula>IF(VLOOKUP(Applications[[#This Row],[Domain]],Domains[[IdLabel]:[Id]],2,FALSE)=0,"",VLOOKUP(Applications[[#This Row],[Domain]],Domains[[IdLabel]:[Id]],2,FALSE))</calculatedColumnFormula>
    </tableColumn>
    <tableColumn id="9" xr3:uid="{B6DAEF57-8D01-4019-9A13-D8ACEFBE06F7}" name="UserId">
      <calculatedColumnFormula>IF(VLOOKUP(Applications[[#This Row],[Contributors]],Users[[IdLabel]:[Id]],9,FALSE)=0,"",VLOOKUP(Applications[[#This Row],[Contributors]],Users[[IdLabel]:[Id]],9,FALSE))</calculatedColumnFormula>
    </tableColumn>
    <tableColumn id="10" xr3:uid="{640DB74B-4A66-46D8-A463-FDEEEDF6697E}" name="UserClientRef">
      <calculatedColumnFormula>IF(VLOOKUP(Applications[[#This Row],[Contributors]],Users[[IdLabel]:[Id]],2,FALSE)=0,"",VLOOKUP(Applications[[#This Row],[Contributors]],Users[[IdLabel]:[Id]],2,FALSE))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D97-CB61-48D5-9C5F-027D1568E9DC}">
  <dimension ref="A1:H4"/>
  <sheetViews>
    <sheetView topLeftCell="B1" workbookViewId="0">
      <selection activeCell="B2" sqref="A2:XFD2"/>
    </sheetView>
  </sheetViews>
  <sheetFormatPr baseColWidth="10" defaultRowHeight="15" x14ac:dyDescent="0.25"/>
  <cols>
    <col min="1" max="1" customWidth="true" hidden="true" width="9.7109375" collapsed="false"/>
    <col min="2" max="2" customWidth="true" width="28.5703125" collapsed="false"/>
    <col min="3" max="4" customWidth="true" width="35.7109375" collapsed="false"/>
    <col min="5" max="5" customWidth="true" width="10.85546875" collapsed="false"/>
    <col min="6" max="6" customWidth="true" hidden="true" width="33.140625" collapsed="false"/>
    <col min="7" max="7" customWidth="true" hidden="true" width="10.85546875" collapsed="false"/>
    <col min="8" max="8" customWidth="true" hidden="true" width="17.42578125" collapsed="false"/>
  </cols>
  <sheetData>
    <row r="1" spans="1:8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13</v>
      </c>
      <c r="H1" s="1" t="s">
        <v>14</v>
      </c>
    </row>
    <row r="2" spans="1:8" hidden="1" x14ac:dyDescent="0.25">
      <c r="A2" t="str">
        <f>CONCATENATE(Domains[[#This Row],[Name]])</f>
        <v/>
      </c>
      <c r="E2" t="s">
        <v>19</v>
      </c>
      <c r="G2" t="e">
        <f>IF(VLOOKUP(Domains[[#This Row],[Parent]],Domains[[IdLabel]:[Id]],6,FALSE)=0,"",VLOOKUP(Domains[[#This Row],[Parent]],Domains[[IdLabel]:[Id]],6,FALSE))</f>
        <v>#N/A</v>
      </c>
      <c r="H2" t="e">
        <f>IF(VLOOKUP(Domains[[#This Row],[Parent]],Domains[[IdLabel]:[Id]],2,FALSE)=0,"",VLOOKUP(Domains[[#This Row],[Parent]],Domains[[IdLabel]:[Id]],2,FALSE))</f>
        <v>#N/A</v>
      </c>
    </row>
    <row r="3" s="2" customFormat="true">
      <c r="A3" t="str">
        <f>CONCATENATE(Domains[[#This Row],[Name]])</f>
        <v>L&amp;T Infotech - Hackathon</v>
      </c>
      <c r="B3"/>
      <c r="C3" t="s">
        <v>20</v>
      </c>
      <c r="D3" t="s">
        <v>21</v>
      </c>
      <c r="E3" t="s">
        <v>19</v>
      </c>
      <c r="F3" t="n">
        <v>16871.0</v>
      </c>
      <c r="G3" t="e">
        <f>IF(VLOOKUP(Domains[[#This Row],[Parent]],Domains[[IdLabel]:[Id]],6,FALSE)=0,"",VLOOKUP(Domains[[#This Row],[Parent]],Domains[[IdLabel]:[Id]],6,FALSE))</f>
        <v>#N/A</v>
      </c>
      <c r="H3" t="e">
        <f>IF(VLOOKUP(Domains[[#This Row],[Parent]],Domains[[IdLabel]:[Id]],2,FALSE)=0,"",VLOOKUP(Domains[[#This Row],[Parent]],Domains[[IdLabel]:[Id]],2,FALSE))</f>
        <v>#N/A</v>
      </c>
    </row>
    <row r="4" s="3" customFormat="true">
      <c r="A4" t="str">
        <f>CONCATENATE(Domains[[#This Row],[Name]])</f>
        <v>Preview</v>
      </c>
      <c r="B4"/>
      <c r="C4" t="s">
        <v>22</v>
      </c>
      <c r="D4" t="s">
        <v>20</v>
      </c>
      <c r="E4" t="s">
        <v>19</v>
      </c>
      <c r="F4" t="n">
        <v>16882.0</v>
      </c>
      <c r="G4" t="n">
        <f>IF(VLOOKUP(Domains[[#This Row],[Parent]],Domains[[IdLabel]:[Id]],6,FALSE)=0,"",VLOOKUP(Domains[[#This Row],[Parent]],Domains[[IdLabel]:[Id]],6,FALSE))</f>
        <v>16871.0</v>
      </c>
      <c r="H4" t="str">
        <f>IF(VLOOKUP(Domains[[#This Row],[Parent]],Domains[[IdLabel]:[Id]],2,FALSE)=0,"",VLOOKUP(Domains[[#This Row],[Parent]],Domains[[IdLabel]:[Id]],2,FALSE))</f>
        <v/>
      </c>
    </row>
  </sheetData>
  <phoneticPr fontId="2" type="noConversion"/>
  <dataValidations count="2">
    <dataValidation type="list" errorStyle="information" allowBlank="1" showInputMessage="1" showErrorMessage="1" errorTitle="domain not found" error="Domain reference found._x000a_You can update datas using the CLI" promptTitle="Domain Validation" prompt="Select a domain or set a value (Id or CLIENTREF)" sqref="D2:D5" xr:uid="{A90D39A8-8D2A-4DBB-92E2-18B8F5F3890D}">
      <formula1>INDIRECT("Domains[IdLabel]")</formula1>
    </dataValidation>
    <dataValidation type="list" allowBlank="1" showInputMessage="1" showErrorMessage="1" promptTitle="ToIgnore" sqref="E2:E5" xr:uid="{5076F4D9-1123-41C5-A5B4-2433C27D653D}">
      <formula1>"true,false"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774D-E92F-4640-BD74-B39D8F37E28D}">
  <dimension ref="A1:K9"/>
  <sheetViews>
    <sheetView tabSelected="1" topLeftCell="B1" workbookViewId="0">
      <selection activeCell="B2" sqref="A2:XFD2"/>
    </sheetView>
  </sheetViews>
  <sheetFormatPr baseColWidth="10" defaultRowHeight="15" x14ac:dyDescent="0.25"/>
  <cols>
    <col min="1" max="1" customWidth="true" hidden="true" width="28.5703125" collapsed="false"/>
    <col min="2" max="2" customWidth="true" width="28.5703125" collapsed="false"/>
    <col min="3" max="5" customWidth="true" width="35.7109375" collapsed="false"/>
    <col min="6" max="6" customWidth="true" width="14.28515625" collapsed="false"/>
    <col min="7" max="7" customWidth="true" width="35.7109375" collapsed="false"/>
    <col min="8" max="8" bestFit="true" customWidth="true" width="11.5703125" collapsed="false"/>
    <col min="9" max="9" customWidth="true" hidden="true" width="16.5703125" collapsed="false"/>
    <col min="10" max="10" customWidth="true" hidden="true" width="26.140625" collapsed="false"/>
    <col min="11" max="11" customWidth="true" hidden="true" width="30.85546875" collapsed="false"/>
  </cols>
  <sheetData>
    <row r="1" spans="1:11" x14ac:dyDescent="0.25">
      <c r="A1" t="s">
        <v>12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3</v>
      </c>
      <c r="J1" t="s">
        <v>15</v>
      </c>
      <c r="K1" t="s">
        <v>16</v>
      </c>
    </row>
    <row r="2" spans="1:11" ht="18.75" hidden="1" customHeight="1" x14ac:dyDescent="0.25">
      <c r="A2" t="str">
        <f>CONCATENATE(Users[[#This Row],[Email]])</f>
        <v/>
      </c>
      <c r="H2" t="s">
        <v>19</v>
      </c>
      <c r="J2" t="e">
        <f>IF(VLOOKUP(Users[[#This Row],[Domain]],Domains[[IdLabel]:[Id]],6,FALSE)=0,"",VLOOKUP(Users[[#This Row],[Domain]],Domains[[IdLabel]:[Id]],6,FALSE))</f>
        <v>#N/A</v>
      </c>
      <c r="K2" t="e">
        <f>IF(VLOOKUP(Users[[#This Row],[Domain]],Domains[[IdLabel]:[Id]],2,FALSE)=0,"",VLOOKUP(Users[[#This Row],[Domain]],Domains[[IdLabel]:[Id]],2,FALSE))</f>
        <v>#N/A</v>
      </c>
    </row>
    <row r="3" s="4" customFormat="true">
      <c r="A3" t="str">
        <f>CONCATENATE(Users[[#This Row],[Email]])</f>
        <v>b.prakash+Solvathon@castsoftware.com</v>
      </c>
      <c r="B3"/>
      <c r="C3" t="s">
        <v>23</v>
      </c>
      <c r="D3" t="s">
        <v>24</v>
      </c>
      <c r="E3" t="s">
        <v>25</v>
      </c>
      <c r="F3" t="s">
        <v>26</v>
      </c>
      <c r="G3" t="s">
        <v>20</v>
      </c>
      <c r="H3" t="s">
        <v>19</v>
      </c>
      <c r="I3" t="n">
        <v>16974.0</v>
      </c>
      <c r="J3" t="n">
        <f>IF(VLOOKUP(Users[[#This Row],[Domain]],Domains[[IdLabel]:[Id]],6,FALSE)=0,"",VLOOKUP(Users[[#This Row],[Domain]],Domains[[IdLabel]:[Id]],6,FALSE))</f>
        <v>16871.0</v>
      </c>
      <c r="K3" t="str">
        <f>IF(VLOOKUP(Users[[#This Row],[Domain]],Domains[[IdLabel]:[Id]],2,FALSE)=0,"",VLOOKUP(Users[[#This Row],[Domain]],Domains[[IdLabel]:[Id]],2,FALSE))</f>
        <v/>
      </c>
    </row>
    <row r="4" s="5" customFormat="true">
      <c r="A4" t="str">
        <f>CONCATENATE(Users[[#This Row],[Email]])</f>
        <v>R.Symmonds+Solvathon@castsoftware.com</v>
      </c>
      <c r="B4"/>
      <c r="C4" t="s">
        <v>27</v>
      </c>
      <c r="D4" t="s">
        <v>28</v>
      </c>
      <c r="E4" t="s">
        <v>29</v>
      </c>
      <c r="F4" t="s">
        <v>26</v>
      </c>
      <c r="G4" t="s">
        <v>20</v>
      </c>
      <c r="H4" t="s">
        <v>19</v>
      </c>
      <c r="I4" t="n">
        <v>16975.0</v>
      </c>
      <c r="J4" t="n">
        <f>IF(VLOOKUP(Users[[#This Row],[Domain]],Domains[[IdLabel]:[Id]],6,FALSE)=0,"",VLOOKUP(Users[[#This Row],[Domain]],Domains[[IdLabel]:[Id]],6,FALSE))</f>
        <v>16871.0</v>
      </c>
      <c r="K4" t="str">
        <f>IF(VLOOKUP(Users[[#This Row],[Domain]],Domains[[IdLabel]:[Id]],2,FALSE)=0,"",VLOOKUP(Users[[#This Row],[Domain]],Domains[[IdLabel]:[Id]],2,FALSE))</f>
        <v/>
      </c>
    </row>
    <row r="5" s="6" customFormat="true">
      <c r="A5" t="str">
        <f>CONCATENATE(Users[[#This Row],[Email]])</f>
        <v>Shivaramakrishnan.Iyer+Hackathon@lntinfotech.com</v>
      </c>
      <c r="B5"/>
      <c r="C5" t="s">
        <v>30</v>
      </c>
      <c r="D5" t="s">
        <v>31</v>
      </c>
      <c r="E5" t="s">
        <v>32</v>
      </c>
      <c r="F5" t="s">
        <v>26</v>
      </c>
      <c r="G5" t="s">
        <v>20</v>
      </c>
      <c r="H5" t="s">
        <v>19</v>
      </c>
      <c r="I5" t="n">
        <v>16938.0</v>
      </c>
      <c r="J5" t="n">
        <f>IF(VLOOKUP(Users[[#This Row],[Domain]],Domains[[IdLabel]:[Id]],6,FALSE)=0,"",VLOOKUP(Users[[#This Row],[Domain]],Domains[[IdLabel]:[Id]],6,FALSE))</f>
        <v>16871.0</v>
      </c>
      <c r="K5" t="str">
        <f>IF(VLOOKUP(Users[[#This Row],[Domain]],Domains[[IdLabel]:[Id]],2,FALSE)=0,"",VLOOKUP(Users[[#This Row],[Domain]],Domains[[IdLabel]:[Id]],2,FALSE))</f>
        <v/>
      </c>
    </row>
    <row r="6" s="7" customFormat="true">
      <c r="A6" t="str">
        <f>CONCATENATE(Users[[#This Row],[Email]])</f>
        <v>avinash.bhate+Solvathon@lntinfotech.com</v>
      </c>
      <c r="B6"/>
      <c r="C6" t="s">
        <v>33</v>
      </c>
      <c r="D6" t="s">
        <v>34</v>
      </c>
      <c r="E6" t="s">
        <v>35</v>
      </c>
      <c r="F6" t="s">
        <v>26</v>
      </c>
      <c r="G6" t="s">
        <v>20</v>
      </c>
      <c r="H6" t="s">
        <v>19</v>
      </c>
      <c r="I6" t="n">
        <v>16945.0</v>
      </c>
      <c r="J6" t="n">
        <f>IF(VLOOKUP(Users[[#This Row],[Domain]],Domains[[IdLabel]:[Id]],6,FALSE)=0,"",VLOOKUP(Users[[#This Row],[Domain]],Domains[[IdLabel]:[Id]],6,FALSE))</f>
        <v>16871.0</v>
      </c>
      <c r="K6" t="str">
        <f>IF(VLOOKUP(Users[[#This Row],[Domain]],Domains[[IdLabel]:[Id]],2,FALSE)=0,"",VLOOKUP(Users[[#This Row],[Domain]],Domains[[IdLabel]:[Id]],2,FALSE))</f>
        <v/>
      </c>
    </row>
    <row r="7" s="8" customFormat="true">
      <c r="A7" t="str">
        <f>CONCATENATE(Users[[#This Row],[Email]])</f>
        <v>santhosh.anumolu+Solvathon@lntinfotech.com</v>
      </c>
      <c r="B7"/>
      <c r="C7" t="s">
        <v>36</v>
      </c>
      <c r="D7" t="s">
        <v>37</v>
      </c>
      <c r="E7" t="s">
        <v>38</v>
      </c>
      <c r="F7" t="s">
        <v>26</v>
      </c>
      <c r="G7" t="s">
        <v>20</v>
      </c>
      <c r="H7" t="s">
        <v>19</v>
      </c>
      <c r="I7" t="n">
        <v>16944.0</v>
      </c>
      <c r="J7" t="n">
        <f>IF(VLOOKUP(Users[[#This Row],[Domain]],Domains[[IdLabel]:[Id]],6,FALSE)=0,"",VLOOKUP(Users[[#This Row],[Domain]],Domains[[IdLabel]:[Id]],6,FALSE))</f>
        <v>16871.0</v>
      </c>
      <c r="K7" t="str">
        <f>IF(VLOOKUP(Users[[#This Row],[Domain]],Domains[[IdLabel]:[Id]],2,FALSE)=0,"",VLOOKUP(Users[[#This Row],[Domain]],Domains[[IdLabel]:[Id]],2,FALSE))</f>
        <v/>
      </c>
    </row>
    <row r="8" s="9" customFormat="true">
      <c r="A8" t="str">
        <f>CONCATENATE(Users[[#This Row],[Email]])</f>
        <v>sunil.agrawal+Solvathon@lntinfotech.com</v>
      </c>
      <c r="B8"/>
      <c r="C8" t="s">
        <v>39</v>
      </c>
      <c r="D8" t="s">
        <v>40</v>
      </c>
      <c r="E8" t="s">
        <v>41</v>
      </c>
      <c r="F8" t="s">
        <v>26</v>
      </c>
      <c r="G8" t="s">
        <v>20</v>
      </c>
      <c r="H8" t="s">
        <v>19</v>
      </c>
      <c r="I8" t="n">
        <v>16947.0</v>
      </c>
      <c r="J8" t="n">
        <f>IF(VLOOKUP(Users[[#This Row],[Domain]],Domains[[IdLabel]:[Id]],6,FALSE)=0,"",VLOOKUP(Users[[#This Row],[Domain]],Domains[[IdLabel]:[Id]],6,FALSE))</f>
        <v>16871.0</v>
      </c>
      <c r="K8" t="str">
        <f>IF(VLOOKUP(Users[[#This Row],[Domain]],Domains[[IdLabel]:[Id]],2,FALSE)=0,"",VLOOKUP(Users[[#This Row],[Domain]],Domains[[IdLabel]:[Id]],2,FALSE))</f>
        <v/>
      </c>
    </row>
    <row r="9" s="10" customFormat="true">
      <c r="A9" t="str">
        <f>CONCATENATE(Users[[#This Row],[Email]])</f>
        <v>yogesh.chitari+Solvathon@lntinfotech.com</v>
      </c>
      <c r="B9"/>
      <c r="C9" t="s">
        <v>42</v>
      </c>
      <c r="D9" t="s">
        <v>43</v>
      </c>
      <c r="E9" t="s">
        <v>44</v>
      </c>
      <c r="F9" t="s">
        <v>26</v>
      </c>
      <c r="G9" t="s">
        <v>20</v>
      </c>
      <c r="H9" t="s">
        <v>19</v>
      </c>
      <c r="I9" t="n">
        <v>16946.0</v>
      </c>
      <c r="J9" t="n">
        <f>IF(VLOOKUP(Users[[#This Row],[Domain]],Domains[[IdLabel]:[Id]],6,FALSE)=0,"",VLOOKUP(Users[[#This Row],[Domain]],Domains[[IdLabel]:[Id]],6,FALSE))</f>
        <v>16871.0</v>
      </c>
      <c r="K9" t="str">
        <f>IF(VLOOKUP(Users[[#This Row],[Domain]],Domains[[IdLabel]:[Id]],2,FALSE)=0,"",VLOOKUP(Users[[#This Row],[Domain]],Domains[[IdLabel]:[Id]],2,FALSE))</f>
        <v/>
      </c>
    </row>
  </sheetData>
  <phoneticPr fontId="2" type="noConversion"/>
  <dataValidations count="3">
    <dataValidation type="list" errorStyle="information" allowBlank="1" showInputMessage="1" showErrorMessage="1" errorTitle="Domain not found" error="Domain not found._x000a_You can update datas using the CLI" promptTitle="Domain Validation" prompt="Select a domain or set a value (Id or CLIENTREF)" sqref="G2:G10" xr:uid="{877FD297-3333-4FEF-B82F-1E68F2CD8B1A}">
      <formula1>INDIRECT("Domains[IdLabel]")</formula1>
    </dataValidation>
    <dataValidation type="list" allowBlank="1" showInputMessage="1" showErrorMessage="1" promptTitle="ToIgnore" sqref="H2:H10" xr:uid="{CBCEC667-CF7A-481C-8496-B23B74F061B4}">
      <formula1>"true,false"</formula1>
    </dataValidation>
    <dataValidation type="list" allowBlank="1" showInputMessage="1" showErrorMessage="1" sqref="F2:F10" xr:uid="{A91F9F7B-5C20-4E68-9672-2BB3976A9E35}">
      <formula1>"manager,contributor,domainContributor,blindContributor,viewer"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9EC-63B9-439A-878C-0E73DBBEC6F7}">
  <dimension ref="A1:K8"/>
  <sheetViews>
    <sheetView topLeftCell="B1" workbookViewId="0">
      <selection activeCell="B2" sqref="A2:XFD2"/>
    </sheetView>
  </sheetViews>
  <sheetFormatPr baseColWidth="10" defaultRowHeight="15" x14ac:dyDescent="0.25"/>
  <cols>
    <col min="1" max="1" customWidth="true" hidden="true" width="28.5703125" collapsed="false"/>
    <col min="2" max="2" customWidth="true" width="28.5703125" collapsed="false"/>
    <col min="3" max="5" customWidth="true" width="35.7109375" collapsed="false"/>
    <col min="7" max="8" customWidth="true" hidden="true" width="0.0" collapsed="false"/>
    <col min="9" max="9" customWidth="true" hidden="true" width="18.5703125" collapsed="false"/>
    <col min="10" max="10" customWidth="true" hidden="true" width="0.0" collapsed="false"/>
    <col min="11" max="11" customWidth="true" hidden="true" width="15.7109375" collapsed="false"/>
  </cols>
  <sheetData>
    <row r="1" spans="1:11" x14ac:dyDescent="0.25">
      <c r="A1" t="s">
        <v>12</v>
      </c>
      <c r="B1" t="s">
        <v>0</v>
      </c>
      <c r="C1" t="s">
        <v>1</v>
      </c>
      <c r="D1" t="s">
        <v>8</v>
      </c>
      <c r="E1" t="s">
        <v>9</v>
      </c>
      <c r="F1" t="s">
        <v>11</v>
      </c>
      <c r="G1" t="s">
        <v>3</v>
      </c>
      <c r="H1" t="s">
        <v>15</v>
      </c>
      <c r="I1" t="s">
        <v>16</v>
      </c>
      <c r="J1" t="s">
        <v>17</v>
      </c>
      <c r="K1" t="s">
        <v>18</v>
      </c>
    </row>
    <row r="2" spans="1:11" ht="14.25" hidden="1" customHeight="1" x14ac:dyDescent="0.25">
      <c r="A2" t="str">
        <f>CONCATENATE(Applications[[#This Row],[Name]])</f>
        <v/>
      </c>
      <c r="F2" t="s">
        <v>19</v>
      </c>
      <c r="H2" t="e">
        <f>IF(VLOOKUP(Applications[[#This Row],[Domain]],Domains[[IdLabel]:[Id]],6,FALSE)=0,"",VLOOKUP(Applications[[#This Row],[Domain]],Domains[[IdLabel]:[Id]],6,FALSE))</f>
        <v>#N/A</v>
      </c>
      <c r="I2" t="e">
        <f>IF(VLOOKUP(Applications[[#This Row],[Domain]],Domains[[IdLabel]:[Id]],2,FALSE)=0,"",VLOOKUP(Applications[[#This Row],[Domain]],Domains[[IdLabel]:[Id]],2,FALSE))</f>
        <v>#N/A</v>
      </c>
      <c r="J2" t="e">
        <f>IF(VLOOKUP(Applications[[#This Row],[Contributors]],Users[[IdLabel]:[Id]],9,FALSE)=0,"",VLOOKUP(Applications[[#This Row],[Contributors]],Users[[IdLabel]:[Id]],9,FALSE))</f>
        <v>#N/A</v>
      </c>
      <c r="K2" t="e">
        <f>IF(VLOOKUP(Applications[[#This Row],[Contributors]],Users[[IdLabel]:[Id]],2,FALSE)=0,"",VLOOKUP(Applications[[#This Row],[Contributors]],Users[[IdLabel]:[Id]],2,FALSE))</f>
        <v>#N/A</v>
      </c>
    </row>
    <row r="3" s="11" customFormat="true">
      <c r="A3" t="str">
        <f>CONCATENATE(Applications[[#This Row],[Name]])</f>
        <v>42</v>
      </c>
      <c r="B3" t="s">
        <v>45</v>
      </c>
      <c r="C3" t="s">
        <v>46</v>
      </c>
      <c r="D3" t="s">
        <v>20</v>
      </c>
      <c r="E3"/>
      <c r="F3" t="s">
        <v>19</v>
      </c>
      <c r="G3" t="n">
        <v>115869.0</v>
      </c>
      <c r="H3" t="n">
        <f>IF(VLOOKUP(Applications[[#This Row],[Domain]],Domains[[IdLabel]:[Id]],6,FALSE)=0,"",VLOOKUP(Applications[[#This Row],[Domain]],Domains[[IdLabel]:[Id]],6,FALSE))</f>
        <v>16871.0</v>
      </c>
      <c r="I3" t="str">
        <f>IF(VLOOKUP(Applications[[#This Row],[Domain]],Domains[[IdLabel]:[Id]],2,FALSE)=0,"",VLOOKUP(Applications[[#This Row],[Domain]],Domains[[IdLabel]:[Id]],2,FALSE))</f>
        <v/>
      </c>
      <c r="J3" t="e">
        <f>IF(VLOOKUP(Applications[[#This Row],[Contributors]],Users[[IdLabel]:[Id]],9,FALSE)=0,"",VLOOKUP(Applications[[#This Row],[Contributors]],Users[[IdLabel]:[Id]],9,FALSE))</f>
        <v>#N/A</v>
      </c>
      <c r="K3" t="e">
        <f>IF(VLOOKUP(Applications[[#This Row],[Contributors]],Users[[IdLabel]:[Id]],2,FALSE)=0,"",VLOOKUP(Applications[[#This Row],[Contributors]],Users[[IdLabel]:[Id]],2,FALSE))</f>
        <v>#N/A</v>
      </c>
    </row>
    <row r="4" s="12" customFormat="true">
      <c r="A4" t="str">
        <f>CONCATENATE(Applications[[#This Row],[Name]])</f>
        <v>Advisor_Buddy</v>
      </c>
      <c r="B4" t="s">
        <v>47</v>
      </c>
      <c r="C4" t="s">
        <v>48</v>
      </c>
      <c r="D4" t="s">
        <v>20</v>
      </c>
      <c r="E4"/>
      <c r="F4" t="s">
        <v>19</v>
      </c>
      <c r="G4" t="n">
        <v>115868.0</v>
      </c>
      <c r="H4" t="n">
        <f>IF(VLOOKUP(Applications[[#This Row],[Domain]],Domains[[IdLabel]:[Id]],6,FALSE)=0,"",VLOOKUP(Applications[[#This Row],[Domain]],Domains[[IdLabel]:[Id]],6,FALSE))</f>
        <v>16871.0</v>
      </c>
      <c r="I4" t="str">
        <f>IF(VLOOKUP(Applications[[#This Row],[Domain]],Domains[[IdLabel]:[Id]],2,FALSE)=0,"",VLOOKUP(Applications[[#This Row],[Domain]],Domains[[IdLabel]:[Id]],2,FALSE))</f>
        <v/>
      </c>
      <c r="J4" t="e">
        <f>IF(VLOOKUP(Applications[[#This Row],[Contributors]],Users[[IdLabel]:[Id]],9,FALSE)=0,"",VLOOKUP(Applications[[#This Row],[Contributors]],Users[[IdLabel]:[Id]],9,FALSE))</f>
        <v>#N/A</v>
      </c>
      <c r="K4" t="e">
        <f>IF(VLOOKUP(Applications[[#This Row],[Contributors]],Users[[IdLabel]:[Id]],2,FALSE)=0,"",VLOOKUP(Applications[[#This Row],[Contributors]],Users[[IdLabel]:[Id]],2,FALSE))</f>
        <v>#N/A</v>
      </c>
    </row>
    <row r="5" s="13" customFormat="true">
      <c r="A5" t="str">
        <f>CONCATENATE(Applications[[#This Row],[Name]])</f>
        <v>App1</v>
      </c>
      <c r="B5" t="s">
        <v>49</v>
      </c>
      <c r="C5" t="s">
        <v>50</v>
      </c>
      <c r="D5" t="s">
        <v>22</v>
      </c>
      <c r="E5" t="s">
        <v>23</v>
      </c>
      <c r="F5" t="s">
        <v>19</v>
      </c>
      <c r="G5" t="n">
        <v>115819.0</v>
      </c>
      <c r="H5" t="n">
        <f>IF(VLOOKUP(Applications[[#This Row],[Domain]],Domains[[IdLabel]:[Id]],6,FALSE)=0,"",VLOOKUP(Applications[[#This Row],[Domain]],Domains[[IdLabel]:[Id]],6,FALSE))</f>
        <v>16882.0</v>
      </c>
      <c r="I5" t="str">
        <f>IF(VLOOKUP(Applications[[#This Row],[Domain]],Domains[[IdLabel]:[Id]],2,FALSE)=0,"",VLOOKUP(Applications[[#This Row],[Domain]],Domains[[IdLabel]:[Id]],2,FALSE))</f>
        <v/>
      </c>
      <c r="J5" t="n">
        <f>IF(VLOOKUP(Applications[[#This Row],[Contributors]],Users[[IdLabel]:[Id]],9,FALSE)=0,"",VLOOKUP(Applications[[#This Row],[Contributors]],Users[[IdLabel]:[Id]],9,FALSE))</f>
        <v>16974.0</v>
      </c>
      <c r="K5" t="str">
        <f>IF(VLOOKUP(Applications[[#This Row],[Contributors]],Users[[IdLabel]:[Id]],2,FALSE)=0,"",VLOOKUP(Applications[[#This Row],[Contributors]],Users[[IdLabel]:[Id]],2,FALSE))</f>
        <v/>
      </c>
    </row>
    <row r="6" s="14" customFormat="true">
      <c r="A6" t="str">
        <f>CONCATENATE(Applications[[#This Row],[Name]])</f>
        <v>App2</v>
      </c>
      <c r="B6" t="s">
        <v>51</v>
      </c>
      <c r="C6" t="s">
        <v>52</v>
      </c>
      <c r="D6" t="s">
        <v>22</v>
      </c>
      <c r="E6" t="s">
        <v>23</v>
      </c>
      <c r="F6" t="s">
        <v>19</v>
      </c>
      <c r="G6" t="n">
        <v>115860.0</v>
      </c>
      <c r="H6" t="n">
        <f>IF(VLOOKUP(Applications[[#This Row],[Domain]],Domains[[IdLabel]:[Id]],6,FALSE)=0,"",VLOOKUP(Applications[[#This Row],[Domain]],Domains[[IdLabel]:[Id]],6,FALSE))</f>
        <v>16882.0</v>
      </c>
      <c r="I6" t="str">
        <f>IF(VLOOKUP(Applications[[#This Row],[Domain]],Domains[[IdLabel]:[Id]],2,FALSE)=0,"",VLOOKUP(Applications[[#This Row],[Domain]],Domains[[IdLabel]:[Id]],2,FALSE))</f>
        <v/>
      </c>
      <c r="J6" t="n">
        <f>IF(VLOOKUP(Applications[[#This Row],[Contributors]],Users[[IdLabel]:[Id]],9,FALSE)=0,"",VLOOKUP(Applications[[#This Row],[Contributors]],Users[[IdLabel]:[Id]],9,FALSE))</f>
        <v>16974.0</v>
      </c>
      <c r="K6" t="str">
        <f>IF(VLOOKUP(Applications[[#This Row],[Contributors]],Users[[IdLabel]:[Id]],2,FALSE)=0,"",VLOOKUP(Applications[[#This Row],[Contributors]],Users[[IdLabel]:[Id]],2,FALSE))</f>
        <v/>
      </c>
    </row>
    <row r="7" s="15" customFormat="true">
      <c r="A7" t="str">
        <f>CONCATENATE(Applications[[#This Row],[Name]])</f>
        <v>App3</v>
      </c>
      <c r="B7" t="s">
        <v>53</v>
      </c>
      <c r="C7" t="s">
        <v>54</v>
      </c>
      <c r="D7" t="s">
        <v>22</v>
      </c>
      <c r="E7" t="s">
        <v>23</v>
      </c>
      <c r="F7" t="s">
        <v>19</v>
      </c>
      <c r="G7" t="n">
        <v>115861.0</v>
      </c>
      <c r="H7" t="n">
        <f>IF(VLOOKUP(Applications[[#This Row],[Domain]],Domains[[IdLabel]:[Id]],6,FALSE)=0,"",VLOOKUP(Applications[[#This Row],[Domain]],Domains[[IdLabel]:[Id]],6,FALSE))</f>
        <v>16882.0</v>
      </c>
      <c r="I7" t="str">
        <f>IF(VLOOKUP(Applications[[#This Row],[Domain]],Domains[[IdLabel]:[Id]],2,FALSE)=0,"",VLOOKUP(Applications[[#This Row],[Domain]],Domains[[IdLabel]:[Id]],2,FALSE))</f>
        <v/>
      </c>
      <c r="J7" t="n">
        <f>IF(VLOOKUP(Applications[[#This Row],[Contributors]],Users[[IdLabel]:[Id]],9,FALSE)=0,"",VLOOKUP(Applications[[#This Row],[Contributors]],Users[[IdLabel]:[Id]],9,FALSE))</f>
        <v>16974.0</v>
      </c>
      <c r="K7" t="str">
        <f>IF(VLOOKUP(Applications[[#This Row],[Contributors]],Users[[IdLabel]:[Id]],2,FALSE)=0,"",VLOOKUP(Applications[[#This Row],[Contributors]],Users[[IdLabel]:[Id]],2,FALSE))</f>
        <v/>
      </c>
    </row>
    <row r="8" s="16" customFormat="true">
      <c r="A8" t="str">
        <f>CONCATENATE(Applications[[#This Row],[Name]])</f>
        <v>App4</v>
      </c>
      <c r="B8" t="s">
        <v>55</v>
      </c>
      <c r="C8" t="s">
        <v>56</v>
      </c>
      <c r="D8" t="s">
        <v>22</v>
      </c>
      <c r="E8" t="s">
        <v>23</v>
      </c>
      <c r="F8" t="s">
        <v>19</v>
      </c>
      <c r="G8" t="n">
        <v>115818.0</v>
      </c>
      <c r="H8" t="n">
        <f>IF(VLOOKUP(Applications[[#This Row],[Domain]],Domains[[IdLabel]:[Id]],6,FALSE)=0,"",VLOOKUP(Applications[[#This Row],[Domain]],Domains[[IdLabel]:[Id]],6,FALSE))</f>
        <v>16882.0</v>
      </c>
      <c r="I8" t="str">
        <f>IF(VLOOKUP(Applications[[#This Row],[Domain]],Domains[[IdLabel]:[Id]],2,FALSE)=0,"",VLOOKUP(Applications[[#This Row],[Domain]],Domains[[IdLabel]:[Id]],2,FALSE))</f>
        <v/>
      </c>
      <c r="J8" t="n">
        <f>IF(VLOOKUP(Applications[[#This Row],[Contributors]],Users[[IdLabel]:[Id]],9,FALSE)=0,"",VLOOKUP(Applications[[#This Row],[Contributors]],Users[[IdLabel]:[Id]],9,FALSE))</f>
        <v>16974.0</v>
      </c>
      <c r="K8" t="str">
        <f>IF(VLOOKUP(Applications[[#This Row],[Contributors]],Users[[IdLabel]:[Id]],2,FALSE)=0,"",VLOOKUP(Applications[[#This Row],[Contributors]],Users[[IdLabel]:[Id]],2,FALSE))</f>
        <v/>
      </c>
    </row>
  </sheetData>
  <phoneticPr fontId="2" type="noConversion"/>
  <dataValidations count="3">
    <dataValidation type="list" errorStyle="information" allowBlank="1" showInputMessage="1" showErrorMessage="1" errorTitle="User not found" error="User reference not found._x000a_You can update datas using the CLI" promptTitle="User Validation" prompt="Select a user or set a value (Id or CLIENTREF)" sqref="E2:E9" xr:uid="{5A35B4A3-C3A6-4EDD-9F9B-BC36673DAFEE}">
      <formula1>INDIRECT("Users[IdLabel]")</formula1>
    </dataValidation>
    <dataValidation type="list" errorStyle="information" allowBlank="1" showInputMessage="1" showErrorMessage="1" errorTitle="Domain not found" error="Domain reference not found._x000a_You can update datas using the CLI" promptTitle="Domain Validation" prompt="Select a domain or set a value (Id or CLIENTREF)" sqref="D2:D9" xr:uid="{5F26F31D-5EA3-459B-AAF7-6D15945BA65D}">
      <formula1>INDIRECT("Domains[IdLabel]")</formula1>
    </dataValidation>
    <dataValidation type="list" allowBlank="1" showInputMessage="1" showErrorMessage="1" sqref="F2:F9" xr:uid="{29467A7C-A1F5-4762-861E-2151BDCD415B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5 c 9 f 0 b 8 c - 4 5 3 f - 4 e a 3 - b d 5 7 - 7 b 4 6 0 b 2 7 2 9 9 1 "   x m l n s = " h t t p : / / s c h e m a s . m i c r o s o f t . c o m / D a t a M a s h u p " > A A A A A B 0 E A A B Q S w M E F A A C A A g A h n x d T 5 / J Y V q p A A A A + A A A A B I A H A B D b 2 5 m a W c v U G F j a 2 F n Z S 5 4 b W w g o h g A K K A U A A A A A A A A A A A A A A A A A A A A A A A A A A A A h Y / N C o J A F I V f R W b v X H + y R K 7 j I m i V E A X R V n T U I R 1 j Z k z f r U W P 1 C s k l N W u 5 T l 8 B 7 7 z u N 0 x G d v G u n K l R S d j 4 l K H W F z m X S F k F Z P e l H Z I E o a 7 L D 9 n F b c m W O p o 1 C I m t T G X C G A Y B j r 4 t F M V e I 7 j w i n d H v K a t 5 k t p D a Z z D n 5 r I r / K 8 L w + J J h H l 3 5 N A j C J V 2 E L s J c Y y r k F / E m Y + o g / J S 4 7 h v T K 8 5 K Z W / 2 C H N E e L 9 g T 1 B L A w Q U A A I A C A C G f F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x d T 8 u l 6 5 E S A Q A A f g M A A B M A H A B G b 3 J t d W x h c y 9 T Z W N 0 a W 9 u M S 5 t I K I Y A C i g F A A A A A A A A A A A A A A A A A A A A A A A A A A A A O 2 S v 2 r D M B C H d 4 P f Q a i L D S Z g S q a S o Z j S p W R o D B 1 C K L J 9 S U S s O 6 M / N M X 4 g f I c e b H K t Z O W k g 6 l d K s W o d P p 9 3 E f M l B a S c g W w 5 7 e h E E Y m K 3 Q U L F c F D U I d 8 1 m r A Y b B s y v B T l d g q / c 7 U u o J 5 n T G t A + k d 4 V R L s o b p d z o W D G T 2 / 5 q l t m h N Y 3 r Z I h 4 o r n r w 0 w R Z V c y + O B + 7 D 3 7 k m u B Z o 1 a Z V R 7 R T 2 X S Y a g E n b c l 8 l R E h 5 w m w f Y G F v u y 4 + p z 7 I D Y J h G 0 2 u O R 7 A f A T f 9 6 X o K z d h n z I 7 f 2 r 5 n F S h w d + A K L f j 4 0 d 6 y c i h j Z 7 j E Y x O F a A 9 O g w k f k u / Y H L 6 C 5 P T f 5 O 9 y d u m A a z S i y I H S u b J E i F q T 1 8 w O e v / w Y i j r D 8 e 7 A 1 Q S w E C L Q A U A A I A C A C G f F 1 P n 8 l h W q k A A A D 4 A A A A E g A A A A A A A A A A A A A A A A A A A A A A Q 2 9 u Z m l n L 1 B h Y 2 t h Z 2 U u e G 1 s U E s B A i 0 A F A A C A A g A h n x d T w / K 6 a u k A A A A 6 Q A A A B M A A A A A A A A A A A A A A A A A 9 Q A A A F t D b 2 5 0 Z W 5 0 X 1 R 5 c G V z X S 5 4 b W x Q S w E C L Q A U A A I A C A C G f F 1 P y 6 X r k R I B A A B + A w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G A A A A A A A A N o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I 4 L j Q 1 N D g x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T k 3 Y W I w N D M t M D M x Y S 0 0 Y z k 1 L T h m N m Q t O T Y 0 Y m Y w Y m M 3 N G Y 5 I i A v P j w v U 3 R h Y m x l R W 5 0 c m l l c z 4 8 L 0 l 0 Z W 0 + P E l 0 Z W 0 + P E l 0 Z W 1 M b 2 N h d G l v b j 4 8 S X R l b V R 5 c G U + R m 9 y b X V s Y T w v S X R l b V R 5 c G U + P E l 0 Z W 1 Q Y X R o P l N l Y 3 R p b 2 4 x L 1 R h Y m x l Y X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U 4 L j A 4 N z Q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G F k N z A 1 M j M t N z Q 2 N S 0 0 N T M 3 L T h k N W E t M z Z j Y z A 3 N W M z Y j M 4 I i A v P j w v U 3 R h Y m x l R W 5 0 c m l l c z 4 8 L 0 l 0 Z W 0 + P E l 0 Z W 0 + P E l 0 Z W 1 M b 2 N h d G l v b j 4 8 S X R l b V R 5 c G U + R m 9 y b X V s Y T w v S X R l b V R 5 c G U + P E l 0 Z W 1 Q Y X R o P l N l Y 3 R p b 2 4 x L 1 R h Y m x l Y X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0 F w c G V u Z D E v T G l n b m V z I G d y b 3 V w w 6 l l c y 5 7 Q 2 9 s b 2 5 u Z T E s M H 0 m c X V v d D s s J n F 1 b 3 Q 7 U 2 V j d G l v b j E v Q X B w Z W 5 k M S 9 M a W d u Z X M g Z 3 J v d X D D q W V z L n t O b 2 1 i c m U s M X 0 m c X V v d D t d L C Z x d W 9 0 O 0 N v b H V t b k N v d W 5 0 J n F 1 b 3 Q 7 O j I s J n F 1 b 3 Q 7 S 2 V 5 Q 2 9 s d W 1 u T m F t Z X M m c X V v d D s 6 W y Z x d W 9 0 O 0 N v b G 9 u b m U x J n F 1 b 3 Q 7 X S w m c X V v d D t D b 2 x 1 b W 5 J Z G V u d G l 0 a W V z J n F 1 b 3 Q 7 O l s m c X V v d D t T Z W N 0 a W 9 u M S 9 B c H B l b m Q x L 0 x p Z 2 5 l c y B n c m 9 1 c M O p Z X M u e 0 N v b G 9 u b m U x L D B 9 J n F 1 b 3 Q 7 L C Z x d W 9 0 O 1 N l Y 3 R p b 2 4 x L 0 F w c G V u Z D E v T G l n b m V z I G d y b 3 V w w 6 l l c y 5 7 T m 9 t Y n J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v b m 5 l M S Z x d W 9 0 O y w m c X V v d D t O b 2 1 i c m U m c X V v d D t d I i A v P j x F b n R y e S B U e X B l P S J G a W x s Q 2 9 s d W 1 u V H l w Z X M i I F Z h b H V l P S J z Q m d V P S I g L z 4 8 R W 5 0 c n k g V H l w Z T 0 i R m l s b E x h c 3 R V c G R h d G V k I i B W Y W x 1 Z T 0 i Z D I w M T k t M T A t M j l U M T Q 6 M j U 6 M D E u M z E 2 N D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k N j U x M D I z O C 1 i Z D Q 3 L T Q y M j M t Y m E 4 M y 1 h N G E z Y T A y Z m U y O G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M a W d u Z X M l M j B n c m 9 1 c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M a W d u Z X M l M j B n c m 9 1 c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t W t 5 a / J 6 x N g Q u M I 9 + H g z o A A A A A A g A A A A A A A 2 Y A A M A A A A A Q A A A A d 8 N 0 s k R Z Y X r m N D K m s 9 K y S g A A A A A E g A A A o A A A A B A A A A C C O U e u m 4 / N M N x 9 8 G X 5 F M x W U A A A A N t 4 a U z X S 1 J 1 L E W v u k k + J B 7 / U Z l 8 P 3 e F I s P C A W O 3 5 G p Q 4 W C i K P f h V 8 s C q p G P 7 a l L N N t f H 7 I B / a w d p A t x F x A z w 3 x K S 9 U 4 J x b N 6 1 c b V 6 2 F K v t b F A A A A K R e 5 T g Z 1 D t o 3 V 0 x 3 y C l e V / w s 7 e v < / D a t a M a s h u p > 
</file>

<file path=customXml/itemProps1.xml><?xml version="1.0" encoding="utf-8"?>
<ds:datastoreItem xmlns:ds="http://schemas.openxmlformats.org/officeDocument/2006/customXml" ds:itemID="{D027E77D-F231-4DAD-8E9D-C8018099D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Domains</vt:lpstr>
      <vt:lpstr>Users</vt:lpstr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2019-10-29T14:00:47Z</dcterms:created>
  <dc:creator>CAST Highlight</dc:creator>
  <cp:lastModifiedBy>Stephane Nguyen</cp:lastModifiedBy>
  <dcterms:modified xsi:type="dcterms:W3CDTF">2020-04-16T13:02:36Z</dcterms:modified>
  <dc:title>Excel Importer</dc:title>
</cp:coreProperties>
</file>