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mc:AlternateContent xmlns:mc="http://schemas.openxmlformats.org/markup-compatibility/2006">
    <mc:Choice Requires="x15">
      <x15ac:absPath xmlns:x15ac="http://schemas.microsoft.com/office/spreadsheetml/2010/11/ac" url="C:\Users\Jayesh Pamnani\Downloads\"/>
    </mc:Choice>
  </mc:AlternateContent>
  <xr:revisionPtr revIDLastSave="0" documentId="13_ncr:1_{27619DB0-2578-46FA-8B65-A015127939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D14" i="1"/>
  <c r="D15" i="1" s="1"/>
  <c r="C14" i="1"/>
  <c r="C15" i="1" s="1"/>
  <c r="B14" i="1"/>
  <c r="B15" i="1" s="1"/>
  <c r="D10" i="1"/>
  <c r="D11" i="1" s="1"/>
  <c r="E10" i="1"/>
  <c r="E11" i="1" s="1"/>
  <c r="C10" i="1"/>
  <c r="C11" i="1" s="1"/>
  <c r="B10" i="1"/>
  <c r="B11" i="1" s="1"/>
  <c r="F11" i="1" l="1"/>
  <c r="E17" i="1"/>
  <c r="D17" i="1"/>
  <c r="C17" i="1"/>
  <c r="F15" i="1"/>
  <c r="B17" i="1"/>
  <c r="B18" i="1" s="1"/>
  <c r="C18" i="1" l="1"/>
  <c r="D18" i="1" s="1"/>
  <c r="E18" i="1" s="1"/>
  <c r="F17" i="1"/>
  <c r="B20" i="1"/>
</calcChain>
</file>

<file path=xl/sharedStrings.xml><?xml version="1.0" encoding="utf-8"?>
<sst xmlns="http://schemas.openxmlformats.org/spreadsheetml/2006/main" count="23" uniqueCount="22">
  <si>
    <t>Financial Analysis for NutriScope Health Metrics Application</t>
  </si>
  <si>
    <t>Created By: Jayesh Pamnani</t>
  </si>
  <si>
    <t>Date: 3rd March, 2024</t>
  </si>
  <si>
    <t>Note: Change the inputs, shown in green below (i.e. interest rate, number of years, costs, and benefits). Be sure to double-check the formulas based on the inputs.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</si>
  <si>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</si>
  <si>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</si>
  <si>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</si>
  <si>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</si>
  <si>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</si>
  <si>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</si>
  <si>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</si>
  <si>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</si>
  <si>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</si>
  <si>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</si>
  <si>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</si>
  <si>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</si>
  <si>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</si>
  <si>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Payback in Year 1</t>
  </si>
  <si>
    <t>Assumptions</t>
  </si>
  <si>
    <t>Steady revenue growth driven by market research and user adoption rates</t>
  </si>
  <si>
    <t>A discount rate that accounts for the opportunity cost and project risk</t>
  </si>
  <si>
    <t>Moderate inflation impacting costs and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</si>
</sst>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0" fontId="7" fillId="0" borderId="0" xfId="0" applyNumberFormat="1" applyFont="1"/>
    <xf numFmtId="37" fontId="7" fillId="0" borderId="0" xfId="1" applyNumberFormat="1" applyFont="1"/>
    <xf numFmtId="0" fontId="7" fillId="0" borderId="0" xfId="2" applyNumberFormat="1" applyFont="1"/>
    <xf numFmtId="0" fontId="7" fillId="0" borderId="0" xfId="0" applyFont="1"/>
    <xf numFmtId="3" fontId="7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352425</xdr:colOff>
      <xdr:row>18</xdr:row>
      <xdr:rowOff>38100</xdr:rowOff>
    </xdr:from>
    <xdr:to>
      <xdr:col>2</xdr:col>
      <xdr:colOff>352425</xdr:colOff>
      <xdr:row>20</xdr:row>
      <xdr:rowOff>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35909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6"/>
  <sheetViews>
    <sheetView tabSelected="1" zoomScale="91" workbookViewId="0">
      <selection activeCell="L25" sqref="L25"/>
    </sheetView>
  </sheetViews>
  <sheetFormatPr defaultRowHeight="13.15"/>
  <cols>
    <col min="1" max="1" width="37.140625" bestFit="1" customWidth="1"/>
    <col min="2" max="2" width="11.42578125" bestFit="1" customWidth="1"/>
    <col min="3" max="5" width="8.7109375" bestFit="1" customWidth="1"/>
    <col min="7" max="7" width="17.7109375" customWidth="1"/>
  </cols>
  <sheetData>
    <row r="1" spans="1:7" ht="22.9">
      <c r="A1" s="21" t="s">
        <v>0</v>
      </c>
      <c r="B1" s="21"/>
      <c r="C1" s="21"/>
      <c r="D1" s="21"/>
      <c r="E1" s="21"/>
      <c r="F1" s="21"/>
      <c r="G1" s="21"/>
    </row>
    <row r="2" spans="1:7" ht="22.9">
      <c r="A2" s="13" t="s">
        <v>1</v>
      </c>
      <c r="B2" s="13"/>
      <c r="C2" s="13" t="s">
        <v>2</v>
      </c>
      <c r="D2" s="12"/>
      <c r="E2" s="12"/>
      <c r="F2" s="12"/>
      <c r="G2" s="12"/>
    </row>
    <row r="3" spans="1:7" ht="30" customHeight="1">
      <c r="A3" s="20" t="s">
        <v>3</v>
      </c>
      <c r="B3" s="20"/>
      <c r="C3" s="20"/>
      <c r="D3" s="20"/>
      <c r="E3" s="20"/>
      <c r="F3" s="20"/>
      <c r="G3" s="20"/>
    </row>
    <row r="4" spans="1:7">
      <c r="A4" s="11"/>
      <c r="B4" s="11"/>
      <c r="C4" s="11"/>
      <c r="D4" s="11"/>
      <c r="E4" s="11"/>
      <c r="F4" s="11"/>
      <c r="G4" s="11"/>
    </row>
    <row r="5" spans="1:7">
      <c r="A5" s="2" t="s">
        <v>4</v>
      </c>
      <c r="B5" s="14">
        <v>0.06</v>
      </c>
    </row>
    <row r="6" spans="1:7">
      <c r="A6" s="2"/>
      <c r="B6" s="8"/>
    </row>
    <row r="7" spans="1:7">
      <c r="A7" t="s">
        <v>5</v>
      </c>
      <c r="D7" s="2" t="s">
        <v>6</v>
      </c>
      <c r="F7" s="2"/>
    </row>
    <row r="8" spans="1:7">
      <c r="B8" s="16">
        <v>0</v>
      </c>
      <c r="C8" s="17">
        <v>1</v>
      </c>
      <c r="D8" s="17">
        <v>2</v>
      </c>
      <c r="E8" s="17">
        <v>3</v>
      </c>
      <c r="F8" s="2" t="s">
        <v>7</v>
      </c>
    </row>
    <row r="9" spans="1:7">
      <c r="A9" t="s">
        <v>8</v>
      </c>
      <c r="B9" s="18">
        <v>90000</v>
      </c>
      <c r="C9" s="18">
        <v>30000</v>
      </c>
      <c r="D9" s="18">
        <v>20000</v>
      </c>
      <c r="E9" s="18">
        <v>10000</v>
      </c>
    </row>
    <row r="10" spans="1:7">
      <c r="A10" t="s">
        <v>9</v>
      </c>
      <c r="B10" s="10">
        <f>ROUND(1/(1+$B$5)^B$8,2)</f>
        <v>1</v>
      </c>
      <c r="C10" s="10">
        <f>ROUND(1/(1+$B$5)^C$8,2)</f>
        <v>0.94</v>
      </c>
      <c r="D10" s="10">
        <f>ROUND(1/(1+$B$5)^D$8,2)</f>
        <v>0.89</v>
      </c>
      <c r="E10" s="10">
        <f>ROUND(1/(1+$B$5)^E$8,2)</f>
        <v>0.84</v>
      </c>
    </row>
    <row r="11" spans="1:7">
      <c r="A11" s="2" t="s">
        <v>10</v>
      </c>
      <c r="B11" s="3">
        <f>B9*B10</f>
        <v>90000</v>
      </c>
      <c r="C11" s="3">
        <f>C9*C10</f>
        <v>28200</v>
      </c>
      <c r="D11" s="3">
        <f>D9*D10</f>
        <v>17800</v>
      </c>
      <c r="E11" s="3">
        <f>E9*E10</f>
        <v>8400</v>
      </c>
      <c r="F11" s="4">
        <f>SUM(B11:E11)</f>
        <v>144400</v>
      </c>
    </row>
    <row r="13" spans="1:7">
      <c r="A13" t="s">
        <v>11</v>
      </c>
      <c r="B13" s="15">
        <v>0</v>
      </c>
      <c r="C13" s="15">
        <v>80000</v>
      </c>
      <c r="D13" s="15">
        <v>90000</v>
      </c>
      <c r="E13" s="15">
        <v>100000</v>
      </c>
    </row>
    <row r="14" spans="1:7">
      <c r="A14" t="s">
        <v>9</v>
      </c>
      <c r="B14" s="10">
        <f>ROUND(1/(1+$B$5)^B$8,2)</f>
        <v>1</v>
      </c>
      <c r="C14" s="10">
        <f>ROUND(1/(1+$B$5)^C$8,2)</f>
        <v>0.94</v>
      </c>
      <c r="D14" s="10">
        <f>ROUND(1/(1+$B$5)^D$8,2)</f>
        <v>0.89</v>
      </c>
      <c r="E14" s="10">
        <f>ROUND(1/(1+$B$5)^E$8,2)</f>
        <v>0.84</v>
      </c>
    </row>
    <row r="15" spans="1:7">
      <c r="A15" s="2" t="s">
        <v>12</v>
      </c>
      <c r="B15" s="5">
        <f>B13*B14</f>
        <v>0</v>
      </c>
      <c r="C15" s="3">
        <f>C13*C14</f>
        <v>75200</v>
      </c>
      <c r="D15" s="3">
        <f>D13*D14</f>
        <v>80100</v>
      </c>
      <c r="E15" s="3">
        <f>E13*E14</f>
        <v>84000</v>
      </c>
      <c r="F15" s="3">
        <f>SUM(B15:E15)</f>
        <v>239300</v>
      </c>
    </row>
    <row r="17" spans="1:7">
      <c r="A17" t="s">
        <v>13</v>
      </c>
      <c r="B17" s="1">
        <f>B15-B11</f>
        <v>-90000</v>
      </c>
      <c r="C17" s="1">
        <f>C15-C11</f>
        <v>47000</v>
      </c>
      <c r="D17" s="1">
        <f>D15-D11</f>
        <v>62300</v>
      </c>
      <c r="E17" s="1">
        <f>E15-E11</f>
        <v>75600</v>
      </c>
      <c r="F17" s="4">
        <f>F15-F11</f>
        <v>94900</v>
      </c>
      <c r="G17" s="6" t="s">
        <v>14</v>
      </c>
    </row>
    <row r="18" spans="1:7">
      <c r="A18" t="s">
        <v>15</v>
      </c>
      <c r="B18" s="1">
        <f>B17</f>
        <v>-90000</v>
      </c>
      <c r="C18" s="1">
        <f>B18+C17</f>
        <v>-43000</v>
      </c>
      <c r="D18" s="1">
        <f>C18+D17</f>
        <v>19300</v>
      </c>
      <c r="E18" s="9">
        <f>D18+E17</f>
        <v>94900</v>
      </c>
    </row>
    <row r="20" spans="1:7">
      <c r="A20" s="2" t="s">
        <v>16</v>
      </c>
      <c r="B20" s="7">
        <f>(F15-F11)/F11</f>
        <v>0.65720221606648199</v>
      </c>
    </row>
    <row r="21" spans="1:7">
      <c r="B21" s="19" t="s">
        <v>17</v>
      </c>
      <c r="C21" s="19"/>
      <c r="D21" s="19"/>
    </row>
    <row r="22" spans="1:7">
      <c r="A22" s="2"/>
    </row>
    <row r="23" spans="1:7">
      <c r="A23" s="2" t="s">
        <v>18</v>
      </c>
    </row>
    <row r="24" spans="1:7" ht="26.45">
      <c r="A24" s="11" t="s">
        <v>19</v>
      </c>
    </row>
    <row r="25" spans="1:7" ht="26.45">
      <c r="A25" s="11" t="s">
        <v>20</v>
      </c>
    </row>
    <row r="26" spans="1:7" ht="26.45">
      <c r="A26" s="11" t="s">
        <v>21</v>
      </c>
    </row>
  </sheetData>
  <mergeCells count="3">
    <mergeCell ref="B21:D21"/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Augsburg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Department</dc:creator>
  <cp:keywords/>
  <dc:description/>
  <cp:lastModifiedBy>William Frank Dzialak</cp:lastModifiedBy>
  <cp:revision/>
  <dcterms:created xsi:type="dcterms:W3CDTF">2003-02-20T16:30:31Z</dcterms:created>
  <dcterms:modified xsi:type="dcterms:W3CDTF">2024-04-02T22:40:17Z</dcterms:modified>
  <cp:category/>
  <cp:contentStatus/>
</cp:coreProperties>
</file>