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ExcelPaySlipConversionToPDF\Data\"/>
    </mc:Choice>
  </mc:AlternateContent>
  <xr:revisionPtr revIDLastSave="0" documentId="13_ncr:1_{9D582F49-98F4-471A-92B0-800250DCF0D1}" xr6:coauthVersionLast="45" xr6:coauthVersionMax="45" xr10:uidLastSave="{00000000-0000-0000-0000-000000000000}"/>
  <bookViews>
    <workbookView xWindow="-120" yWindow="-120" windowWidth="15600" windowHeight="11310" firstSheet="5" xr2:uid="{00000000-000D-0000-FFFF-FFFF00000000}"/>
  </bookViews>
  <sheets>
    <sheet name="Sheet1" sheetId="1" r:id="rId1"/>
    <sheet name="AG 102" sheetId="3" r:id="rId2"/>
    <sheet name="AG 103" sheetId="4" r:id="rId3"/>
    <sheet name="AG 105" sheetId="5" r:id="rId4"/>
    <sheet name="AG 107" sheetId="7" r:id="rId5"/>
    <sheet name="AG 108" sheetId="8" r:id="rId6"/>
    <sheet name="AG109" sheetId="11" r:id="rId7"/>
    <sheet name="AG110" sheetId="12" r:id="rId8"/>
    <sheet name="AG111" sheetId="13" r:id="rId9"/>
    <sheet name="AG112" sheetId="17" r:id="rId10"/>
    <sheet name="AG113" sheetId="18" r:id="rId11"/>
    <sheet name="AG114" sheetId="19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19" l="1"/>
  <c r="C16" i="19"/>
  <c r="C15" i="19"/>
  <c r="C14" i="19"/>
  <c r="C13" i="19"/>
  <c r="E8" i="19"/>
  <c r="E6" i="19"/>
  <c r="E7" i="19"/>
  <c r="C7" i="18"/>
  <c r="E15" i="19"/>
  <c r="E13" i="19"/>
  <c r="E20" i="19" s="1"/>
  <c r="C20" i="19" l="1"/>
  <c r="C22" i="19" s="1"/>
  <c r="H9" i="1"/>
  <c r="H10" i="1"/>
  <c r="H11" i="1"/>
  <c r="H12" i="1"/>
  <c r="H13" i="1"/>
  <c r="H14" i="1"/>
  <c r="H15" i="1"/>
  <c r="H16" i="1"/>
  <c r="H17" i="1"/>
  <c r="H18" i="1"/>
  <c r="H19" i="1"/>
  <c r="Q7" i="1"/>
  <c r="Q8" i="1"/>
  <c r="H7" i="1"/>
  <c r="H8" i="1"/>
  <c r="Q19" i="1" l="1"/>
  <c r="I19" i="1"/>
  <c r="L19" i="1" l="1"/>
  <c r="C16" i="18"/>
  <c r="C15" i="18"/>
  <c r="E8" i="18"/>
  <c r="E7" i="18"/>
  <c r="E6" i="18"/>
  <c r="E15" i="18"/>
  <c r="E13" i="18"/>
  <c r="C16" i="17"/>
  <c r="C15" i="17"/>
  <c r="E8" i="17"/>
  <c r="E7" i="17"/>
  <c r="E6" i="17"/>
  <c r="C7" i="17"/>
  <c r="E15" i="17"/>
  <c r="E13" i="17"/>
  <c r="E20" i="17" l="1"/>
  <c r="E20" i="18"/>
  <c r="C13" i="18"/>
  <c r="C13" i="17"/>
  <c r="I18" i="1" l="1"/>
  <c r="C14" i="18" s="1"/>
  <c r="I17" i="1"/>
  <c r="C14" i="17" s="1"/>
  <c r="L17" i="1" l="1"/>
  <c r="C17" i="17" s="1"/>
  <c r="C20" i="17" s="1"/>
  <c r="C22" i="17" s="1"/>
  <c r="L18" i="1"/>
  <c r="C17" i="18" s="1"/>
  <c r="C20" i="18" s="1"/>
  <c r="C22" i="18" s="1"/>
  <c r="E8" i="13"/>
  <c r="E8" i="12"/>
  <c r="E8" i="11"/>
  <c r="E8" i="8"/>
  <c r="E8" i="7"/>
  <c r="E8" i="5"/>
  <c r="E8" i="4"/>
  <c r="E8" i="3"/>
  <c r="C7" i="3" l="1"/>
  <c r="E7" i="3"/>
  <c r="Q18" i="1"/>
  <c r="V18" i="1" s="1"/>
  <c r="Q17" i="1"/>
  <c r="V17" i="1" s="1"/>
  <c r="E15" i="13" l="1"/>
  <c r="E13" i="13"/>
  <c r="E20" i="13" s="1"/>
  <c r="C16" i="13"/>
  <c r="C15" i="13"/>
  <c r="E7" i="13"/>
  <c r="E6" i="13"/>
  <c r="C7" i="13"/>
  <c r="E15" i="12"/>
  <c r="E13" i="12"/>
  <c r="C16" i="12"/>
  <c r="C15" i="12"/>
  <c r="E6" i="12"/>
  <c r="E7" i="12"/>
  <c r="C7" i="12"/>
  <c r="E15" i="11"/>
  <c r="E13" i="11"/>
  <c r="C16" i="11"/>
  <c r="C15" i="11"/>
  <c r="E7" i="11"/>
  <c r="E6" i="11"/>
  <c r="C7" i="11"/>
  <c r="Q16" i="1"/>
  <c r="V16" i="1" s="1"/>
  <c r="C13" i="13"/>
  <c r="I15" i="1"/>
  <c r="C14" i="12" s="1"/>
  <c r="Q15" i="1"/>
  <c r="V15" i="1" s="1"/>
  <c r="C13" i="12" l="1"/>
  <c r="L15" i="1"/>
  <c r="C17" i="12" s="1"/>
  <c r="E20" i="12"/>
  <c r="E20" i="11"/>
  <c r="I16" i="1"/>
  <c r="C20" i="12" l="1"/>
  <c r="C22" i="12" s="1"/>
  <c r="L16" i="1"/>
  <c r="C17" i="13" s="1"/>
  <c r="C14" i="13"/>
  <c r="E15" i="8"/>
  <c r="E13" i="8"/>
  <c r="C16" i="8"/>
  <c r="C15" i="8"/>
  <c r="E15" i="7"/>
  <c r="E13" i="7"/>
  <c r="C16" i="7"/>
  <c r="C15" i="7"/>
  <c r="E15" i="5"/>
  <c r="E13" i="5"/>
  <c r="C16" i="5"/>
  <c r="C15" i="5"/>
  <c r="E15" i="4"/>
  <c r="E13" i="4"/>
  <c r="C16" i="4"/>
  <c r="C15" i="4"/>
  <c r="E15" i="3"/>
  <c r="E14" i="3"/>
  <c r="E13" i="3"/>
  <c r="C16" i="3"/>
  <c r="C15" i="3"/>
  <c r="C20" i="13" l="1"/>
  <c r="C22" i="13" s="1"/>
  <c r="E20" i="5"/>
  <c r="E20" i="8"/>
  <c r="E20" i="3"/>
  <c r="E20" i="7"/>
  <c r="C13" i="11" l="1"/>
  <c r="I13" i="1"/>
  <c r="C14" i="8" s="1"/>
  <c r="C13" i="7"/>
  <c r="C13" i="5"/>
  <c r="C13" i="4"/>
  <c r="C13" i="3"/>
  <c r="L13" i="1" l="1"/>
  <c r="C17" i="8" s="1"/>
  <c r="C13" i="8"/>
  <c r="I11" i="1"/>
  <c r="I14" i="1"/>
  <c r="C14" i="11" s="1"/>
  <c r="I12" i="1"/>
  <c r="C14" i="7" s="1"/>
  <c r="Q14" i="1"/>
  <c r="V14" i="1" s="1"/>
  <c r="Q13" i="1"/>
  <c r="V13" i="1" s="1"/>
  <c r="Q12" i="1"/>
  <c r="V12" i="1" s="1"/>
  <c r="Q11" i="1"/>
  <c r="V11" i="1" s="1"/>
  <c r="Q10" i="1"/>
  <c r="Q9" i="1"/>
  <c r="C20" i="8" l="1"/>
  <c r="C22" i="8" s="1"/>
  <c r="L14" i="1"/>
  <c r="C17" i="11" s="1"/>
  <c r="L11" i="1"/>
  <c r="C17" i="5" s="1"/>
  <c r="C14" i="5"/>
  <c r="L12" i="1"/>
  <c r="C17" i="7" s="1"/>
  <c r="U7" i="1"/>
  <c r="U8" i="1"/>
  <c r="U9" i="1"/>
  <c r="V9" i="1" s="1"/>
  <c r="U10" i="1"/>
  <c r="I10" i="1"/>
  <c r="A8" i="1"/>
  <c r="A9" i="1" s="1"/>
  <c r="A10" i="1" s="1"/>
  <c r="A11" i="1" s="1"/>
  <c r="A13" i="1" s="1"/>
  <c r="A14" i="1" s="1"/>
  <c r="A15" i="1" s="1"/>
  <c r="A16" i="1" s="1"/>
  <c r="A17" i="1" s="1"/>
  <c r="A18" i="1" s="1"/>
  <c r="A19" i="1" s="1"/>
  <c r="I9" i="1"/>
  <c r="I7" i="1"/>
  <c r="C20" i="5" l="1"/>
  <c r="C22" i="5" s="1"/>
  <c r="C20" i="7"/>
  <c r="C22" i="7" s="1"/>
  <c r="C20" i="11"/>
  <c r="C22" i="11" s="1"/>
  <c r="L9" i="1"/>
  <c r="C17" i="3" s="1"/>
  <c r="C14" i="3"/>
  <c r="L10" i="1"/>
  <c r="C17" i="4" s="1"/>
  <c r="C14" i="4"/>
  <c r="I8" i="1"/>
  <c r="L8" i="1" s="1"/>
  <c r="V8" i="1"/>
  <c r="L7" i="1"/>
  <c r="V10" i="1"/>
  <c r="V7" i="1"/>
  <c r="C20" i="3" l="1"/>
  <c r="C22" i="3" s="1"/>
  <c r="C20" i="4"/>
  <c r="C22" i="4" s="1"/>
</calcChain>
</file>

<file path=xl/sharedStrings.xml><?xml version="1.0" encoding="utf-8"?>
<sst xmlns="http://schemas.openxmlformats.org/spreadsheetml/2006/main" count="416" uniqueCount="97">
  <si>
    <t>S No.</t>
  </si>
  <si>
    <t>Employee ID</t>
  </si>
  <si>
    <t>Name</t>
  </si>
  <si>
    <t>Designation</t>
  </si>
  <si>
    <t>Location</t>
  </si>
  <si>
    <t>FIXED PAY</t>
  </si>
  <si>
    <t>VARIABLE PAY</t>
  </si>
  <si>
    <t>Gross Salary</t>
  </si>
  <si>
    <t>Deductions</t>
  </si>
  <si>
    <t>Total Deduction</t>
  </si>
  <si>
    <t>Net Salary</t>
  </si>
  <si>
    <t>Join Date</t>
  </si>
  <si>
    <t>Basic</t>
  </si>
  <si>
    <t>HRA</t>
  </si>
  <si>
    <t>Conveyance Allowance</t>
  </si>
  <si>
    <t>Medical Allowance</t>
  </si>
  <si>
    <t>Other Allowance</t>
  </si>
  <si>
    <t>Fixed Salary</t>
  </si>
  <si>
    <t>Bonus/
Incentive</t>
  </si>
  <si>
    <t>ESOP</t>
  </si>
  <si>
    <t>Income Tax</t>
  </si>
  <si>
    <t>Professional Tax</t>
  </si>
  <si>
    <t>ESI</t>
  </si>
  <si>
    <t>D01</t>
  </si>
  <si>
    <t>Prakash</t>
  </si>
  <si>
    <t>Director</t>
  </si>
  <si>
    <t>CHN</t>
  </si>
  <si>
    <t>01-Jun-2016</t>
  </si>
  <si>
    <t>D02</t>
  </si>
  <si>
    <t>Praveen</t>
  </si>
  <si>
    <t>Quality Engineer</t>
  </si>
  <si>
    <t>AG102</t>
  </si>
  <si>
    <t>Balaji V</t>
  </si>
  <si>
    <t>AG103</t>
  </si>
  <si>
    <t>Aswini P</t>
  </si>
  <si>
    <t>Arun Jagadish S D</t>
  </si>
  <si>
    <t>Lead Analyst</t>
  </si>
  <si>
    <t>Application Developer</t>
  </si>
  <si>
    <t>AG107</t>
  </si>
  <si>
    <t>Gowtham K</t>
  </si>
  <si>
    <t>AG108</t>
  </si>
  <si>
    <t>Ranjith Raja M</t>
  </si>
  <si>
    <t>AG109</t>
  </si>
  <si>
    <t>Prabu N</t>
  </si>
  <si>
    <t>Name:</t>
  </si>
  <si>
    <t>Employee ID:</t>
  </si>
  <si>
    <t>Date of Joining</t>
  </si>
  <si>
    <t>No of working days</t>
  </si>
  <si>
    <t>LOP Days</t>
  </si>
  <si>
    <t>Earnings</t>
  </si>
  <si>
    <t>INR</t>
  </si>
  <si>
    <t xml:space="preserve">Conveyance </t>
  </si>
  <si>
    <t>Medical Allowances</t>
  </si>
  <si>
    <t>PF</t>
  </si>
  <si>
    <t>Other Allowances</t>
  </si>
  <si>
    <t xml:space="preserve">Total Earnings </t>
  </si>
  <si>
    <t>Total Deductions</t>
  </si>
  <si>
    <t>Net Pay (INR):</t>
  </si>
  <si>
    <t>AG105</t>
  </si>
  <si>
    <t>Sr. Software Developer</t>
  </si>
  <si>
    <t>Authorised Signatory</t>
  </si>
  <si>
    <t>AG110</t>
  </si>
  <si>
    <t>Saran Kumar</t>
  </si>
  <si>
    <t>AG111</t>
  </si>
  <si>
    <t>Sathish R</t>
  </si>
  <si>
    <t>AG112</t>
  </si>
  <si>
    <t>AG113</t>
  </si>
  <si>
    <t>Suruthi A</t>
  </si>
  <si>
    <t>Aishwarya S</t>
  </si>
  <si>
    <t>PAN</t>
  </si>
  <si>
    <t>ALIPP8473F</t>
  </si>
  <si>
    <t>DAWPB8187E</t>
  </si>
  <si>
    <t>BSCPR3686L</t>
  </si>
  <si>
    <t>BFZPA1123F</t>
  </si>
  <si>
    <t>FAMPS9003J</t>
  </si>
  <si>
    <t>CGBP0289E</t>
  </si>
  <si>
    <t>CKSPP2448H</t>
  </si>
  <si>
    <t>BQYPA2378C</t>
  </si>
  <si>
    <t>AJXPV1392A</t>
  </si>
  <si>
    <t>KQSPS7091K</t>
  </si>
  <si>
    <t>Rupees Eight Thousand Five Hundred only</t>
  </si>
  <si>
    <t>GXMPS1788C</t>
  </si>
  <si>
    <t>BLGPA3591N</t>
  </si>
  <si>
    <t>Bonus / Incentive</t>
  </si>
  <si>
    <t>Rupees Thirteen Thousand only</t>
  </si>
  <si>
    <t>Rupees Twenty Two Thousand only</t>
  </si>
  <si>
    <t>Rupees Eighteen Thousand only</t>
  </si>
  <si>
    <t>Rupees Fifteen Thousand only</t>
  </si>
  <si>
    <t>Rupees Thirty Five Thousand only</t>
  </si>
  <si>
    <t>Payslip for month of December 2019</t>
  </si>
  <si>
    <t>Salary register for the period - March 2020</t>
  </si>
  <si>
    <t>AG114</t>
  </si>
  <si>
    <t>Bharani Ponraj</t>
  </si>
  <si>
    <t>Project Co-ordinator</t>
  </si>
  <si>
    <t>ALWPB0794R</t>
  </si>
  <si>
    <t>Email ID</t>
  </si>
  <si>
    <t>praveenkumar.varadharajan@aspigrow.com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</si>
</sst>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dd\-mmm\-yyyy"/>
    <numFmt numFmtId="166" formatCode="_(* #,##0_);_(* \(#,##0\);_(* &quot;-&quot;??_);_(@_)"/>
    <numFmt numFmtId="167" formatCode="[$₹-4009]\ 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rgb="FF595959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9"/>
      <color indexed="17"/>
      <name val="Calibri"/>
      <family val="2"/>
    </font>
    <font>
      <sz val="9"/>
      <color theme="1"/>
      <name val="Calibri"/>
      <family val="2"/>
      <scheme val="minor"/>
    </font>
    <font>
      <b/>
      <sz val="9"/>
      <color indexed="8"/>
      <name val="Calibri"/>
      <family val="2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5" fillId="0" borderId="0"/>
  </cellStyleXfs>
  <cellXfs count="138">
    <xf numFmtId="0" fontId="0" fillId="0" borderId="0" xfId="0"/>
    <xf numFmtId="0" fontId="6" fillId="0" borderId="9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15" fontId="7" fillId="0" borderId="12" xfId="0" applyNumberFormat="1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6" fillId="3" borderId="14" xfId="0" applyFont="1" applyFill="1" applyBorder="1" applyAlignment="1">
      <alignment vertical="center"/>
    </xf>
    <xf numFmtId="0" fontId="6" fillId="3" borderId="10" xfId="0" applyFont="1" applyFill="1" applyBorder="1" applyAlignment="1">
      <alignment horizontal="right" vertical="center"/>
    </xf>
    <xf numFmtId="0" fontId="6" fillId="3" borderId="15" xfId="0" applyFont="1" applyFill="1" applyBorder="1" applyAlignment="1">
      <alignment vertical="center"/>
    </xf>
    <xf numFmtId="0" fontId="7" fillId="0" borderId="13" xfId="0" applyFont="1" applyBorder="1" applyAlignment="1">
      <alignment vertical="center"/>
    </xf>
    <xf numFmtId="4" fontId="3" fillId="0" borderId="0" xfId="0" applyNumberFormat="1" applyFont="1" applyAlignment="1">
      <alignment horizontal="right" vertical="center"/>
    </xf>
    <xf numFmtId="0" fontId="7" fillId="0" borderId="17" xfId="0" applyFont="1" applyBorder="1" applyAlignment="1">
      <alignment vertical="center"/>
    </xf>
    <xf numFmtId="4" fontId="3" fillId="0" borderId="12" xfId="0" applyNumberFormat="1" applyFont="1" applyBorder="1" applyAlignment="1">
      <alignment horizontal="right" vertical="center"/>
    </xf>
    <xf numFmtId="0" fontId="7" fillId="0" borderId="18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4" fontId="3" fillId="0" borderId="9" xfId="0" applyNumberFormat="1" applyFont="1" applyBorder="1" applyAlignment="1">
      <alignment horizontal="right" vertical="center"/>
    </xf>
    <xf numFmtId="0" fontId="6" fillId="0" borderId="15" xfId="0" applyFont="1" applyBorder="1" applyAlignment="1">
      <alignment vertical="center"/>
    </xf>
    <xf numFmtId="0" fontId="3" fillId="0" borderId="9" xfId="0" applyFont="1" applyBorder="1" applyAlignment="1">
      <alignment horizontal="right" vertical="center"/>
    </xf>
    <xf numFmtId="4" fontId="2" fillId="0" borderId="10" xfId="0" applyNumberFormat="1" applyFont="1" applyBorder="1" applyAlignment="1">
      <alignment horizontal="right" vertical="center"/>
    </xf>
    <xf numFmtId="4" fontId="0" fillId="0" borderId="0" xfId="0" applyNumberFormat="1"/>
    <xf numFmtId="0" fontId="0" fillId="0" borderId="0" xfId="0" applyAlignment="1">
      <alignment vertical="center"/>
    </xf>
    <xf numFmtId="4" fontId="3" fillId="0" borderId="16" xfId="0" applyNumberFormat="1" applyFont="1" applyBorder="1" applyAlignment="1">
      <alignment horizontal="right" vertical="center"/>
    </xf>
    <xf numFmtId="2" fontId="3" fillId="0" borderId="16" xfId="0" applyNumberFormat="1" applyFont="1" applyBorder="1" applyAlignment="1">
      <alignment horizontal="right" vertical="center"/>
    </xf>
    <xf numFmtId="2" fontId="3" fillId="0" borderId="9" xfId="0" applyNumberFormat="1" applyFont="1" applyBorder="1" applyAlignment="1">
      <alignment horizontal="right" vertical="center"/>
    </xf>
    <xf numFmtId="0" fontId="5" fillId="0" borderId="0" xfId="2"/>
    <xf numFmtId="49" fontId="7" fillId="0" borderId="10" xfId="0" applyNumberFormat="1" applyFont="1" applyBorder="1" applyAlignment="1">
      <alignment vertical="center"/>
    </xf>
    <xf numFmtId="15" fontId="7" fillId="0" borderId="10" xfId="0" applyNumberFormat="1" applyFont="1" applyBorder="1" applyAlignment="1">
      <alignment vertical="center"/>
    </xf>
    <xf numFmtId="0" fontId="7" fillId="0" borderId="0" xfId="0" applyFont="1" applyBorder="1" applyAlignment="1">
      <alignment vertical="center"/>
    </xf>
    <xf numFmtId="164" fontId="3" fillId="0" borderId="16" xfId="1" applyFont="1" applyBorder="1" applyAlignment="1">
      <alignment horizontal="right" vertical="center"/>
    </xf>
    <xf numFmtId="49" fontId="7" fillId="0" borderId="12" xfId="0" applyNumberFormat="1" applyFont="1" applyBorder="1" applyAlignment="1">
      <alignment vertical="center"/>
    </xf>
    <xf numFmtId="164" fontId="3" fillId="0" borderId="12" xfId="1" applyFont="1" applyBorder="1" applyAlignment="1">
      <alignment horizontal="right" vertical="center"/>
    </xf>
    <xf numFmtId="0" fontId="7" fillId="0" borderId="16" xfId="0" applyFont="1" applyBorder="1" applyAlignment="1">
      <alignment vertical="center"/>
    </xf>
    <xf numFmtId="164" fontId="3" fillId="0" borderId="12" xfId="1" applyFont="1" applyBorder="1" applyAlignment="1">
      <alignment vertical="center"/>
    </xf>
    <xf numFmtId="4" fontId="3" fillId="0" borderId="16" xfId="0" applyNumberFormat="1" applyFont="1" applyBorder="1" applyAlignment="1">
      <alignment vertical="center"/>
    </xf>
    <xf numFmtId="0" fontId="0" fillId="0" borderId="0" xfId="0"/>
    <xf numFmtId="0" fontId="6" fillId="0" borderId="9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15" fontId="7" fillId="0" borderId="12" xfId="0" applyNumberFormat="1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6" fillId="3" borderId="14" xfId="0" applyFont="1" applyFill="1" applyBorder="1" applyAlignment="1">
      <alignment vertical="center"/>
    </xf>
    <xf numFmtId="0" fontId="6" fillId="3" borderId="10" xfId="0" applyFont="1" applyFill="1" applyBorder="1" applyAlignment="1">
      <alignment horizontal="right" vertical="center"/>
    </xf>
    <xf numFmtId="0" fontId="6" fillId="3" borderId="15" xfId="0" applyFont="1" applyFill="1" applyBorder="1" applyAlignment="1">
      <alignment vertical="center"/>
    </xf>
    <xf numFmtId="0" fontId="7" fillId="0" borderId="13" xfId="0" applyFont="1" applyBorder="1" applyAlignment="1">
      <alignment vertical="center"/>
    </xf>
    <xf numFmtId="4" fontId="3" fillId="0" borderId="0" xfId="0" applyNumberFormat="1" applyFont="1" applyAlignment="1">
      <alignment horizontal="right" vertical="center"/>
    </xf>
    <xf numFmtId="0" fontId="7" fillId="0" borderId="17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4" fontId="3" fillId="0" borderId="9" xfId="0" applyNumberFormat="1" applyFont="1" applyBorder="1" applyAlignment="1">
      <alignment horizontal="right" vertical="center"/>
    </xf>
    <xf numFmtId="0" fontId="6" fillId="0" borderId="15" xfId="0" applyFont="1" applyBorder="1" applyAlignment="1">
      <alignment vertical="center"/>
    </xf>
    <xf numFmtId="4" fontId="2" fillId="0" borderId="10" xfId="0" applyNumberFormat="1" applyFont="1" applyBorder="1" applyAlignment="1">
      <alignment horizontal="right" vertical="center"/>
    </xf>
    <xf numFmtId="4" fontId="0" fillId="0" borderId="0" xfId="0" applyNumberFormat="1"/>
    <xf numFmtId="4" fontId="3" fillId="0" borderId="16" xfId="0" applyNumberFormat="1" applyFont="1" applyBorder="1" applyAlignment="1">
      <alignment horizontal="right" vertical="center"/>
    </xf>
    <xf numFmtId="2" fontId="3" fillId="0" borderId="16" xfId="0" applyNumberFormat="1" applyFont="1" applyBorder="1" applyAlignment="1">
      <alignment horizontal="right" vertical="center"/>
    </xf>
    <xf numFmtId="2" fontId="3" fillId="0" borderId="9" xfId="0" applyNumberFormat="1" applyFont="1" applyBorder="1" applyAlignment="1">
      <alignment horizontal="right" vertical="center"/>
    </xf>
    <xf numFmtId="0" fontId="5" fillId="0" borderId="0" xfId="2"/>
    <xf numFmtId="49" fontId="7" fillId="0" borderId="10" xfId="0" applyNumberFormat="1" applyFont="1" applyBorder="1" applyAlignment="1">
      <alignment vertical="center"/>
    </xf>
    <xf numFmtId="15" fontId="7" fillId="0" borderId="10" xfId="0" applyNumberFormat="1" applyFont="1" applyBorder="1" applyAlignment="1">
      <alignment vertical="center"/>
    </xf>
    <xf numFmtId="0" fontId="0" fillId="0" borderId="0" xfId="0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9" fillId="0" borderId="0" xfId="0" applyFont="1"/>
    <xf numFmtId="0" fontId="10" fillId="2" borderId="2" xfId="0" applyFont="1" applyFill="1" applyBorder="1" applyAlignment="1">
      <alignment horizontal="center" wrapText="1"/>
    </xf>
    <xf numFmtId="0" fontId="10" fillId="2" borderId="6" xfId="0" applyFont="1" applyFill="1" applyBorder="1" applyAlignment="1">
      <alignment horizontal="center" wrapText="1"/>
    </xf>
    <xf numFmtId="0" fontId="10" fillId="2" borderId="7" xfId="0" applyFont="1" applyFill="1" applyBorder="1" applyAlignment="1">
      <alignment horizontal="center" wrapText="1"/>
    </xf>
    <xf numFmtId="3" fontId="10" fillId="2" borderId="7" xfId="0" applyNumberFormat="1" applyFont="1" applyFill="1" applyBorder="1" applyAlignment="1">
      <alignment horizontal="center" wrapText="1"/>
    </xf>
    <xf numFmtId="3" fontId="10" fillId="2" borderId="2" xfId="0" applyNumberFormat="1" applyFont="1" applyFill="1" applyBorder="1" applyAlignment="1">
      <alignment horizontal="center" wrapText="1"/>
    </xf>
    <xf numFmtId="0" fontId="10" fillId="2" borderId="2" xfId="0" applyFont="1" applyFill="1" applyBorder="1" applyAlignment="1">
      <alignment horizontal="center"/>
    </xf>
    <xf numFmtId="0" fontId="10" fillId="2" borderId="2" xfId="0" applyFont="1" applyFill="1" applyBorder="1" applyAlignment="1">
      <alignment wrapText="1"/>
    </xf>
    <xf numFmtId="1" fontId="11" fillId="0" borderId="7" xfId="0" applyNumberFormat="1" applyFont="1" applyBorder="1" applyAlignment="1">
      <alignment horizontal="center"/>
    </xf>
    <xf numFmtId="0" fontId="9" fillId="0" borderId="7" xfId="0" applyFont="1" applyBorder="1"/>
    <xf numFmtId="49" fontId="11" fillId="0" borderId="7" xfId="0" applyNumberFormat="1" applyFont="1" applyBorder="1"/>
    <xf numFmtId="49" fontId="9" fillId="0" borderId="7" xfId="0" applyNumberFormat="1" applyFont="1" applyBorder="1"/>
    <xf numFmtId="165" fontId="11" fillId="0" borderId="7" xfId="0" applyNumberFormat="1" applyFont="1" applyBorder="1" applyAlignment="1">
      <alignment horizontal="left"/>
    </xf>
    <xf numFmtId="4" fontId="11" fillId="0" borderId="7" xfId="0" applyNumberFormat="1" applyFont="1" applyBorder="1"/>
    <xf numFmtId="3" fontId="11" fillId="0" borderId="7" xfId="0" applyNumberFormat="1" applyFont="1" applyBorder="1"/>
    <xf numFmtId="166" fontId="9" fillId="0" borderId="7" xfId="1" applyNumberFormat="1" applyFont="1" applyBorder="1"/>
    <xf numFmtId="4" fontId="11" fillId="0" borderId="7" xfId="0" applyNumberFormat="1" applyFont="1" applyFill="1" applyBorder="1"/>
    <xf numFmtId="0" fontId="9" fillId="0" borderId="7" xfId="0" applyFont="1" applyFill="1" applyBorder="1"/>
    <xf numFmtId="4" fontId="11" fillId="0" borderId="7" xfId="0" quotePrefix="1" applyNumberFormat="1" applyFont="1" applyBorder="1"/>
    <xf numFmtId="1" fontId="11" fillId="0" borderId="7" xfId="0" applyNumberFormat="1" applyFont="1" applyFill="1" applyBorder="1" applyAlignment="1">
      <alignment horizontal="center"/>
    </xf>
    <xf numFmtId="49" fontId="11" fillId="0" borderId="7" xfId="0" applyNumberFormat="1" applyFont="1" applyFill="1" applyBorder="1"/>
    <xf numFmtId="49" fontId="9" fillId="0" borderId="7" xfId="0" applyNumberFormat="1" applyFont="1" applyFill="1" applyBorder="1"/>
    <xf numFmtId="165" fontId="11" fillId="0" borderId="7" xfId="0" applyNumberFormat="1" applyFont="1" applyFill="1" applyBorder="1" applyAlignment="1">
      <alignment horizontal="left"/>
    </xf>
    <xf numFmtId="4" fontId="9" fillId="0" borderId="7" xfId="0" applyNumberFormat="1" applyFont="1" applyFill="1" applyBorder="1"/>
    <xf numFmtId="3" fontId="9" fillId="0" borderId="7" xfId="0" applyNumberFormat="1" applyFont="1" applyFill="1" applyBorder="1"/>
    <xf numFmtId="4" fontId="12" fillId="0" borderId="7" xfId="0" applyNumberFormat="1" applyFont="1" applyBorder="1" applyAlignment="1">
      <alignment horizontal="right" vertical="center"/>
    </xf>
    <xf numFmtId="4" fontId="11" fillId="4" borderId="7" xfId="0" applyNumberFormat="1" applyFont="1" applyFill="1" applyBorder="1"/>
    <xf numFmtId="166" fontId="9" fillId="0" borderId="7" xfId="1" applyNumberFormat="1" applyFont="1" applyFill="1" applyBorder="1"/>
    <xf numFmtId="3" fontId="11" fillId="0" borderId="7" xfId="0" applyNumberFormat="1" applyFont="1" applyFill="1" applyBorder="1"/>
    <xf numFmtId="0" fontId="9" fillId="0" borderId="0" xfId="0" applyFont="1" applyFill="1"/>
    <xf numFmtId="0" fontId="9" fillId="0" borderId="2" xfId="0" applyFont="1" applyFill="1" applyBorder="1"/>
    <xf numFmtId="49" fontId="9" fillId="0" borderId="2" xfId="0" applyNumberFormat="1" applyFont="1" applyFill="1" applyBorder="1"/>
    <xf numFmtId="165" fontId="9" fillId="0" borderId="2" xfId="0" applyNumberFormat="1" applyFont="1" applyFill="1" applyBorder="1" applyAlignment="1">
      <alignment horizontal="left"/>
    </xf>
    <xf numFmtId="4" fontId="9" fillId="0" borderId="2" xfId="0" applyNumberFormat="1" applyFont="1" applyFill="1" applyBorder="1"/>
    <xf numFmtId="3" fontId="9" fillId="0" borderId="2" xfId="0" applyNumberFormat="1" applyFont="1" applyFill="1" applyBorder="1"/>
    <xf numFmtId="4" fontId="9" fillId="0" borderId="5" xfId="0" applyNumberFormat="1" applyFont="1" applyFill="1" applyBorder="1"/>
    <xf numFmtId="166" fontId="9" fillId="0" borderId="2" xfId="1" applyNumberFormat="1" applyFont="1" applyFill="1" applyBorder="1"/>
    <xf numFmtId="4" fontId="11" fillId="0" borderId="2" xfId="0" applyNumberFormat="1" applyFont="1" applyFill="1" applyBorder="1"/>
    <xf numFmtId="3" fontId="11" fillId="0" borderId="2" xfId="0" applyNumberFormat="1" applyFont="1" applyFill="1" applyBorder="1"/>
    <xf numFmtId="165" fontId="9" fillId="0" borderId="7" xfId="0" applyNumberFormat="1" applyFont="1" applyFill="1" applyBorder="1" applyAlignment="1">
      <alignment horizontal="left"/>
    </xf>
    <xf numFmtId="15" fontId="9" fillId="0" borderId="7" xfId="0" applyNumberFormat="1" applyFont="1" applyFill="1" applyBorder="1" applyAlignment="1">
      <alignment horizontal="left"/>
    </xf>
    <xf numFmtId="4" fontId="9" fillId="0" borderId="5" xfId="0" applyNumberFormat="1" applyFont="1" applyBorder="1"/>
    <xf numFmtId="4" fontId="12" fillId="0" borderId="7" xfId="0" applyNumberFormat="1" applyFont="1" applyFill="1" applyBorder="1" applyAlignment="1">
      <alignment horizontal="right" vertical="center"/>
    </xf>
    <xf numFmtId="4" fontId="9" fillId="4" borderId="7" xfId="0" applyNumberFormat="1" applyFont="1" applyFill="1" applyBorder="1"/>
    <xf numFmtId="4" fontId="9" fillId="0" borderId="7" xfId="0" applyNumberFormat="1" applyFont="1" applyBorder="1"/>
    <xf numFmtId="4" fontId="9" fillId="0" borderId="6" xfId="0" applyNumberFormat="1" applyFont="1" applyFill="1" applyBorder="1"/>
    <xf numFmtId="167" fontId="9" fillId="0" borderId="7" xfId="0" applyNumberFormat="1" applyFont="1" applyFill="1" applyBorder="1"/>
    <xf numFmtId="167" fontId="15" fillId="0" borderId="7" xfId="0" applyNumberFormat="1" applyFont="1" applyFill="1" applyBorder="1"/>
    <xf numFmtId="167" fontId="13" fillId="0" borderId="7" xfId="0" applyNumberFormat="1" applyFont="1" applyFill="1" applyBorder="1"/>
    <xf numFmtId="3" fontId="9" fillId="0" borderId="0" xfId="0" applyNumberFormat="1" applyFont="1"/>
    <xf numFmtId="0" fontId="13" fillId="0" borderId="0" xfId="0" applyFont="1"/>
    <xf numFmtId="167" fontId="15" fillId="0" borderId="9" xfId="0" applyNumberFormat="1" applyFont="1" applyFill="1" applyBorder="1"/>
    <xf numFmtId="4" fontId="9" fillId="0" borderId="0" xfId="0" applyNumberFormat="1" applyFont="1"/>
    <xf numFmtId="167" fontId="9" fillId="0" borderId="0" xfId="0" applyNumberFormat="1" applyFont="1"/>
    <xf numFmtId="0" fontId="8" fillId="0" borderId="1" xfId="0" applyFont="1" applyBorder="1" applyAlignment="1">
      <alignment horizontal="center"/>
    </xf>
    <xf numFmtId="0" fontId="10" fillId="2" borderId="2" xfId="0" applyFont="1" applyFill="1" applyBorder="1" applyAlignment="1">
      <alignment horizontal="center" wrapText="1"/>
    </xf>
    <xf numFmtId="0" fontId="10" fillId="2" borderId="6" xfId="0" applyFont="1" applyFill="1" applyBorder="1" applyAlignment="1">
      <alignment horizontal="center" wrapText="1"/>
    </xf>
    <xf numFmtId="0" fontId="10" fillId="2" borderId="8" xfId="0" applyFont="1" applyFill="1" applyBorder="1" applyAlignment="1">
      <alignment horizontal="center" wrapText="1"/>
    </xf>
    <xf numFmtId="167" fontId="13" fillId="0" borderId="7" xfId="0" applyNumberFormat="1" applyFont="1" applyFill="1" applyBorder="1" applyAlignment="1">
      <alignment horizontal="left"/>
    </xf>
    <xf numFmtId="167" fontId="14" fillId="0" borderId="7" xfId="0" applyNumberFormat="1" applyFont="1" applyFill="1" applyBorder="1" applyAlignment="1">
      <alignment horizontal="left"/>
    </xf>
    <xf numFmtId="0" fontId="10" fillId="2" borderId="3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 wrapText="1"/>
    </xf>
    <xf numFmtId="0" fontId="10" fillId="2" borderId="4" xfId="0" applyFont="1" applyFill="1" applyBorder="1" applyAlignment="1">
      <alignment horizontal="center" wrapText="1"/>
    </xf>
    <xf numFmtId="0" fontId="10" fillId="2" borderId="5" xfId="0" applyFont="1" applyFill="1" applyBorder="1" applyAlignment="1">
      <alignment horizontal="center" wrapText="1"/>
    </xf>
    <xf numFmtId="0" fontId="0" fillId="0" borderId="13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0" fillId="0" borderId="0" xfId="0" applyFill="1"/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25</xdr:row>
      <xdr:rowOff>114300</xdr:rowOff>
    </xdr:from>
    <xdr:to>
      <xdr:col>2</xdr:col>
      <xdr:colOff>472694</xdr:colOff>
      <xdr:row>30</xdr:row>
      <xdr:rowOff>181102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AA91DD-E954-4894-A47C-A6AA077D36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950" y="4845050"/>
          <a:ext cx="1914144" cy="98755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25</xdr:row>
      <xdr:rowOff>120650</xdr:rowOff>
    </xdr:from>
    <xdr:to>
      <xdr:col>2</xdr:col>
      <xdr:colOff>364744</xdr:colOff>
      <xdr:row>31</xdr:row>
      <xdr:rowOff>3302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D16909-5900-4885-AC87-4474027A88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5226050"/>
          <a:ext cx="1841119" cy="102565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25</xdr:row>
      <xdr:rowOff>120650</xdr:rowOff>
    </xdr:from>
    <xdr:to>
      <xdr:col>2</xdr:col>
      <xdr:colOff>364744</xdr:colOff>
      <xdr:row>31</xdr:row>
      <xdr:rowOff>3302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2D7B85-9D3B-4FB6-ABAD-0EAA69F55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5226050"/>
          <a:ext cx="1841119" cy="10256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</xdr:row>
      <xdr:rowOff>120650</xdr:rowOff>
    </xdr:from>
    <xdr:to>
      <xdr:col>2</xdr:col>
      <xdr:colOff>599694</xdr:colOff>
      <xdr:row>32</xdr:row>
      <xdr:rowOff>3302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B480BA-612E-42EC-B6D6-639AAF9FD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5035550"/>
          <a:ext cx="1914144" cy="9875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25</xdr:row>
      <xdr:rowOff>0</xdr:rowOff>
    </xdr:from>
    <xdr:to>
      <xdr:col>2</xdr:col>
      <xdr:colOff>517144</xdr:colOff>
      <xdr:row>30</xdr:row>
      <xdr:rowOff>66802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CFAF338-F76E-49D4-88ED-604D9843A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4730750"/>
          <a:ext cx="1914144" cy="98755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</xdr:row>
      <xdr:rowOff>120650</xdr:rowOff>
    </xdr:from>
    <xdr:to>
      <xdr:col>2</xdr:col>
      <xdr:colOff>326644</xdr:colOff>
      <xdr:row>32</xdr:row>
      <xdr:rowOff>3302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B820F9-1F4E-4DCB-94BF-FA722886F8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5035550"/>
          <a:ext cx="1914144" cy="9875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25</xdr:row>
      <xdr:rowOff>120650</xdr:rowOff>
    </xdr:from>
    <xdr:to>
      <xdr:col>2</xdr:col>
      <xdr:colOff>364744</xdr:colOff>
      <xdr:row>31</xdr:row>
      <xdr:rowOff>3302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53112B-660F-440B-A6C4-3A0DDF251C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4851400"/>
          <a:ext cx="1914144" cy="98755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25</xdr:row>
      <xdr:rowOff>120650</xdr:rowOff>
    </xdr:from>
    <xdr:to>
      <xdr:col>2</xdr:col>
      <xdr:colOff>364744</xdr:colOff>
      <xdr:row>31</xdr:row>
      <xdr:rowOff>3302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60D160-B235-4F98-80A3-8643CB318E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4851400"/>
          <a:ext cx="1914144" cy="98755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25</xdr:row>
      <xdr:rowOff>120650</xdr:rowOff>
    </xdr:from>
    <xdr:to>
      <xdr:col>2</xdr:col>
      <xdr:colOff>364744</xdr:colOff>
      <xdr:row>31</xdr:row>
      <xdr:rowOff>3302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C26FE0-8EF3-4174-8C5B-EB277F9AF4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4851400"/>
          <a:ext cx="1914144" cy="98755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25</xdr:row>
      <xdr:rowOff>120650</xdr:rowOff>
    </xdr:from>
    <xdr:to>
      <xdr:col>2</xdr:col>
      <xdr:colOff>364744</xdr:colOff>
      <xdr:row>31</xdr:row>
      <xdr:rowOff>3302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58A6AA-27ED-428F-91C5-7615FC9958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4851400"/>
          <a:ext cx="1914144" cy="9875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25</xdr:row>
      <xdr:rowOff>120650</xdr:rowOff>
    </xdr:from>
    <xdr:to>
      <xdr:col>2</xdr:col>
      <xdr:colOff>364744</xdr:colOff>
      <xdr:row>31</xdr:row>
      <xdr:rowOff>3302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A18A69E-A0A7-4447-BBF9-F20ED2D0C1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5226050"/>
          <a:ext cx="1841119" cy="10256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W39"/>
  <sheetViews>
    <sheetView tabSelected="1" zoomScaleNormal="100" workbookViewId="0">
      <selection activeCell="A5" sqref="A5:A6"/>
    </sheetView>
  </sheetViews>
  <sheetFormatPr defaultColWidth="8.85546875" defaultRowHeight="12" x14ac:dyDescent="0.2"/>
  <cols>
    <col min="1" max="1" width="8.85546875" style="66"/>
    <col min="2" max="2" width="12.140625" style="66" customWidth="1"/>
    <col min="3" max="3" width="15.42578125" style="66" bestFit="1" customWidth="1"/>
    <col min="4" max="4" width="26.85546875" style="66" customWidth="1"/>
    <col min="5" max="5" width="8.85546875" style="66"/>
    <col min="6" max="6" width="12.42578125" style="66" customWidth="1"/>
    <col min="7" max="7" width="14.42578125" style="66" customWidth="1"/>
    <col min="8" max="8" width="11.85546875" style="66" customWidth="1"/>
    <col min="9" max="9" width="13.7109375" style="66" bestFit="1" customWidth="1"/>
    <col min="10" max="10" width="12.85546875" style="66" customWidth="1"/>
    <col min="11" max="11" width="11.7109375" style="66" customWidth="1"/>
    <col min="12" max="12" width="11.140625" style="66" customWidth="1"/>
    <col min="13" max="13" width="12" style="66" customWidth="1"/>
    <col min="14" max="14" width="10.42578125" style="66" customWidth="1"/>
    <col min="15" max="15" width="10.7109375" style="66" customWidth="1"/>
    <col min="16" max="16" width="8.85546875" style="66"/>
    <col min="17" max="17" width="14.42578125" style="66" customWidth="1"/>
    <col min="18" max="18" width="11.85546875" style="66" customWidth="1"/>
    <col min="19" max="19" width="12.140625" style="66" customWidth="1"/>
    <col min="20" max="20" width="8.85546875" style="66"/>
    <col min="21" max="21" width="15.140625" style="66" bestFit="1" customWidth="1"/>
    <col min="22" max="22" width="15.28515625" style="66" hidden="1" customWidth="1"/>
    <col min="23" max="23" width="39.5703125" style="66" customWidth="1"/>
    <col min="24" max="16384" width="8.85546875" style="66"/>
  </cols>
  <sheetData>
    <row r="4" spans="1:23" x14ac:dyDescent="0.2">
      <c r="A4" s="120" t="s">
        <v>90</v>
      </c>
      <c r="B4" s="120"/>
      <c r="C4" s="120"/>
      <c r="D4" s="120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5"/>
      <c r="T4" s="65"/>
      <c r="U4" s="65"/>
    </row>
    <row r="5" spans="1:23" ht="15" customHeight="1" x14ac:dyDescent="0.2">
      <c r="A5" s="121" t="s">
        <v>0</v>
      </c>
      <c r="B5" s="121" t="s">
        <v>1</v>
      </c>
      <c r="C5" s="121" t="s">
        <v>2</v>
      </c>
      <c r="D5" s="121" t="s">
        <v>3</v>
      </c>
      <c r="E5" s="121" t="s">
        <v>4</v>
      </c>
      <c r="F5" s="67"/>
      <c r="G5" s="121" t="s">
        <v>69</v>
      </c>
      <c r="H5" s="126" t="s">
        <v>5</v>
      </c>
      <c r="I5" s="127"/>
      <c r="J5" s="127"/>
      <c r="K5" s="127"/>
      <c r="L5" s="127"/>
      <c r="M5" s="128"/>
      <c r="N5" s="129" t="s">
        <v>6</v>
      </c>
      <c r="O5" s="130"/>
      <c r="P5" s="131"/>
      <c r="Q5" s="121" t="s">
        <v>7</v>
      </c>
      <c r="R5" s="129" t="s">
        <v>8</v>
      </c>
      <c r="S5" s="130"/>
      <c r="T5" s="131"/>
      <c r="U5" s="121" t="s">
        <v>9</v>
      </c>
      <c r="V5" s="121" t="s">
        <v>10</v>
      </c>
      <c r="W5" s="73"/>
    </row>
    <row r="6" spans="1:23" ht="24" x14ac:dyDescent="0.2">
      <c r="A6" s="122"/>
      <c r="B6" s="122"/>
      <c r="C6" s="122"/>
      <c r="D6" s="122"/>
      <c r="E6" s="122"/>
      <c r="F6" s="68" t="s">
        <v>11</v>
      </c>
      <c r="G6" s="122"/>
      <c r="H6" s="69" t="s">
        <v>12</v>
      </c>
      <c r="I6" s="69" t="s">
        <v>13</v>
      </c>
      <c r="J6" s="70" t="s">
        <v>14</v>
      </c>
      <c r="K6" s="71" t="s">
        <v>15</v>
      </c>
      <c r="L6" s="67" t="s">
        <v>16</v>
      </c>
      <c r="M6" s="67" t="s">
        <v>17</v>
      </c>
      <c r="N6" s="67" t="s">
        <v>18</v>
      </c>
      <c r="O6" s="67" t="s">
        <v>8</v>
      </c>
      <c r="P6" s="72" t="s">
        <v>19</v>
      </c>
      <c r="Q6" s="123"/>
      <c r="R6" s="73" t="s">
        <v>20</v>
      </c>
      <c r="S6" s="73" t="s">
        <v>21</v>
      </c>
      <c r="T6" s="73" t="s">
        <v>22</v>
      </c>
      <c r="U6" s="123"/>
      <c r="V6" s="123"/>
      <c r="W6" s="73" t="s">
        <v>95</v>
      </c>
    </row>
    <row r="7" spans="1:23" ht="15" x14ac:dyDescent="0.25">
      <c r="A7" s="74">
        <v>1</v>
      </c>
      <c r="B7" s="75" t="s">
        <v>23</v>
      </c>
      <c r="C7" s="75" t="s">
        <v>24</v>
      </c>
      <c r="D7" s="76" t="s">
        <v>25</v>
      </c>
      <c r="E7" s="77" t="s">
        <v>26</v>
      </c>
      <c r="F7" s="76" t="s">
        <v>27</v>
      </c>
      <c r="G7" s="78" t="s">
        <v>70</v>
      </c>
      <c r="H7" s="79">
        <f>$M7*30%</f>
        <v>9000</v>
      </c>
      <c r="I7" s="79">
        <f>$H7*50%</f>
        <v>4500</v>
      </c>
      <c r="J7" s="80">
        <v>1600</v>
      </c>
      <c r="K7" s="80">
        <v>1250</v>
      </c>
      <c r="L7" s="79">
        <f>$M7-($H7+$I7+$J7+$K7)</f>
        <v>13650</v>
      </c>
      <c r="M7" s="79">
        <v>30000</v>
      </c>
      <c r="N7" s="79"/>
      <c r="O7" s="79"/>
      <c r="P7" s="79"/>
      <c r="Q7" s="79">
        <f t="shared" ref="Q7:Q19" si="0">$M7+$N7-$O7+$P7</f>
        <v>30000</v>
      </c>
      <c r="R7" s="81">
        <v>18850</v>
      </c>
      <c r="S7" s="79"/>
      <c r="T7" s="80"/>
      <c r="U7" s="79">
        <f>SUM(R7:T7)</f>
        <v>18850</v>
      </c>
      <c r="V7" s="82">
        <f t="shared" ref="V7:V18" si="1">$Q7-$U7</f>
        <v>11150</v>
      </c>
      <c r="W7" s="137" t="s">
        <v>96</v>
      </c>
    </row>
    <row r="8" spans="1:23" ht="15" x14ac:dyDescent="0.25">
      <c r="A8" s="74">
        <f>A7+1</f>
        <v>2</v>
      </c>
      <c r="B8" s="75" t="s">
        <v>28</v>
      </c>
      <c r="C8" s="83" t="s">
        <v>29</v>
      </c>
      <c r="D8" s="76" t="s">
        <v>25</v>
      </c>
      <c r="E8" s="77" t="s">
        <v>26</v>
      </c>
      <c r="F8" s="76" t="s">
        <v>27</v>
      </c>
      <c r="G8" s="78" t="s">
        <v>78</v>
      </c>
      <c r="H8" s="79">
        <f>$M8*30%</f>
        <v>9000</v>
      </c>
      <c r="I8" s="79">
        <f t="shared" ref="I8:I19" si="2">$H8*50%</f>
        <v>4500</v>
      </c>
      <c r="J8" s="80">
        <v>1600</v>
      </c>
      <c r="K8" s="80">
        <v>1250</v>
      </c>
      <c r="L8" s="79">
        <f t="shared" ref="L8:L19" si="3">$M8-($H8+$I8+$J8+$K8)</f>
        <v>13650</v>
      </c>
      <c r="M8" s="79">
        <v>30000</v>
      </c>
      <c r="N8" s="79"/>
      <c r="O8" s="84"/>
      <c r="P8" s="79"/>
      <c r="Q8" s="79">
        <f t="shared" si="0"/>
        <v>30000</v>
      </c>
      <c r="R8" s="81">
        <v>18850</v>
      </c>
      <c r="S8" s="79"/>
      <c r="T8" s="80"/>
      <c r="U8" s="79">
        <f t="shared" ref="U8:U10" si="4">SUM(R8:T8)</f>
        <v>18850</v>
      </c>
      <c r="V8" s="82">
        <f t="shared" si="1"/>
        <v>11150</v>
      </c>
      <c r="W8" s="137" t="s">
        <v>96</v>
      </c>
    </row>
    <row r="9" spans="1:23" s="95" customFormat="1" ht="15" x14ac:dyDescent="0.25">
      <c r="A9" s="85">
        <f>A8+1</f>
        <v>3</v>
      </c>
      <c r="B9" s="83" t="s">
        <v>31</v>
      </c>
      <c r="C9" s="83" t="s">
        <v>32</v>
      </c>
      <c r="D9" s="86" t="s">
        <v>59</v>
      </c>
      <c r="E9" s="87" t="s">
        <v>26</v>
      </c>
      <c r="F9" s="88">
        <v>43208</v>
      </c>
      <c r="G9" s="83" t="s">
        <v>71</v>
      </c>
      <c r="H9" s="89">
        <f t="shared" ref="H9:H15" si="5">M9*30%</f>
        <v>6000</v>
      </c>
      <c r="I9" s="89">
        <f t="shared" si="2"/>
        <v>3000</v>
      </c>
      <c r="J9" s="90">
        <v>1600</v>
      </c>
      <c r="K9" s="90">
        <v>1250</v>
      </c>
      <c r="L9" s="82">
        <f t="shared" si="3"/>
        <v>8150</v>
      </c>
      <c r="M9" s="91">
        <v>20000</v>
      </c>
      <c r="N9" s="89"/>
      <c r="O9" s="89"/>
      <c r="P9" s="89"/>
      <c r="Q9" s="92">
        <f t="shared" si="0"/>
        <v>20000</v>
      </c>
      <c r="R9" s="93">
        <v>0</v>
      </c>
      <c r="S9" s="82"/>
      <c r="T9" s="94"/>
      <c r="U9" s="82">
        <f t="shared" si="4"/>
        <v>0</v>
      </c>
      <c r="V9" s="82">
        <f t="shared" si="1"/>
        <v>20000</v>
      </c>
      <c r="W9" s="137" t="s">
        <v>96</v>
      </c>
    </row>
    <row r="10" spans="1:23" s="95" customFormat="1" ht="15" x14ac:dyDescent="0.25">
      <c r="A10" s="85">
        <f>A9+1</f>
        <v>4</v>
      </c>
      <c r="B10" s="96" t="s">
        <v>33</v>
      </c>
      <c r="C10" s="96" t="s">
        <v>34</v>
      </c>
      <c r="D10" s="97" t="s">
        <v>30</v>
      </c>
      <c r="E10" s="97" t="s">
        <v>26</v>
      </c>
      <c r="F10" s="98">
        <v>43252</v>
      </c>
      <c r="G10" s="83" t="s">
        <v>77</v>
      </c>
      <c r="H10" s="89">
        <f t="shared" si="5"/>
        <v>6000</v>
      </c>
      <c r="I10" s="99">
        <f t="shared" si="2"/>
        <v>3000</v>
      </c>
      <c r="J10" s="100">
        <v>1600</v>
      </c>
      <c r="K10" s="100">
        <v>1250</v>
      </c>
      <c r="L10" s="82">
        <f t="shared" si="3"/>
        <v>8150</v>
      </c>
      <c r="M10" s="91">
        <v>20000</v>
      </c>
      <c r="N10" s="101"/>
      <c r="O10" s="99"/>
      <c r="P10" s="99"/>
      <c r="Q10" s="92">
        <f t="shared" si="0"/>
        <v>20000</v>
      </c>
      <c r="R10" s="102">
        <v>0</v>
      </c>
      <c r="S10" s="103"/>
      <c r="T10" s="104"/>
      <c r="U10" s="103">
        <f t="shared" si="4"/>
        <v>0</v>
      </c>
      <c r="V10" s="103">
        <f t="shared" si="1"/>
        <v>20000</v>
      </c>
      <c r="W10" s="137" t="s">
        <v>96</v>
      </c>
    </row>
    <row r="11" spans="1:23" s="95" customFormat="1" ht="15" x14ac:dyDescent="0.25">
      <c r="A11" s="85">
        <f>A10+1</f>
        <v>5</v>
      </c>
      <c r="B11" s="83" t="s">
        <v>58</v>
      </c>
      <c r="C11" s="83" t="s">
        <v>35</v>
      </c>
      <c r="D11" s="87" t="s">
        <v>36</v>
      </c>
      <c r="E11" s="87" t="s">
        <v>26</v>
      </c>
      <c r="F11" s="105">
        <v>43344</v>
      </c>
      <c r="G11" s="83" t="s">
        <v>73</v>
      </c>
      <c r="H11" s="89">
        <f t="shared" si="5"/>
        <v>6000</v>
      </c>
      <c r="I11" s="89">
        <f t="shared" si="2"/>
        <v>3000</v>
      </c>
      <c r="J11" s="90">
        <v>1600</v>
      </c>
      <c r="K11" s="90">
        <v>1250</v>
      </c>
      <c r="L11" s="82">
        <f t="shared" si="3"/>
        <v>8150</v>
      </c>
      <c r="M11" s="91">
        <v>20000</v>
      </c>
      <c r="N11" s="101"/>
      <c r="O11" s="89"/>
      <c r="P11" s="89"/>
      <c r="Q11" s="92">
        <f t="shared" si="0"/>
        <v>20000</v>
      </c>
      <c r="R11" s="93"/>
      <c r="S11" s="90"/>
      <c r="T11" s="94"/>
      <c r="U11" s="82"/>
      <c r="V11" s="103">
        <f t="shared" si="1"/>
        <v>20000</v>
      </c>
      <c r="W11" s="137" t="s">
        <v>96</v>
      </c>
    </row>
    <row r="12" spans="1:23" s="95" customFormat="1" ht="15" x14ac:dyDescent="0.25">
      <c r="A12" s="85">
        <v>6</v>
      </c>
      <c r="B12" s="83" t="s">
        <v>38</v>
      </c>
      <c r="C12" s="83" t="s">
        <v>39</v>
      </c>
      <c r="D12" s="87" t="s">
        <v>37</v>
      </c>
      <c r="E12" s="87" t="s">
        <v>26</v>
      </c>
      <c r="F12" s="106">
        <v>43374</v>
      </c>
      <c r="G12" s="83" t="s">
        <v>75</v>
      </c>
      <c r="H12" s="89">
        <f t="shared" si="5"/>
        <v>6000</v>
      </c>
      <c r="I12" s="89">
        <f t="shared" si="2"/>
        <v>3000</v>
      </c>
      <c r="J12" s="90">
        <v>1600</v>
      </c>
      <c r="K12" s="90">
        <v>1250</v>
      </c>
      <c r="L12" s="82">
        <f t="shared" si="3"/>
        <v>8150</v>
      </c>
      <c r="M12" s="91">
        <v>20000</v>
      </c>
      <c r="N12" s="101"/>
      <c r="O12" s="89"/>
      <c r="P12" s="89"/>
      <c r="Q12" s="92">
        <f t="shared" si="0"/>
        <v>20000</v>
      </c>
      <c r="R12" s="93"/>
      <c r="S12" s="90"/>
      <c r="T12" s="94"/>
      <c r="U12" s="82"/>
      <c r="V12" s="103">
        <f t="shared" si="1"/>
        <v>20000</v>
      </c>
      <c r="W12" s="137" t="s">
        <v>96</v>
      </c>
    </row>
    <row r="13" spans="1:23" s="95" customFormat="1" ht="15" x14ac:dyDescent="0.25">
      <c r="A13" s="85">
        <f t="shared" ref="A13:A17" si="6">A12+1</f>
        <v>7</v>
      </c>
      <c r="B13" s="83" t="s">
        <v>40</v>
      </c>
      <c r="C13" s="83" t="s">
        <v>41</v>
      </c>
      <c r="D13" s="87" t="s">
        <v>37</v>
      </c>
      <c r="E13" s="87" t="s">
        <v>26</v>
      </c>
      <c r="F13" s="106">
        <v>43374</v>
      </c>
      <c r="G13" s="83" t="s">
        <v>72</v>
      </c>
      <c r="H13" s="89">
        <f t="shared" si="5"/>
        <v>4500</v>
      </c>
      <c r="I13" s="89">
        <f t="shared" si="2"/>
        <v>2250</v>
      </c>
      <c r="J13" s="90">
        <v>1600</v>
      </c>
      <c r="K13" s="90">
        <v>1250</v>
      </c>
      <c r="L13" s="82">
        <f t="shared" si="3"/>
        <v>5400</v>
      </c>
      <c r="M13" s="107">
        <v>15000</v>
      </c>
      <c r="N13" s="101"/>
      <c r="O13" s="89"/>
      <c r="P13" s="89"/>
      <c r="Q13" s="92">
        <f t="shared" si="0"/>
        <v>15000</v>
      </c>
      <c r="R13" s="93"/>
      <c r="S13" s="90"/>
      <c r="T13" s="94"/>
      <c r="U13" s="82"/>
      <c r="V13" s="103">
        <f t="shared" si="1"/>
        <v>15000</v>
      </c>
      <c r="W13" s="137" t="s">
        <v>96</v>
      </c>
    </row>
    <row r="14" spans="1:23" s="95" customFormat="1" ht="15" x14ac:dyDescent="0.25">
      <c r="A14" s="85">
        <f t="shared" si="6"/>
        <v>8</v>
      </c>
      <c r="B14" s="83" t="s">
        <v>42</v>
      </c>
      <c r="C14" s="83" t="s">
        <v>43</v>
      </c>
      <c r="D14" s="87" t="s">
        <v>37</v>
      </c>
      <c r="E14" s="87" t="s">
        <v>26</v>
      </c>
      <c r="F14" s="106">
        <v>43374</v>
      </c>
      <c r="G14" s="83" t="s">
        <v>76</v>
      </c>
      <c r="H14" s="89">
        <f t="shared" si="5"/>
        <v>4500</v>
      </c>
      <c r="I14" s="89">
        <f t="shared" si="2"/>
        <v>2250</v>
      </c>
      <c r="J14" s="90">
        <v>1600</v>
      </c>
      <c r="K14" s="90">
        <v>1250</v>
      </c>
      <c r="L14" s="82">
        <f t="shared" si="3"/>
        <v>5400</v>
      </c>
      <c r="M14" s="107">
        <v>15000</v>
      </c>
      <c r="N14" s="101"/>
      <c r="O14" s="89"/>
      <c r="P14" s="89"/>
      <c r="Q14" s="92">
        <f t="shared" si="0"/>
        <v>15000</v>
      </c>
      <c r="R14" s="93"/>
      <c r="S14" s="90"/>
      <c r="T14" s="94"/>
      <c r="U14" s="82"/>
      <c r="V14" s="103">
        <f t="shared" si="1"/>
        <v>15000</v>
      </c>
      <c r="W14" s="137" t="s">
        <v>96</v>
      </c>
    </row>
    <row r="15" spans="1:23" s="95" customFormat="1" ht="15.75" customHeight="1" x14ac:dyDescent="0.25">
      <c r="A15" s="85">
        <f t="shared" si="6"/>
        <v>9</v>
      </c>
      <c r="B15" s="83" t="s">
        <v>61</v>
      </c>
      <c r="C15" s="83" t="s">
        <v>62</v>
      </c>
      <c r="D15" s="87" t="s">
        <v>37</v>
      </c>
      <c r="E15" s="87" t="s">
        <v>26</v>
      </c>
      <c r="F15" s="106">
        <v>43556</v>
      </c>
      <c r="G15" s="83" t="s">
        <v>79</v>
      </c>
      <c r="H15" s="89">
        <f t="shared" si="5"/>
        <v>4500</v>
      </c>
      <c r="I15" s="108">
        <f t="shared" si="2"/>
        <v>2250</v>
      </c>
      <c r="J15" s="90">
        <v>1600</v>
      </c>
      <c r="K15" s="90">
        <v>1250</v>
      </c>
      <c r="L15" s="82">
        <f t="shared" si="3"/>
        <v>5400</v>
      </c>
      <c r="M15" s="107">
        <v>15000</v>
      </c>
      <c r="N15" s="89"/>
      <c r="O15" s="83"/>
      <c r="P15" s="83"/>
      <c r="Q15" s="109">
        <f t="shared" si="0"/>
        <v>15000</v>
      </c>
      <c r="R15" s="83"/>
      <c r="S15" s="83"/>
      <c r="T15" s="83"/>
      <c r="U15" s="83"/>
      <c r="V15" s="89">
        <f t="shared" si="1"/>
        <v>15000</v>
      </c>
      <c r="W15" s="137" t="s">
        <v>96</v>
      </c>
    </row>
    <row r="16" spans="1:23" s="95" customFormat="1" ht="15" x14ac:dyDescent="0.25">
      <c r="A16" s="85">
        <f t="shared" si="6"/>
        <v>10</v>
      </c>
      <c r="B16" s="83" t="s">
        <v>63</v>
      </c>
      <c r="C16" s="83" t="s">
        <v>64</v>
      </c>
      <c r="D16" s="87" t="s">
        <v>37</v>
      </c>
      <c r="E16" s="87" t="s">
        <v>26</v>
      </c>
      <c r="F16" s="106">
        <v>43556</v>
      </c>
      <c r="G16" s="83" t="s">
        <v>74</v>
      </c>
      <c r="H16" s="89">
        <f t="shared" ref="H16" si="7">M16*30%</f>
        <v>4500</v>
      </c>
      <c r="I16" s="108">
        <f t="shared" si="2"/>
        <v>2250</v>
      </c>
      <c r="J16" s="90">
        <v>1600</v>
      </c>
      <c r="K16" s="90">
        <v>1250</v>
      </c>
      <c r="L16" s="82">
        <f t="shared" si="3"/>
        <v>5400</v>
      </c>
      <c r="M16" s="110">
        <v>15000</v>
      </c>
      <c r="N16" s="89"/>
      <c r="O16" s="83"/>
      <c r="P16" s="83"/>
      <c r="Q16" s="109">
        <f t="shared" si="0"/>
        <v>15000</v>
      </c>
      <c r="R16" s="83"/>
      <c r="S16" s="83"/>
      <c r="T16" s="83"/>
      <c r="U16" s="83"/>
      <c r="V16" s="89">
        <f t="shared" si="1"/>
        <v>15000</v>
      </c>
      <c r="W16" s="137" t="s">
        <v>96</v>
      </c>
    </row>
    <row r="17" spans="1:23" ht="15" x14ac:dyDescent="0.25">
      <c r="A17" s="74">
        <f t="shared" si="6"/>
        <v>11</v>
      </c>
      <c r="B17" s="83" t="s">
        <v>65</v>
      </c>
      <c r="C17" s="83" t="s">
        <v>67</v>
      </c>
      <c r="D17" s="87" t="s">
        <v>37</v>
      </c>
      <c r="E17" s="77" t="s">
        <v>26</v>
      </c>
      <c r="F17" s="106">
        <v>43709</v>
      </c>
      <c r="G17" s="75" t="s">
        <v>81</v>
      </c>
      <c r="H17" s="89">
        <f t="shared" ref="H17" si="8">M17*30%</f>
        <v>3600</v>
      </c>
      <c r="I17" s="108">
        <f t="shared" si="2"/>
        <v>1800</v>
      </c>
      <c r="J17" s="90">
        <v>1600</v>
      </c>
      <c r="K17" s="90">
        <v>1250</v>
      </c>
      <c r="L17" s="82">
        <f t="shared" si="3"/>
        <v>3750</v>
      </c>
      <c r="M17" s="111">
        <v>12000</v>
      </c>
      <c r="N17" s="75"/>
      <c r="O17" s="75"/>
      <c r="P17" s="75"/>
      <c r="Q17" s="109">
        <f t="shared" si="0"/>
        <v>12000</v>
      </c>
      <c r="R17" s="75"/>
      <c r="S17" s="75"/>
      <c r="T17" s="75"/>
      <c r="U17" s="75"/>
      <c r="V17" s="110">
        <f t="shared" si="1"/>
        <v>12000</v>
      </c>
      <c r="W17" s="137" t="s">
        <v>96</v>
      </c>
    </row>
    <row r="18" spans="1:23" ht="15" x14ac:dyDescent="0.25">
      <c r="A18" s="74">
        <f>A17+1</f>
        <v>12</v>
      </c>
      <c r="B18" s="83" t="s">
        <v>66</v>
      </c>
      <c r="C18" s="83" t="s">
        <v>68</v>
      </c>
      <c r="D18" s="87" t="s">
        <v>37</v>
      </c>
      <c r="E18" s="77" t="s">
        <v>26</v>
      </c>
      <c r="F18" s="106">
        <v>43709</v>
      </c>
      <c r="G18" s="75" t="s">
        <v>82</v>
      </c>
      <c r="H18" s="89">
        <f t="shared" ref="H18" si="9">M18*30%</f>
        <v>3600</v>
      </c>
      <c r="I18" s="108">
        <f t="shared" si="2"/>
        <v>1800</v>
      </c>
      <c r="J18" s="90">
        <v>1600</v>
      </c>
      <c r="K18" s="90">
        <v>1250</v>
      </c>
      <c r="L18" s="82">
        <f t="shared" si="3"/>
        <v>3750</v>
      </c>
      <c r="M18" s="111">
        <v>12000</v>
      </c>
      <c r="N18" s="75"/>
      <c r="O18" s="75"/>
      <c r="P18" s="75"/>
      <c r="Q18" s="109">
        <f t="shared" si="0"/>
        <v>12000</v>
      </c>
      <c r="R18" s="75"/>
      <c r="S18" s="75"/>
      <c r="T18" s="75"/>
      <c r="U18" s="75"/>
      <c r="V18" s="110">
        <f t="shared" si="1"/>
        <v>12000</v>
      </c>
      <c r="W18" s="137" t="s">
        <v>96</v>
      </c>
    </row>
    <row r="19" spans="1:23" ht="15" x14ac:dyDescent="0.25">
      <c r="A19" s="74">
        <f>A18+1</f>
        <v>13</v>
      </c>
      <c r="B19" s="83" t="s">
        <v>91</v>
      </c>
      <c r="C19" s="83" t="s">
        <v>92</v>
      </c>
      <c r="D19" s="87" t="s">
        <v>93</v>
      </c>
      <c r="E19" s="77" t="s">
        <v>26</v>
      </c>
      <c r="F19" s="106">
        <v>43537</v>
      </c>
      <c r="G19" s="75" t="s">
        <v>94</v>
      </c>
      <c r="H19" s="89">
        <f t="shared" ref="H19" si="10">M19*30%</f>
        <v>3600</v>
      </c>
      <c r="I19" s="108">
        <f t="shared" si="2"/>
        <v>1800</v>
      </c>
      <c r="J19" s="90">
        <v>1600</v>
      </c>
      <c r="K19" s="90">
        <v>1250</v>
      </c>
      <c r="L19" s="82">
        <f t="shared" si="3"/>
        <v>3750</v>
      </c>
      <c r="M19" s="111">
        <v>12000</v>
      </c>
      <c r="N19" s="75"/>
      <c r="O19" s="75"/>
      <c r="P19" s="75"/>
      <c r="Q19" s="109">
        <f t="shared" si="0"/>
        <v>12000</v>
      </c>
      <c r="R19" s="75"/>
      <c r="S19" s="75"/>
      <c r="T19" s="75"/>
      <c r="U19" s="75"/>
      <c r="V19" s="110"/>
      <c r="W19" s="137" t="s">
        <v>96</v>
      </c>
    </row>
    <row r="20" spans="1:23" s="95" customFormat="1" ht="15" x14ac:dyDescent="0.25">
      <c r="A20" s="124"/>
      <c r="B20" s="125"/>
      <c r="C20" s="125"/>
      <c r="D20" s="125"/>
      <c r="E20" s="125"/>
      <c r="F20" s="125"/>
      <c r="G20" s="125"/>
      <c r="H20" s="112"/>
      <c r="I20" s="112"/>
      <c r="J20" s="90"/>
      <c r="K20" s="90"/>
      <c r="L20" s="112"/>
      <c r="M20" s="82"/>
      <c r="N20" s="112"/>
      <c r="O20" s="112"/>
      <c r="P20" s="112"/>
      <c r="Q20" s="113"/>
      <c r="R20" s="113"/>
      <c r="S20" s="113"/>
      <c r="T20" s="113"/>
      <c r="U20" s="113"/>
      <c r="V20" s="114"/>
      <c r="W20" s="137" t="s">
        <v>96</v>
      </c>
    </row>
    <row r="21" spans="1:23" x14ac:dyDescent="0.2">
      <c r="J21" s="115"/>
    </row>
    <row r="22" spans="1:23" ht="12.75" thickBot="1" x14ac:dyDescent="0.25">
      <c r="J22" s="115"/>
      <c r="K22" s="115"/>
    </row>
    <row r="23" spans="1:23" ht="12.75" thickBot="1" x14ac:dyDescent="0.25">
      <c r="D23" s="116"/>
      <c r="E23" s="116"/>
      <c r="F23" s="116"/>
      <c r="G23" s="116"/>
      <c r="H23" s="116"/>
      <c r="I23" s="117"/>
      <c r="J23" s="115"/>
      <c r="K23" s="115"/>
      <c r="Q23" s="118"/>
    </row>
    <row r="24" spans="1:23" x14ac:dyDescent="0.2">
      <c r="I24" s="119"/>
      <c r="Q24" s="118"/>
    </row>
    <row r="25" spans="1:23" x14ac:dyDescent="0.2">
      <c r="Q25" s="118"/>
    </row>
    <row r="39" ht="14.25" customHeight="1" x14ac:dyDescent="0.2"/>
  </sheetData>
  <mergeCells count="14">
    <mergeCell ref="V5:V6"/>
    <mergeCell ref="A20:G20"/>
    <mergeCell ref="G5:G6"/>
    <mergeCell ref="H5:M5"/>
    <mergeCell ref="N5:P5"/>
    <mergeCell ref="Q5:Q6"/>
    <mergeCell ref="R5:T5"/>
    <mergeCell ref="U5:U6"/>
    <mergeCell ref="E5:E6"/>
    <mergeCell ref="A4:D4"/>
    <mergeCell ref="A5:A6"/>
    <mergeCell ref="B5:B6"/>
    <mergeCell ref="C5:C6"/>
    <mergeCell ref="D5:D6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4:E32"/>
  <sheetViews>
    <sheetView workbookViewId="0">
      <selection activeCell="D13" sqref="D13"/>
    </sheetView>
  </sheetViews>
  <sheetFormatPr defaultColWidth="9.140625" defaultRowHeight="15" x14ac:dyDescent="0.25"/>
  <cols>
    <col min="1" max="1" width="9.140625" style="37"/>
    <col min="2" max="2" width="22.140625" style="37" customWidth="1"/>
    <col min="3" max="3" width="21.140625" style="37" bestFit="1" customWidth="1"/>
    <col min="4" max="4" width="21" style="37" customWidth="1"/>
    <col min="5" max="5" width="14.140625" style="37" customWidth="1"/>
    <col min="6" max="16384" width="9.140625" style="37"/>
  </cols>
  <sheetData>
    <row r="4" spans="2:5" ht="20.25" x14ac:dyDescent="0.25">
      <c r="B4" s="135" t="s">
        <v>89</v>
      </c>
      <c r="C4" s="135"/>
      <c r="D4" s="135"/>
      <c r="E4" s="135"/>
    </row>
    <row r="5" spans="2:5" ht="15.75" thickBot="1" x14ac:dyDescent="0.3"/>
    <row r="6" spans="2:5" ht="16.5" thickBot="1" x14ac:dyDescent="0.3">
      <c r="B6" s="38" t="s">
        <v>44</v>
      </c>
      <c r="C6" s="39" t="s">
        <v>67</v>
      </c>
      <c r="D6" s="40" t="s">
        <v>45</v>
      </c>
      <c r="E6" s="62" t="str">
        <f>Sheet1!B17</f>
        <v>AG112</v>
      </c>
    </row>
    <row r="7" spans="2:5" ht="16.5" thickBot="1" x14ac:dyDescent="0.3">
      <c r="B7" s="41" t="s">
        <v>3</v>
      </c>
      <c r="C7" s="61" t="str">
        <f>Sheet1!D16</f>
        <v>Application Developer</v>
      </c>
      <c r="D7" s="43" t="s">
        <v>46</v>
      </c>
      <c r="E7" s="44">
        <f>Sheet1!F17</f>
        <v>43709</v>
      </c>
    </row>
    <row r="8" spans="2:5" ht="16.5" thickBot="1" x14ac:dyDescent="0.3">
      <c r="B8" s="41" t="s">
        <v>47</v>
      </c>
      <c r="C8" s="45">
        <v>26</v>
      </c>
      <c r="D8" s="41" t="s">
        <v>69</v>
      </c>
      <c r="E8" s="45" t="str">
        <f>Sheet1!G17</f>
        <v>GXMPS1788C</v>
      </c>
    </row>
    <row r="9" spans="2:5" ht="16.5" thickBot="1" x14ac:dyDescent="0.3">
      <c r="B9" s="41" t="s">
        <v>48</v>
      </c>
      <c r="C9" s="45">
        <v>0</v>
      </c>
      <c r="D9" s="132"/>
      <c r="E9" s="133"/>
    </row>
    <row r="11" spans="2:5" ht="15.75" thickBot="1" x14ac:dyDescent="0.3"/>
    <row r="12" spans="2:5" ht="16.5" thickBot="1" x14ac:dyDescent="0.3">
      <c r="B12" s="46" t="s">
        <v>49</v>
      </c>
      <c r="C12" s="47" t="s">
        <v>50</v>
      </c>
      <c r="D12" s="48" t="s">
        <v>8</v>
      </c>
      <c r="E12" s="47" t="s">
        <v>50</v>
      </c>
    </row>
    <row r="13" spans="2:5" ht="15.75" x14ac:dyDescent="0.25">
      <c r="B13" s="49" t="s">
        <v>12</v>
      </c>
      <c r="C13" s="50">
        <f>Sheet1!H17</f>
        <v>3600</v>
      </c>
      <c r="D13" s="49" t="s">
        <v>20</v>
      </c>
      <c r="E13" s="58">
        <f>Sheet1!R16</f>
        <v>0</v>
      </c>
    </row>
    <row r="14" spans="2:5" ht="15.75" x14ac:dyDescent="0.25">
      <c r="B14" s="49" t="s">
        <v>13</v>
      </c>
      <c r="C14" s="50">
        <f>Sheet1!I17</f>
        <v>1800</v>
      </c>
      <c r="D14" s="49" t="s">
        <v>21</v>
      </c>
      <c r="E14" s="58">
        <v>0</v>
      </c>
    </row>
    <row r="15" spans="2:5" ht="15.75" x14ac:dyDescent="0.25">
      <c r="B15" s="49" t="s">
        <v>51</v>
      </c>
      <c r="C15" s="50">
        <f>Sheet1!J17</f>
        <v>1600</v>
      </c>
      <c r="D15" s="49" t="s">
        <v>22</v>
      </c>
      <c r="E15" s="57">
        <f>Sheet1!T16</f>
        <v>0</v>
      </c>
    </row>
    <row r="16" spans="2:5" ht="15.75" x14ac:dyDescent="0.25">
      <c r="B16" s="49" t="s">
        <v>52</v>
      </c>
      <c r="C16" s="50">
        <f>Sheet1!K17</f>
        <v>1250</v>
      </c>
      <c r="D16" s="49" t="s">
        <v>53</v>
      </c>
      <c r="E16" s="57">
        <v>0</v>
      </c>
    </row>
    <row r="17" spans="2:5" ht="17.25" customHeight="1" x14ac:dyDescent="0.25">
      <c r="B17" s="49" t="s">
        <v>54</v>
      </c>
      <c r="C17" s="57">
        <f>Sheet1!L17</f>
        <v>3750</v>
      </c>
      <c r="D17" s="49"/>
      <c r="E17" s="34"/>
    </row>
    <row r="18" spans="2:5" ht="17.25" customHeight="1" thickBot="1" x14ac:dyDescent="0.3">
      <c r="B18" s="51"/>
      <c r="C18" s="35"/>
      <c r="D18" s="51"/>
      <c r="E18" s="42"/>
    </row>
    <row r="19" spans="2:5" ht="15.75" thickBot="1" x14ac:dyDescent="0.3">
      <c r="C19" s="56"/>
    </row>
    <row r="20" spans="2:5" ht="16.5" thickBot="1" x14ac:dyDescent="0.3">
      <c r="B20" s="52" t="s">
        <v>55</v>
      </c>
      <c r="C20" s="53">
        <f>SUM(C13:C18)</f>
        <v>12000</v>
      </c>
      <c r="D20" s="54" t="s">
        <v>56</v>
      </c>
      <c r="E20" s="59">
        <f>SUM(E13:E16)</f>
        <v>0</v>
      </c>
    </row>
    <row r="21" spans="2:5" ht="15.75" thickBot="1" x14ac:dyDescent="0.3"/>
    <row r="22" spans="2:5" ht="16.5" thickBot="1" x14ac:dyDescent="0.3">
      <c r="B22" s="52" t="s">
        <v>57</v>
      </c>
      <c r="C22" s="55">
        <f>C20-E20</f>
        <v>12000</v>
      </c>
    </row>
    <row r="23" spans="2:5" ht="15.75" x14ac:dyDescent="0.25">
      <c r="C23" s="134" t="s">
        <v>80</v>
      </c>
      <c r="D23" s="134"/>
    </row>
    <row r="32" spans="2:5" ht="15.75" x14ac:dyDescent="0.25">
      <c r="B32" s="60" t="s">
        <v>60</v>
      </c>
    </row>
  </sheetData>
  <mergeCells count="3">
    <mergeCell ref="B4:E4"/>
    <mergeCell ref="D9:E9"/>
    <mergeCell ref="C23:D23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Header>&amp;R&amp;G</oddHeader>
    <oddFooter>&amp;CAspiGrow Technologies Private LimitedNo.2/718-A, Ground Floor Kazura Garden 2nd Street, 2nd Cross, Neelangarai, Chennai - 600115</oddFooter>
  </headerFooter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4:E32"/>
  <sheetViews>
    <sheetView topLeftCell="A4" workbookViewId="0">
      <selection activeCell="C7" sqref="C7"/>
    </sheetView>
  </sheetViews>
  <sheetFormatPr defaultColWidth="9.140625" defaultRowHeight="15" x14ac:dyDescent="0.25"/>
  <cols>
    <col min="1" max="1" width="9.140625" style="37"/>
    <col min="2" max="2" width="22.140625" style="37" customWidth="1"/>
    <col min="3" max="3" width="21.140625" style="37" bestFit="1" customWidth="1"/>
    <col min="4" max="4" width="21" style="37" customWidth="1"/>
    <col min="5" max="5" width="14.140625" style="37" customWidth="1"/>
    <col min="6" max="16384" width="9.140625" style="37"/>
  </cols>
  <sheetData>
    <row r="4" spans="2:5" ht="20.25" x14ac:dyDescent="0.25">
      <c r="B4" s="135" t="s">
        <v>89</v>
      </c>
      <c r="C4" s="135"/>
      <c r="D4" s="135"/>
      <c r="E4" s="135"/>
    </row>
    <row r="5" spans="2:5" ht="15.75" thickBot="1" x14ac:dyDescent="0.3"/>
    <row r="6" spans="2:5" ht="16.5" thickBot="1" x14ac:dyDescent="0.3">
      <c r="B6" s="38" t="s">
        <v>44</v>
      </c>
      <c r="C6" s="39" t="s">
        <v>68</v>
      </c>
      <c r="D6" s="40" t="s">
        <v>45</v>
      </c>
      <c r="E6" s="62" t="str">
        <f>Sheet1!B18</f>
        <v>AG113</v>
      </c>
    </row>
    <row r="7" spans="2:5" ht="16.5" thickBot="1" x14ac:dyDescent="0.3">
      <c r="B7" s="41" t="s">
        <v>3</v>
      </c>
      <c r="C7" s="61" t="str">
        <f>Sheet1!D16</f>
        <v>Application Developer</v>
      </c>
      <c r="D7" s="43" t="s">
        <v>46</v>
      </c>
      <c r="E7" s="44">
        <f>Sheet1!F18</f>
        <v>43709</v>
      </c>
    </row>
    <row r="8" spans="2:5" ht="16.5" thickBot="1" x14ac:dyDescent="0.3">
      <c r="B8" s="41" t="s">
        <v>47</v>
      </c>
      <c r="C8" s="45">
        <v>26</v>
      </c>
      <c r="D8" s="41" t="s">
        <v>69</v>
      </c>
      <c r="E8" s="45" t="str">
        <f>Sheet1!G18</f>
        <v>BLGPA3591N</v>
      </c>
    </row>
    <row r="9" spans="2:5" ht="16.5" thickBot="1" x14ac:dyDescent="0.3">
      <c r="B9" s="41" t="s">
        <v>48</v>
      </c>
      <c r="C9" s="45">
        <v>0</v>
      </c>
      <c r="D9" s="132"/>
      <c r="E9" s="133"/>
    </row>
    <row r="11" spans="2:5" ht="15.75" thickBot="1" x14ac:dyDescent="0.3"/>
    <row r="12" spans="2:5" ht="16.5" thickBot="1" x14ac:dyDescent="0.3">
      <c r="B12" s="46" t="s">
        <v>49</v>
      </c>
      <c r="C12" s="47" t="s">
        <v>50</v>
      </c>
      <c r="D12" s="48" t="s">
        <v>8</v>
      </c>
      <c r="E12" s="47" t="s">
        <v>50</v>
      </c>
    </row>
    <row r="13" spans="2:5" ht="15.75" x14ac:dyDescent="0.25">
      <c r="B13" s="49" t="s">
        <v>12</v>
      </c>
      <c r="C13" s="50">
        <f>Sheet1!H18</f>
        <v>3600</v>
      </c>
      <c r="D13" s="49" t="s">
        <v>20</v>
      </c>
      <c r="E13" s="58">
        <f>Sheet1!R16</f>
        <v>0</v>
      </c>
    </row>
    <row r="14" spans="2:5" ht="15.75" x14ac:dyDescent="0.25">
      <c r="B14" s="49" t="s">
        <v>13</v>
      </c>
      <c r="C14" s="50">
        <f>Sheet1!I18</f>
        <v>1800</v>
      </c>
      <c r="D14" s="49" t="s">
        <v>21</v>
      </c>
      <c r="E14" s="58">
        <v>0</v>
      </c>
    </row>
    <row r="15" spans="2:5" ht="15.75" x14ac:dyDescent="0.25">
      <c r="B15" s="49" t="s">
        <v>51</v>
      </c>
      <c r="C15" s="50">
        <f>Sheet1!J18</f>
        <v>1600</v>
      </c>
      <c r="D15" s="49" t="s">
        <v>22</v>
      </c>
      <c r="E15" s="57">
        <f>Sheet1!T16</f>
        <v>0</v>
      </c>
    </row>
    <row r="16" spans="2:5" ht="15.75" x14ac:dyDescent="0.25">
      <c r="B16" s="49" t="s">
        <v>52</v>
      </c>
      <c r="C16" s="50">
        <f>Sheet1!K18</f>
        <v>1250</v>
      </c>
      <c r="D16" s="49" t="s">
        <v>53</v>
      </c>
      <c r="E16" s="57">
        <v>0</v>
      </c>
    </row>
    <row r="17" spans="2:5" ht="17.25" customHeight="1" x14ac:dyDescent="0.25">
      <c r="B17" s="49" t="s">
        <v>54</v>
      </c>
      <c r="C17" s="57">
        <f>Sheet1!L18</f>
        <v>3750</v>
      </c>
      <c r="D17" s="49"/>
      <c r="E17" s="34"/>
    </row>
    <row r="18" spans="2:5" ht="17.25" customHeight="1" thickBot="1" x14ac:dyDescent="0.3">
      <c r="B18" s="51"/>
      <c r="C18" s="35"/>
      <c r="D18" s="51"/>
      <c r="E18" s="42"/>
    </row>
    <row r="19" spans="2:5" ht="15.75" thickBot="1" x14ac:dyDescent="0.3">
      <c r="C19" s="56"/>
    </row>
    <row r="20" spans="2:5" ht="16.5" thickBot="1" x14ac:dyDescent="0.3">
      <c r="B20" s="52" t="s">
        <v>55</v>
      </c>
      <c r="C20" s="53">
        <f>SUM(C13:C18)</f>
        <v>12000</v>
      </c>
      <c r="D20" s="54" t="s">
        <v>56</v>
      </c>
      <c r="E20" s="59">
        <f>SUM(E13:E16)</f>
        <v>0</v>
      </c>
    </row>
    <row r="21" spans="2:5" ht="15.75" thickBot="1" x14ac:dyDescent="0.3"/>
    <row r="22" spans="2:5" ht="16.5" thickBot="1" x14ac:dyDescent="0.3">
      <c r="B22" s="52" t="s">
        <v>57</v>
      </c>
      <c r="C22" s="55">
        <f>C20-E20</f>
        <v>12000</v>
      </c>
    </row>
    <row r="23" spans="2:5" ht="15.75" x14ac:dyDescent="0.25">
      <c r="C23" s="134" t="s">
        <v>80</v>
      </c>
      <c r="D23" s="134"/>
    </row>
    <row r="32" spans="2:5" ht="15.75" x14ac:dyDescent="0.25">
      <c r="B32" s="60" t="s">
        <v>60</v>
      </c>
    </row>
  </sheetData>
  <mergeCells count="3">
    <mergeCell ref="B4:E4"/>
    <mergeCell ref="D9:E9"/>
    <mergeCell ref="C23:D23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Header>&amp;R&amp;G</oddHeader>
    <oddFooter>&amp;CAspiGrow Technologies Private LimitedNo.2/718-A, Ground Floor Kazura Garden 2nd Street, 2nd Cross, Neelangarai, Chennai - 600115</oddFooter>
  </headerFooter>
  <drawing r:id="rId2"/>
  <legacyDrawingHF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C276C-545A-472C-A7B5-E6FD310341D2}">
  <dimension ref="B4:E32"/>
  <sheetViews>
    <sheetView workbookViewId="0">
      <selection activeCell="B4" sqref="B4:E4"/>
    </sheetView>
  </sheetViews>
  <sheetFormatPr defaultColWidth="9.140625" defaultRowHeight="15" x14ac:dyDescent="0.25"/>
  <cols>
    <col min="1" max="1" width="9.140625" style="37"/>
    <col min="2" max="2" width="22.140625" style="37" customWidth="1"/>
    <col min="3" max="3" width="21.140625" style="37" bestFit="1" customWidth="1"/>
    <col min="4" max="4" width="21" style="37" customWidth="1"/>
    <col min="5" max="5" width="14.140625" style="37" customWidth="1"/>
    <col min="6" max="16384" width="9.140625" style="37"/>
  </cols>
  <sheetData>
    <row r="4" spans="2:5" ht="20.25" x14ac:dyDescent="0.25">
      <c r="B4" s="135" t="s">
        <v>89</v>
      </c>
      <c r="C4" s="135"/>
      <c r="D4" s="135"/>
      <c r="E4" s="135"/>
    </row>
    <row r="5" spans="2:5" ht="15.75" thickBot="1" x14ac:dyDescent="0.3"/>
    <row r="6" spans="2:5" ht="16.5" thickBot="1" x14ac:dyDescent="0.3">
      <c r="B6" s="38" t="s">
        <v>44</v>
      </c>
      <c r="C6" s="39" t="s">
        <v>92</v>
      </c>
      <c r="D6" s="40" t="s">
        <v>45</v>
      </c>
      <c r="E6" s="62" t="str">
        <f>Sheet1!B19</f>
        <v>AG114</v>
      </c>
    </row>
    <row r="7" spans="2:5" ht="16.5" thickBot="1" x14ac:dyDescent="0.3">
      <c r="B7" s="41" t="s">
        <v>3</v>
      </c>
      <c r="C7" s="61" t="s">
        <v>93</v>
      </c>
      <c r="D7" s="43" t="s">
        <v>46</v>
      </c>
      <c r="E7" s="44">
        <f>Sheet1!F19</f>
        <v>43537</v>
      </c>
    </row>
    <row r="8" spans="2:5" ht="16.5" thickBot="1" x14ac:dyDescent="0.3">
      <c r="B8" s="41" t="s">
        <v>47</v>
      </c>
      <c r="C8" s="45">
        <v>26</v>
      </c>
      <c r="D8" s="41" t="s">
        <v>69</v>
      </c>
      <c r="E8" s="45" t="str">
        <f>Sheet1!G19</f>
        <v>ALWPB0794R</v>
      </c>
    </row>
    <row r="9" spans="2:5" ht="16.5" thickBot="1" x14ac:dyDescent="0.3">
      <c r="B9" s="41" t="s">
        <v>48</v>
      </c>
      <c r="C9" s="45">
        <v>0</v>
      </c>
      <c r="D9" s="132"/>
      <c r="E9" s="133"/>
    </row>
    <row r="11" spans="2:5" ht="15.75" thickBot="1" x14ac:dyDescent="0.3"/>
    <row r="12" spans="2:5" ht="16.5" thickBot="1" x14ac:dyDescent="0.3">
      <c r="B12" s="46" t="s">
        <v>49</v>
      </c>
      <c r="C12" s="47" t="s">
        <v>50</v>
      </c>
      <c r="D12" s="48" t="s">
        <v>8</v>
      </c>
      <c r="E12" s="47" t="s">
        <v>50</v>
      </c>
    </row>
    <row r="13" spans="2:5" ht="15.75" x14ac:dyDescent="0.25">
      <c r="B13" s="49" t="s">
        <v>12</v>
      </c>
      <c r="C13" s="50">
        <f>Sheet1!H19</f>
        <v>3600</v>
      </c>
      <c r="D13" s="49" t="s">
        <v>20</v>
      </c>
      <c r="E13" s="58">
        <f>Sheet1!R16</f>
        <v>0</v>
      </c>
    </row>
    <row r="14" spans="2:5" ht="15.75" x14ac:dyDescent="0.25">
      <c r="B14" s="49" t="s">
        <v>13</v>
      </c>
      <c r="C14" s="50">
        <f>Sheet1!I19</f>
        <v>1800</v>
      </c>
      <c r="D14" s="49" t="s">
        <v>21</v>
      </c>
      <c r="E14" s="58">
        <v>0</v>
      </c>
    </row>
    <row r="15" spans="2:5" ht="15.75" x14ac:dyDescent="0.25">
      <c r="B15" s="49" t="s">
        <v>51</v>
      </c>
      <c r="C15" s="50">
        <f>Sheet1!J19</f>
        <v>1600</v>
      </c>
      <c r="D15" s="49" t="s">
        <v>22</v>
      </c>
      <c r="E15" s="57">
        <f>Sheet1!T16</f>
        <v>0</v>
      </c>
    </row>
    <row r="16" spans="2:5" ht="15.75" x14ac:dyDescent="0.25">
      <c r="B16" s="49" t="s">
        <v>52</v>
      </c>
      <c r="C16" s="50">
        <f>Sheet1!K19</f>
        <v>1250</v>
      </c>
      <c r="D16" s="49" t="s">
        <v>53</v>
      </c>
      <c r="E16" s="57">
        <v>0</v>
      </c>
    </row>
    <row r="17" spans="2:5" ht="17.25" customHeight="1" x14ac:dyDescent="0.25">
      <c r="B17" s="49" t="s">
        <v>54</v>
      </c>
      <c r="C17" s="57">
        <f>Sheet1!L19</f>
        <v>3750</v>
      </c>
      <c r="D17" s="49"/>
      <c r="E17" s="34"/>
    </row>
    <row r="18" spans="2:5" ht="17.25" customHeight="1" thickBot="1" x14ac:dyDescent="0.3">
      <c r="B18" s="51"/>
      <c r="C18" s="35"/>
      <c r="D18" s="51"/>
      <c r="E18" s="42"/>
    </row>
    <row r="19" spans="2:5" ht="15.75" thickBot="1" x14ac:dyDescent="0.3">
      <c r="C19" s="56"/>
    </row>
    <row r="20" spans="2:5" ht="16.5" thickBot="1" x14ac:dyDescent="0.3">
      <c r="B20" s="52" t="s">
        <v>55</v>
      </c>
      <c r="C20" s="53">
        <f>SUM(C13:C18)</f>
        <v>12000</v>
      </c>
      <c r="D20" s="54" t="s">
        <v>56</v>
      </c>
      <c r="E20" s="59">
        <f>SUM(E13:E16)</f>
        <v>0</v>
      </c>
    </row>
    <row r="21" spans="2:5" ht="15.75" thickBot="1" x14ac:dyDescent="0.3"/>
    <row r="22" spans="2:5" ht="16.5" thickBot="1" x14ac:dyDescent="0.3">
      <c r="B22" s="52" t="s">
        <v>57</v>
      </c>
      <c r="C22" s="55">
        <f>C20-E20</f>
        <v>12000</v>
      </c>
    </row>
    <row r="23" spans="2:5" ht="15.75" x14ac:dyDescent="0.25">
      <c r="C23" s="134" t="s">
        <v>80</v>
      </c>
      <c r="D23" s="134"/>
    </row>
    <row r="32" spans="2:5" ht="15.75" x14ac:dyDescent="0.25">
      <c r="B32" s="60" t="s">
        <v>60</v>
      </c>
    </row>
  </sheetData>
  <mergeCells count="3">
    <mergeCell ref="B4:E4"/>
    <mergeCell ref="D9:E9"/>
    <mergeCell ref="C23:D2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E32"/>
  <sheetViews>
    <sheetView zoomScaleNormal="100" workbookViewId="0">
      <selection activeCell="B20" sqref="B20"/>
    </sheetView>
  </sheetViews>
  <sheetFormatPr defaultColWidth="8.85546875" defaultRowHeight="15" x14ac:dyDescent="0.25"/>
  <cols>
    <col min="2" max="2" width="20.7109375" customWidth="1"/>
    <col min="3" max="3" width="23" customWidth="1"/>
    <col min="4" max="4" width="18.42578125" customWidth="1"/>
    <col min="5" max="5" width="16.85546875" customWidth="1"/>
  </cols>
  <sheetData>
    <row r="4" spans="2:5" ht="20.25" x14ac:dyDescent="0.25">
      <c r="B4" s="135" t="s">
        <v>89</v>
      </c>
      <c r="C4" s="135"/>
      <c r="D4" s="135"/>
      <c r="E4" s="135"/>
    </row>
    <row r="5" spans="2:5" ht="15.75" thickBot="1" x14ac:dyDescent="0.3"/>
    <row r="6" spans="2:5" ht="16.5" thickBot="1" x14ac:dyDescent="0.3">
      <c r="B6" s="1" t="s">
        <v>44</v>
      </c>
      <c r="C6" s="2" t="s">
        <v>32</v>
      </c>
      <c r="D6" s="3" t="s">
        <v>45</v>
      </c>
      <c r="E6" s="2" t="s">
        <v>31</v>
      </c>
    </row>
    <row r="7" spans="2:5" ht="16.5" thickBot="1" x14ac:dyDescent="0.3">
      <c r="B7" s="4" t="s">
        <v>3</v>
      </c>
      <c r="C7" s="32" t="str">
        <f>Sheet1!D9</f>
        <v>Sr. Software Developer</v>
      </c>
      <c r="D7" s="6" t="s">
        <v>46</v>
      </c>
      <c r="E7" s="7">
        <f>Sheet1!F9</f>
        <v>43208</v>
      </c>
    </row>
    <row r="8" spans="2:5" ht="16.5" thickBot="1" x14ac:dyDescent="0.3">
      <c r="B8" s="4" t="s">
        <v>47</v>
      </c>
      <c r="C8" s="8">
        <v>26</v>
      </c>
      <c r="D8" s="4" t="s">
        <v>69</v>
      </c>
      <c r="E8" s="8" t="str">
        <f>Sheet1!G9</f>
        <v>DAWPB8187E</v>
      </c>
    </row>
    <row r="9" spans="2:5" ht="16.5" thickBot="1" x14ac:dyDescent="0.3">
      <c r="B9" s="4" t="s">
        <v>48</v>
      </c>
      <c r="C9" s="8">
        <v>0</v>
      </c>
      <c r="D9" s="132"/>
      <c r="E9" s="133"/>
    </row>
    <row r="11" spans="2:5" ht="15.75" thickBot="1" x14ac:dyDescent="0.3"/>
    <row r="12" spans="2:5" ht="16.5" thickBot="1" x14ac:dyDescent="0.3">
      <c r="B12" s="9" t="s">
        <v>49</v>
      </c>
      <c r="C12" s="10" t="s">
        <v>50</v>
      </c>
      <c r="D12" s="11" t="s">
        <v>8</v>
      </c>
      <c r="E12" s="10" t="s">
        <v>50</v>
      </c>
    </row>
    <row r="13" spans="2:5" ht="15.75" x14ac:dyDescent="0.25">
      <c r="B13" s="12" t="s">
        <v>12</v>
      </c>
      <c r="C13" s="13">
        <f>Sheet1!H9</f>
        <v>6000</v>
      </c>
      <c r="D13" s="12" t="s">
        <v>20</v>
      </c>
      <c r="E13" s="25">
        <f>Sheet1!R9</f>
        <v>0</v>
      </c>
    </row>
    <row r="14" spans="2:5" ht="15.75" x14ac:dyDescent="0.25">
      <c r="B14" s="12" t="s">
        <v>13</v>
      </c>
      <c r="C14" s="13">
        <f>Sheet1!I9</f>
        <v>3000</v>
      </c>
      <c r="D14" s="12" t="s">
        <v>21</v>
      </c>
      <c r="E14" s="24">
        <f>Sheet1!S9</f>
        <v>0</v>
      </c>
    </row>
    <row r="15" spans="2:5" ht="15.75" x14ac:dyDescent="0.25">
      <c r="B15" s="12" t="s">
        <v>51</v>
      </c>
      <c r="C15" s="13">
        <f>Sheet1!J9</f>
        <v>1600</v>
      </c>
      <c r="D15" s="12" t="s">
        <v>22</v>
      </c>
      <c r="E15" s="24">
        <f>Sheet1!T9</f>
        <v>0</v>
      </c>
    </row>
    <row r="16" spans="2:5" ht="15.75" x14ac:dyDescent="0.25">
      <c r="B16" s="12" t="s">
        <v>52</v>
      </c>
      <c r="C16" s="24">
        <f>Sheet1!K9</f>
        <v>1250</v>
      </c>
      <c r="D16" s="30" t="s">
        <v>53</v>
      </c>
      <c r="E16" s="24">
        <v>0</v>
      </c>
    </row>
    <row r="17" spans="2:5" ht="15.75" x14ac:dyDescent="0.25">
      <c r="B17" s="12" t="s">
        <v>54</v>
      </c>
      <c r="C17" s="36">
        <f>Sheet1!L9</f>
        <v>8150</v>
      </c>
      <c r="D17" s="12"/>
      <c r="E17" s="34"/>
    </row>
    <row r="18" spans="2:5" ht="16.5" thickBot="1" x14ac:dyDescent="0.3">
      <c r="B18" s="14"/>
      <c r="C18" s="35"/>
      <c r="D18" s="14"/>
      <c r="E18" s="5"/>
    </row>
    <row r="19" spans="2:5" ht="15.75" thickBot="1" x14ac:dyDescent="0.3"/>
    <row r="20" spans="2:5" ht="16.5" thickBot="1" x14ac:dyDescent="0.3">
      <c r="B20" s="17" t="s">
        <v>55</v>
      </c>
      <c r="C20" s="18">
        <f>SUM(C13:C18)</f>
        <v>20000</v>
      </c>
      <c r="D20" s="19" t="s">
        <v>56</v>
      </c>
      <c r="E20" s="20">
        <f>SUM(E13:E16)</f>
        <v>0</v>
      </c>
    </row>
    <row r="21" spans="2:5" ht="15.75" thickBot="1" x14ac:dyDescent="0.3"/>
    <row r="22" spans="2:5" ht="16.5" thickBot="1" x14ac:dyDescent="0.3">
      <c r="B22" s="17" t="s">
        <v>57</v>
      </c>
      <c r="C22" s="21">
        <f>C20-E20</f>
        <v>20000</v>
      </c>
    </row>
    <row r="23" spans="2:5" ht="15.75" x14ac:dyDescent="0.25">
      <c r="C23" s="134" t="s">
        <v>85</v>
      </c>
      <c r="D23" s="134"/>
    </row>
    <row r="32" spans="2:5" ht="15.75" x14ac:dyDescent="0.25">
      <c r="B32" s="27" t="s">
        <v>60</v>
      </c>
    </row>
  </sheetData>
  <mergeCells count="3">
    <mergeCell ref="D9:E9"/>
    <mergeCell ref="C23:D23"/>
    <mergeCell ref="B4:E4"/>
  </mergeCells>
  <pageMargins left="0.7" right="0.7" top="0.75" bottom="0.75" header="0.3" footer="0.3"/>
  <pageSetup orientation="portrait" r:id="rId1"/>
  <headerFooter>
    <oddHeader>&amp;R&amp;G</oddHeader>
    <oddFooter>&amp;C&amp;9AspiGrow Technologies Private LimitedNo.2/718-A, Ground Floor Kazura Garden 2nd Street, 2nd Cross, Neelangarai, Chennai - 600115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E33"/>
  <sheetViews>
    <sheetView topLeftCell="A10" workbookViewId="0">
      <selection activeCell="C13" sqref="C13:C17"/>
    </sheetView>
  </sheetViews>
  <sheetFormatPr defaultColWidth="8.85546875" defaultRowHeight="15" x14ac:dyDescent="0.25"/>
  <cols>
    <col min="2" max="2" width="18.85546875" customWidth="1"/>
    <col min="3" max="3" width="17.85546875" customWidth="1"/>
    <col min="4" max="4" width="18.42578125" customWidth="1"/>
    <col min="5" max="5" width="15.42578125" customWidth="1"/>
  </cols>
  <sheetData>
    <row r="4" spans="2:5" ht="20.25" x14ac:dyDescent="0.25">
      <c r="B4" s="135" t="s">
        <v>89</v>
      </c>
      <c r="C4" s="135"/>
      <c r="D4" s="135"/>
      <c r="E4" s="135"/>
    </row>
    <row r="5" spans="2:5" ht="15.75" thickBot="1" x14ac:dyDescent="0.3"/>
    <row r="6" spans="2:5" ht="16.5" thickBot="1" x14ac:dyDescent="0.3">
      <c r="B6" s="1" t="s">
        <v>44</v>
      </c>
      <c r="C6" s="2" t="s">
        <v>34</v>
      </c>
      <c r="D6" s="3" t="s">
        <v>45</v>
      </c>
      <c r="E6" s="2" t="s">
        <v>33</v>
      </c>
    </row>
    <row r="7" spans="2:5" ht="16.5" thickBot="1" x14ac:dyDescent="0.3">
      <c r="B7" s="4" t="s">
        <v>3</v>
      </c>
      <c r="C7" s="5" t="s">
        <v>30</v>
      </c>
      <c r="D7" s="6" t="s">
        <v>46</v>
      </c>
      <c r="E7" s="7">
        <v>43252</v>
      </c>
    </row>
    <row r="8" spans="2:5" ht="16.5" thickBot="1" x14ac:dyDescent="0.3">
      <c r="B8" s="4" t="s">
        <v>47</v>
      </c>
      <c r="C8" s="8">
        <v>26</v>
      </c>
      <c r="D8" s="4" t="s">
        <v>69</v>
      </c>
      <c r="E8" s="8" t="str">
        <f>Sheet1!G10</f>
        <v>BQYPA2378C</v>
      </c>
    </row>
    <row r="9" spans="2:5" ht="16.5" thickBot="1" x14ac:dyDescent="0.3">
      <c r="B9" s="4" t="s">
        <v>48</v>
      </c>
      <c r="C9" s="8">
        <v>0</v>
      </c>
      <c r="D9" s="132"/>
      <c r="E9" s="133"/>
    </row>
    <row r="11" spans="2:5" ht="15.75" thickBot="1" x14ac:dyDescent="0.3"/>
    <row r="12" spans="2:5" ht="16.5" thickBot="1" x14ac:dyDescent="0.3">
      <c r="B12" s="9" t="s">
        <v>49</v>
      </c>
      <c r="C12" s="10" t="s">
        <v>50</v>
      </c>
      <c r="D12" s="11" t="s">
        <v>8</v>
      </c>
      <c r="E12" s="10" t="s">
        <v>50</v>
      </c>
    </row>
    <row r="13" spans="2:5" ht="15.75" x14ac:dyDescent="0.25">
      <c r="B13" s="12" t="s">
        <v>12</v>
      </c>
      <c r="C13" s="31">
        <f>Sheet1!H10</f>
        <v>6000</v>
      </c>
      <c r="D13" s="12" t="s">
        <v>20</v>
      </c>
      <c r="E13" s="25">
        <f>Sheet1!R10</f>
        <v>0</v>
      </c>
    </row>
    <row r="14" spans="2:5" ht="15.75" x14ac:dyDescent="0.25">
      <c r="B14" s="12" t="s">
        <v>13</v>
      </c>
      <c r="C14" s="31">
        <f>Sheet1!I10</f>
        <v>3000</v>
      </c>
      <c r="D14" s="12" t="s">
        <v>21</v>
      </c>
      <c r="E14" s="25">
        <v>0</v>
      </c>
    </row>
    <row r="15" spans="2:5" ht="15.75" x14ac:dyDescent="0.25">
      <c r="B15" s="12" t="s">
        <v>51</v>
      </c>
      <c r="C15" s="31">
        <f>Sheet1!J10</f>
        <v>1600</v>
      </c>
      <c r="D15" s="30" t="s">
        <v>22</v>
      </c>
      <c r="E15" s="24">
        <f>Sheet1!T10</f>
        <v>0</v>
      </c>
    </row>
    <row r="16" spans="2:5" ht="15.75" x14ac:dyDescent="0.25">
      <c r="B16" s="12" t="s">
        <v>52</v>
      </c>
      <c r="C16" s="31">
        <f>Sheet1!K10</f>
        <v>1250</v>
      </c>
      <c r="D16" s="30" t="s">
        <v>53</v>
      </c>
      <c r="E16" s="24">
        <v>0</v>
      </c>
    </row>
    <row r="17" spans="2:5" ht="15.75" x14ac:dyDescent="0.25">
      <c r="B17" s="12" t="s">
        <v>54</v>
      </c>
      <c r="C17" s="31">
        <f>Sheet1!L10</f>
        <v>8150</v>
      </c>
      <c r="D17" s="12"/>
      <c r="E17" s="34"/>
    </row>
    <row r="18" spans="2:5" ht="16.5" thickBot="1" x14ac:dyDescent="0.3">
      <c r="B18" s="14"/>
      <c r="C18" s="33"/>
      <c r="D18" s="14"/>
      <c r="E18" s="5"/>
    </row>
    <row r="19" spans="2:5" ht="15.75" thickBot="1" x14ac:dyDescent="0.3"/>
    <row r="20" spans="2:5" ht="16.5" thickBot="1" x14ac:dyDescent="0.3">
      <c r="B20" s="17" t="s">
        <v>55</v>
      </c>
      <c r="C20" s="18">
        <f>SUM(C13:C18)</f>
        <v>20000</v>
      </c>
      <c r="D20" s="19" t="s">
        <v>56</v>
      </c>
      <c r="E20" s="20">
        <v>0</v>
      </c>
    </row>
    <row r="21" spans="2:5" ht="15.75" thickBot="1" x14ac:dyDescent="0.3"/>
    <row r="22" spans="2:5" ht="16.5" thickBot="1" x14ac:dyDescent="0.3">
      <c r="B22" s="17" t="s">
        <v>57</v>
      </c>
      <c r="C22" s="21">
        <f>C20-E20</f>
        <v>20000</v>
      </c>
    </row>
    <row r="23" spans="2:5" ht="15.75" x14ac:dyDescent="0.25">
      <c r="C23" s="134" t="s">
        <v>86</v>
      </c>
      <c r="D23" s="134"/>
    </row>
    <row r="33" spans="2:2" ht="15.75" x14ac:dyDescent="0.25">
      <c r="B33" s="27" t="s">
        <v>60</v>
      </c>
    </row>
  </sheetData>
  <mergeCells count="3">
    <mergeCell ref="D9:E9"/>
    <mergeCell ref="C23:D23"/>
    <mergeCell ref="B4:E4"/>
  </mergeCells>
  <pageMargins left="0.7" right="0.7" top="0.75" bottom="0.75" header="0.3" footer="0.3"/>
  <pageSetup orientation="portrait" r:id="rId1"/>
  <headerFooter>
    <oddHeader>&amp;R&amp;G</oddHeader>
    <oddFooter>&amp;C&amp;9AspiGrow Technologies Private LimitedNo.2/718-A, Ground Floor Kazura Garden 2nd Street, 2nd Cross, Neelangarai, Chennai - 600115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E32"/>
  <sheetViews>
    <sheetView topLeftCell="A10" workbookViewId="0">
      <selection activeCell="C13" sqref="C13:C17"/>
    </sheetView>
  </sheetViews>
  <sheetFormatPr defaultColWidth="8.85546875" defaultRowHeight="15" x14ac:dyDescent="0.25"/>
  <cols>
    <col min="2" max="2" width="20" customWidth="1"/>
    <col min="3" max="3" width="19.85546875" customWidth="1"/>
    <col min="4" max="4" width="17.7109375" customWidth="1"/>
    <col min="5" max="5" width="15.140625" customWidth="1"/>
  </cols>
  <sheetData>
    <row r="4" spans="2:5" ht="20.25" x14ac:dyDescent="0.25">
      <c r="B4" s="135" t="s">
        <v>89</v>
      </c>
      <c r="C4" s="135"/>
      <c r="D4" s="135"/>
      <c r="E4" s="135"/>
    </row>
    <row r="5" spans="2:5" ht="15.75" thickBot="1" x14ac:dyDescent="0.3"/>
    <row r="6" spans="2:5" ht="16.5" thickBot="1" x14ac:dyDescent="0.3">
      <c r="B6" s="1" t="s">
        <v>44</v>
      </c>
      <c r="C6" s="2" t="s">
        <v>35</v>
      </c>
      <c r="D6" s="3" t="s">
        <v>45</v>
      </c>
      <c r="E6" s="2" t="s">
        <v>58</v>
      </c>
    </row>
    <row r="7" spans="2:5" ht="16.5" thickBot="1" x14ac:dyDescent="0.3">
      <c r="B7" s="4" t="s">
        <v>3</v>
      </c>
      <c r="C7" s="5" t="s">
        <v>36</v>
      </c>
      <c r="D7" s="6" t="s">
        <v>46</v>
      </c>
      <c r="E7" s="7">
        <v>43344</v>
      </c>
    </row>
    <row r="8" spans="2:5" ht="16.5" thickBot="1" x14ac:dyDescent="0.3">
      <c r="B8" s="4" t="s">
        <v>47</v>
      </c>
      <c r="C8" s="8">
        <v>26</v>
      </c>
      <c r="D8" s="4" t="s">
        <v>69</v>
      </c>
      <c r="E8" s="8" t="str">
        <f>Sheet1!G11</f>
        <v>BFZPA1123F</v>
      </c>
    </row>
    <row r="9" spans="2:5" ht="16.5" thickBot="1" x14ac:dyDescent="0.3">
      <c r="B9" s="4" t="s">
        <v>48</v>
      </c>
      <c r="C9" s="8">
        <v>0</v>
      </c>
      <c r="D9" s="132"/>
      <c r="E9" s="133"/>
    </row>
    <row r="11" spans="2:5" ht="15.75" thickBot="1" x14ac:dyDescent="0.3"/>
    <row r="12" spans="2:5" ht="16.5" thickBot="1" x14ac:dyDescent="0.3">
      <c r="B12" s="9" t="s">
        <v>49</v>
      </c>
      <c r="C12" s="10" t="s">
        <v>50</v>
      </c>
      <c r="D12" s="11" t="s">
        <v>8</v>
      </c>
      <c r="E12" s="10" t="s">
        <v>50</v>
      </c>
    </row>
    <row r="13" spans="2:5" ht="15.75" x14ac:dyDescent="0.25">
      <c r="B13" s="12" t="s">
        <v>12</v>
      </c>
      <c r="C13" s="13">
        <f>Sheet1!H11</f>
        <v>6000</v>
      </c>
      <c r="D13" s="12" t="s">
        <v>20</v>
      </c>
      <c r="E13" s="25">
        <f>Sheet1!R11</f>
        <v>0</v>
      </c>
    </row>
    <row r="14" spans="2:5" ht="15.75" x14ac:dyDescent="0.25">
      <c r="B14" s="12" t="s">
        <v>13</v>
      </c>
      <c r="C14" s="13">
        <f>Sheet1!I11</f>
        <v>3000</v>
      </c>
      <c r="D14" s="12" t="s">
        <v>21</v>
      </c>
      <c r="E14" s="25">
        <v>0</v>
      </c>
    </row>
    <row r="15" spans="2:5" ht="15.75" x14ac:dyDescent="0.25">
      <c r="B15" s="12" t="s">
        <v>51</v>
      </c>
      <c r="C15" s="13">
        <f>Sheet1!J11</f>
        <v>1600</v>
      </c>
      <c r="D15" s="12" t="s">
        <v>22</v>
      </c>
      <c r="E15" s="24">
        <f>Sheet1!T11</f>
        <v>0</v>
      </c>
    </row>
    <row r="16" spans="2:5" ht="15.75" x14ac:dyDescent="0.25">
      <c r="B16" s="12" t="s">
        <v>52</v>
      </c>
      <c r="C16" s="24">
        <f>Sheet1!K11</f>
        <v>1250</v>
      </c>
      <c r="D16" s="30" t="s">
        <v>53</v>
      </c>
      <c r="E16" s="24">
        <v>0</v>
      </c>
    </row>
    <row r="17" spans="2:5" ht="15.75" x14ac:dyDescent="0.25">
      <c r="B17" s="12" t="s">
        <v>54</v>
      </c>
      <c r="C17" s="24">
        <f>Sheet1!L11</f>
        <v>8150</v>
      </c>
      <c r="D17" s="12"/>
      <c r="E17" s="34"/>
    </row>
    <row r="18" spans="2:5" ht="16.5" thickBot="1" x14ac:dyDescent="0.3">
      <c r="B18" s="14"/>
      <c r="C18" s="33"/>
      <c r="D18" s="14"/>
      <c r="E18" s="5"/>
    </row>
    <row r="19" spans="2:5" ht="15.75" thickBot="1" x14ac:dyDescent="0.3"/>
    <row r="20" spans="2:5" ht="16.5" thickBot="1" x14ac:dyDescent="0.3">
      <c r="B20" s="17" t="s">
        <v>55</v>
      </c>
      <c r="C20" s="18">
        <f>SUM(C13:C18)</f>
        <v>20000</v>
      </c>
      <c r="D20" s="19" t="s">
        <v>56</v>
      </c>
      <c r="E20" s="26">
        <f>SUM(E13:E16)</f>
        <v>0</v>
      </c>
    </row>
    <row r="21" spans="2:5" ht="15.75" thickBot="1" x14ac:dyDescent="0.3"/>
    <row r="22" spans="2:5" ht="16.5" thickBot="1" x14ac:dyDescent="0.3">
      <c r="B22" s="17" t="s">
        <v>57</v>
      </c>
      <c r="C22" s="21">
        <f>C20-E20</f>
        <v>20000</v>
      </c>
    </row>
    <row r="23" spans="2:5" ht="15.75" x14ac:dyDescent="0.25">
      <c r="C23" s="134" t="s">
        <v>88</v>
      </c>
      <c r="D23" s="134"/>
    </row>
    <row r="32" spans="2:5" ht="15.75" x14ac:dyDescent="0.25">
      <c r="B32" s="27" t="s">
        <v>60</v>
      </c>
    </row>
  </sheetData>
  <mergeCells count="3">
    <mergeCell ref="D9:E9"/>
    <mergeCell ref="C23:D23"/>
    <mergeCell ref="B4:E4"/>
  </mergeCells>
  <pageMargins left="0.7" right="0.7" top="0.75" bottom="0.75" header="0.3" footer="0.3"/>
  <pageSetup orientation="portrait" r:id="rId1"/>
  <headerFooter>
    <oddHeader>&amp;R&amp;G</oddHeader>
    <oddFooter>&amp;C&amp;9AspiGrow Technologies Private LimitedNo.2/718-A, Ground Floor Kazura Garden 2nd Street, 2nd Cross, Neelangarai, Chennai - 600115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E33"/>
  <sheetViews>
    <sheetView topLeftCell="A10" workbookViewId="0">
      <selection activeCell="J24" sqref="J24"/>
    </sheetView>
  </sheetViews>
  <sheetFormatPr defaultColWidth="8.85546875" defaultRowHeight="15" x14ac:dyDescent="0.25"/>
  <cols>
    <col min="2" max="2" width="22.7109375" customWidth="1"/>
    <col min="3" max="3" width="21.140625" bestFit="1" customWidth="1"/>
    <col min="4" max="4" width="20.42578125" customWidth="1"/>
    <col min="5" max="5" width="12.42578125" customWidth="1"/>
  </cols>
  <sheetData>
    <row r="4" spans="2:5" ht="20.25" x14ac:dyDescent="0.25">
      <c r="B4" s="135" t="s">
        <v>89</v>
      </c>
      <c r="C4" s="135"/>
      <c r="D4" s="135"/>
      <c r="E4" s="135"/>
    </row>
    <row r="5" spans="2:5" ht="15.75" thickBot="1" x14ac:dyDescent="0.3"/>
    <row r="6" spans="2:5" ht="16.5" thickBot="1" x14ac:dyDescent="0.3">
      <c r="B6" s="1" t="s">
        <v>44</v>
      </c>
      <c r="C6" s="2" t="s">
        <v>39</v>
      </c>
      <c r="D6" s="3" t="s">
        <v>45</v>
      </c>
      <c r="E6" s="2" t="s">
        <v>38</v>
      </c>
    </row>
    <row r="7" spans="2:5" ht="16.5" thickBot="1" x14ac:dyDescent="0.3">
      <c r="B7" s="4" t="s">
        <v>3</v>
      </c>
      <c r="C7" s="5" t="s">
        <v>37</v>
      </c>
      <c r="D7" s="6" t="s">
        <v>46</v>
      </c>
      <c r="E7" s="7">
        <v>43374</v>
      </c>
    </row>
    <row r="8" spans="2:5" ht="16.5" thickBot="1" x14ac:dyDescent="0.3">
      <c r="B8" s="4" t="s">
        <v>47</v>
      </c>
      <c r="C8" s="8">
        <v>26</v>
      </c>
      <c r="D8" s="4" t="s">
        <v>69</v>
      </c>
      <c r="E8" s="8" t="str">
        <f>Sheet1!G12</f>
        <v>CGBP0289E</v>
      </c>
    </row>
    <row r="9" spans="2:5" ht="16.5" thickBot="1" x14ac:dyDescent="0.3">
      <c r="B9" s="4" t="s">
        <v>48</v>
      </c>
      <c r="C9" s="8">
        <v>0</v>
      </c>
      <c r="D9" s="132"/>
      <c r="E9" s="133"/>
    </row>
    <row r="11" spans="2:5" ht="15.75" thickBot="1" x14ac:dyDescent="0.3"/>
    <row r="12" spans="2:5" ht="16.5" thickBot="1" x14ac:dyDescent="0.3">
      <c r="B12" s="9" t="s">
        <v>49</v>
      </c>
      <c r="C12" s="10" t="s">
        <v>50</v>
      </c>
      <c r="D12" s="11" t="s">
        <v>8</v>
      </c>
      <c r="E12" s="10" t="s">
        <v>50</v>
      </c>
    </row>
    <row r="13" spans="2:5" ht="15.75" x14ac:dyDescent="0.25">
      <c r="B13" s="12" t="s">
        <v>12</v>
      </c>
      <c r="C13" s="13">
        <f>Sheet1!H12</f>
        <v>6000</v>
      </c>
      <c r="D13" s="12" t="s">
        <v>20</v>
      </c>
      <c r="E13" s="25">
        <f>Sheet1!R12</f>
        <v>0</v>
      </c>
    </row>
    <row r="14" spans="2:5" ht="15.75" x14ac:dyDescent="0.25">
      <c r="B14" s="12" t="s">
        <v>13</v>
      </c>
      <c r="C14" s="13">
        <f>Sheet1!I12</f>
        <v>3000</v>
      </c>
      <c r="D14" s="12" t="s">
        <v>21</v>
      </c>
      <c r="E14" s="25">
        <v>0</v>
      </c>
    </row>
    <row r="15" spans="2:5" ht="15.75" x14ac:dyDescent="0.25">
      <c r="B15" s="12" t="s">
        <v>51</v>
      </c>
      <c r="C15" s="13">
        <f>Sheet1!J12</f>
        <v>1600</v>
      </c>
      <c r="D15" s="12" t="s">
        <v>22</v>
      </c>
      <c r="E15" s="24">
        <f>Sheet1!T12</f>
        <v>0</v>
      </c>
    </row>
    <row r="16" spans="2:5" ht="15.75" x14ac:dyDescent="0.25">
      <c r="B16" s="12" t="s">
        <v>52</v>
      </c>
      <c r="C16" s="13">
        <f>Sheet1!K12</f>
        <v>1250</v>
      </c>
      <c r="D16" s="12" t="s">
        <v>53</v>
      </c>
      <c r="E16" s="24">
        <v>0</v>
      </c>
    </row>
    <row r="17" spans="2:5" ht="15.75" x14ac:dyDescent="0.25">
      <c r="B17" s="12" t="s">
        <v>54</v>
      </c>
      <c r="C17" s="24">
        <f>Sheet1!L12</f>
        <v>8150</v>
      </c>
      <c r="D17" s="12"/>
      <c r="E17" s="34"/>
    </row>
    <row r="18" spans="2:5" ht="16.5" thickBot="1" x14ac:dyDescent="0.3">
      <c r="B18" s="14"/>
      <c r="C18" s="33"/>
      <c r="D18" s="14"/>
      <c r="E18" s="5"/>
    </row>
    <row r="19" spans="2:5" ht="15.75" thickBot="1" x14ac:dyDescent="0.3">
      <c r="C19" s="22"/>
    </row>
    <row r="20" spans="2:5" ht="16.5" thickBot="1" x14ac:dyDescent="0.3">
      <c r="B20" s="17" t="s">
        <v>55</v>
      </c>
      <c r="C20" s="18">
        <f>SUM(C13:C18)</f>
        <v>20000</v>
      </c>
      <c r="D20" s="19" t="s">
        <v>56</v>
      </c>
      <c r="E20" s="26">
        <f>SUM(E13:E16)</f>
        <v>0</v>
      </c>
    </row>
    <row r="21" spans="2:5" ht="15.75" thickBot="1" x14ac:dyDescent="0.3"/>
    <row r="22" spans="2:5" ht="16.5" thickBot="1" x14ac:dyDescent="0.3">
      <c r="B22" s="17" t="s">
        <v>57</v>
      </c>
      <c r="C22" s="21">
        <f>C20-E20</f>
        <v>20000</v>
      </c>
    </row>
    <row r="23" spans="2:5" ht="15.75" x14ac:dyDescent="0.25">
      <c r="C23" s="134" t="s">
        <v>87</v>
      </c>
      <c r="D23" s="134"/>
    </row>
    <row r="24" spans="2:5" x14ac:dyDescent="0.25">
      <c r="B24" s="23"/>
    </row>
    <row r="25" spans="2:5" x14ac:dyDescent="0.25">
      <c r="B25" s="23"/>
    </row>
    <row r="26" spans="2:5" x14ac:dyDescent="0.25">
      <c r="B26" s="23"/>
    </row>
    <row r="27" spans="2:5" x14ac:dyDescent="0.25">
      <c r="B27" s="23"/>
    </row>
    <row r="28" spans="2:5" x14ac:dyDescent="0.25">
      <c r="B28" s="23"/>
    </row>
    <row r="29" spans="2:5" x14ac:dyDescent="0.25">
      <c r="B29" s="23"/>
    </row>
    <row r="30" spans="2:5" x14ac:dyDescent="0.25">
      <c r="B30" s="23"/>
    </row>
    <row r="31" spans="2:5" x14ac:dyDescent="0.25">
      <c r="B31" s="23"/>
    </row>
    <row r="33" spans="2:2" ht="15.75" x14ac:dyDescent="0.25">
      <c r="B33" s="27" t="s">
        <v>60</v>
      </c>
    </row>
  </sheetData>
  <mergeCells count="3">
    <mergeCell ref="D9:E9"/>
    <mergeCell ref="C23:D23"/>
    <mergeCell ref="B4:E4"/>
  </mergeCells>
  <pageMargins left="0.7" right="0.7" top="0.75" bottom="0.75" header="0.3" footer="0.3"/>
  <pageSetup orientation="portrait" r:id="rId1"/>
  <headerFooter>
    <oddHeader>&amp;R&amp;G</oddHeader>
    <oddFooter>&amp;C&amp;9AspiGrow Technologies Private LimitedNo.2/718-A, Ground Floor Kazura Garden 2nd Street, 2nd Cross, Neelangarai, Chennai - 600115</oddFoot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F32"/>
  <sheetViews>
    <sheetView topLeftCell="A10" workbookViewId="0">
      <selection activeCell="C13" sqref="C13:C17"/>
    </sheetView>
  </sheetViews>
  <sheetFormatPr defaultColWidth="8.85546875" defaultRowHeight="15" x14ac:dyDescent="0.25"/>
  <cols>
    <col min="2" max="2" width="22.140625" customWidth="1"/>
    <col min="3" max="3" width="21.140625" bestFit="1" customWidth="1"/>
    <col min="4" max="4" width="17.28515625" customWidth="1"/>
    <col min="5" max="5" width="14" customWidth="1"/>
  </cols>
  <sheetData>
    <row r="4" spans="2:5" ht="20.25" x14ac:dyDescent="0.25">
      <c r="B4" s="135" t="s">
        <v>89</v>
      </c>
      <c r="C4" s="135"/>
      <c r="D4" s="135"/>
      <c r="E4" s="135"/>
    </row>
    <row r="5" spans="2:5" ht="15.75" thickBot="1" x14ac:dyDescent="0.3"/>
    <row r="6" spans="2:5" ht="16.5" thickBot="1" x14ac:dyDescent="0.3">
      <c r="B6" s="1" t="s">
        <v>44</v>
      </c>
      <c r="C6" s="2" t="s">
        <v>41</v>
      </c>
      <c r="D6" s="3" t="s">
        <v>45</v>
      </c>
      <c r="E6" s="2" t="s">
        <v>40</v>
      </c>
    </row>
    <row r="7" spans="2:5" ht="16.5" thickBot="1" x14ac:dyDescent="0.3">
      <c r="B7" s="4" t="s">
        <v>3</v>
      </c>
      <c r="C7" s="5" t="s">
        <v>37</v>
      </c>
      <c r="D7" s="6" t="s">
        <v>46</v>
      </c>
      <c r="E7" s="7">
        <v>43374</v>
      </c>
    </row>
    <row r="8" spans="2:5" ht="16.5" thickBot="1" x14ac:dyDescent="0.3">
      <c r="B8" s="4" t="s">
        <v>47</v>
      </c>
      <c r="C8" s="8">
        <v>26</v>
      </c>
      <c r="D8" s="4" t="s">
        <v>69</v>
      </c>
      <c r="E8" s="8" t="str">
        <f>Sheet1!G13</f>
        <v>BSCPR3686L</v>
      </c>
    </row>
    <row r="9" spans="2:5" ht="16.5" thickBot="1" x14ac:dyDescent="0.3">
      <c r="B9" s="4" t="s">
        <v>48</v>
      </c>
      <c r="C9" s="8">
        <v>0</v>
      </c>
      <c r="D9" s="132"/>
      <c r="E9" s="133"/>
    </row>
    <row r="11" spans="2:5" ht="15.75" thickBot="1" x14ac:dyDescent="0.3"/>
    <row r="12" spans="2:5" ht="16.5" thickBot="1" x14ac:dyDescent="0.3">
      <c r="B12" s="9" t="s">
        <v>49</v>
      </c>
      <c r="C12" s="10" t="s">
        <v>50</v>
      </c>
      <c r="D12" s="11" t="s">
        <v>8</v>
      </c>
      <c r="E12" s="10" t="s">
        <v>50</v>
      </c>
    </row>
    <row r="13" spans="2:5" ht="15.75" x14ac:dyDescent="0.25">
      <c r="B13" s="12" t="s">
        <v>12</v>
      </c>
      <c r="C13" s="13">
        <f>Sheet1!H13</f>
        <v>4500</v>
      </c>
      <c r="D13" s="12" t="s">
        <v>20</v>
      </c>
      <c r="E13" s="25">
        <f>Sheet1!R13</f>
        <v>0</v>
      </c>
    </row>
    <row r="14" spans="2:5" ht="15.75" x14ac:dyDescent="0.25">
      <c r="B14" s="12" t="s">
        <v>13</v>
      </c>
      <c r="C14" s="13">
        <f>Sheet1!I13</f>
        <v>2250</v>
      </c>
      <c r="D14" s="12" t="s">
        <v>21</v>
      </c>
      <c r="E14" s="25">
        <v>0</v>
      </c>
    </row>
    <row r="15" spans="2:5" ht="15.75" x14ac:dyDescent="0.25">
      <c r="B15" s="12" t="s">
        <v>51</v>
      </c>
      <c r="C15" s="13">
        <f>Sheet1!J13</f>
        <v>1600</v>
      </c>
      <c r="D15" s="12" t="s">
        <v>22</v>
      </c>
      <c r="E15" s="24">
        <f>Sheet1!T13</f>
        <v>0</v>
      </c>
    </row>
    <row r="16" spans="2:5" ht="15.75" x14ac:dyDescent="0.25">
      <c r="B16" s="12" t="s">
        <v>52</v>
      </c>
      <c r="C16" s="13">
        <f>Sheet1!K13</f>
        <v>1250</v>
      </c>
      <c r="D16" s="12" t="s">
        <v>53</v>
      </c>
      <c r="E16" s="24">
        <v>0</v>
      </c>
    </row>
    <row r="17" spans="2:6" ht="15.75" x14ac:dyDescent="0.25">
      <c r="B17" s="12" t="s">
        <v>54</v>
      </c>
      <c r="C17" s="24">
        <f>Sheet1!L13</f>
        <v>5400</v>
      </c>
      <c r="D17" s="12"/>
      <c r="E17" s="34"/>
    </row>
    <row r="18" spans="2:6" ht="16.5" thickBot="1" x14ac:dyDescent="0.3">
      <c r="B18" s="14"/>
      <c r="C18" s="33"/>
      <c r="D18" s="14"/>
      <c r="E18" s="5"/>
    </row>
    <row r="19" spans="2:6" ht="15.75" thickBot="1" x14ac:dyDescent="0.3">
      <c r="C19" s="22"/>
    </row>
    <row r="20" spans="2:6" ht="16.5" thickBot="1" x14ac:dyDescent="0.3">
      <c r="B20" s="17" t="s">
        <v>55</v>
      </c>
      <c r="C20" s="18">
        <f>SUM(C13:C18)</f>
        <v>15000</v>
      </c>
      <c r="D20" s="19" t="s">
        <v>56</v>
      </c>
      <c r="E20" s="26">
        <f>SUM(E13:E16)</f>
        <v>0</v>
      </c>
    </row>
    <row r="21" spans="2:6" ht="15.75" thickBot="1" x14ac:dyDescent="0.3">
      <c r="F21" s="63"/>
    </row>
    <row r="22" spans="2:6" ht="16.5" thickBot="1" x14ac:dyDescent="0.3">
      <c r="B22" s="17" t="s">
        <v>57</v>
      </c>
      <c r="C22" s="21">
        <f>C20-E20</f>
        <v>15000</v>
      </c>
    </row>
    <row r="23" spans="2:6" ht="15.75" x14ac:dyDescent="0.25">
      <c r="C23" s="134" t="s">
        <v>87</v>
      </c>
      <c r="D23" s="134"/>
    </row>
    <row r="32" spans="2:6" ht="15.75" x14ac:dyDescent="0.25">
      <c r="B32" s="27" t="s">
        <v>60</v>
      </c>
    </row>
  </sheetData>
  <mergeCells count="3">
    <mergeCell ref="D9:E9"/>
    <mergeCell ref="C23:D23"/>
    <mergeCell ref="B4:E4"/>
  </mergeCells>
  <pageMargins left="0.7" right="0.7" top="0.75" bottom="0.75" header="0.3" footer="0.3"/>
  <pageSetup orientation="portrait" r:id="rId1"/>
  <headerFooter>
    <oddHeader>&amp;R&amp;G</oddHeader>
    <oddFooter>&amp;C&amp;9AspiGrow Technologies Private LimitedNo.2/718-A, Ground Floor Kazura Garden 2nd Street, 2nd Cross, Neelangarai, Chennai - 600115</oddFooter>
  </headerFooter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E32"/>
  <sheetViews>
    <sheetView topLeftCell="A10" workbookViewId="0">
      <selection activeCell="C13" sqref="C13:C17"/>
    </sheetView>
  </sheetViews>
  <sheetFormatPr defaultColWidth="8.85546875" defaultRowHeight="15" x14ac:dyDescent="0.25"/>
  <cols>
    <col min="2" max="2" width="22.140625" customWidth="1"/>
    <col min="3" max="3" width="21.140625" bestFit="1" customWidth="1"/>
    <col min="4" max="4" width="17.28515625" customWidth="1"/>
    <col min="5" max="5" width="13.7109375" customWidth="1"/>
  </cols>
  <sheetData>
    <row r="4" spans="2:5" ht="20.25" x14ac:dyDescent="0.25">
      <c r="B4" s="135" t="s">
        <v>89</v>
      </c>
      <c r="C4" s="135"/>
      <c r="D4" s="135"/>
      <c r="E4" s="135"/>
    </row>
    <row r="5" spans="2:5" ht="15.75" thickBot="1" x14ac:dyDescent="0.3"/>
    <row r="6" spans="2:5" ht="16.5" thickBot="1" x14ac:dyDescent="0.3">
      <c r="B6" s="1" t="s">
        <v>44</v>
      </c>
      <c r="C6" s="2" t="s">
        <v>43</v>
      </c>
      <c r="D6" s="3" t="s">
        <v>45</v>
      </c>
      <c r="E6" s="2" t="str">
        <f>Sheet1!B14</f>
        <v>AG109</v>
      </c>
    </row>
    <row r="7" spans="2:5" ht="16.5" thickBot="1" x14ac:dyDescent="0.3">
      <c r="B7" s="4" t="s">
        <v>3</v>
      </c>
      <c r="C7" s="28" t="str">
        <f>Sheet1!D14</f>
        <v>Application Developer</v>
      </c>
      <c r="D7" s="6" t="s">
        <v>46</v>
      </c>
      <c r="E7" s="7">
        <f>Sheet1!F14</f>
        <v>43374</v>
      </c>
    </row>
    <row r="8" spans="2:5" ht="16.5" thickBot="1" x14ac:dyDescent="0.3">
      <c r="B8" s="4" t="s">
        <v>47</v>
      </c>
      <c r="C8" s="8">
        <v>26</v>
      </c>
      <c r="D8" s="4" t="s">
        <v>69</v>
      </c>
      <c r="E8" s="8" t="str">
        <f>Sheet1!G14</f>
        <v>CKSPP2448H</v>
      </c>
    </row>
    <row r="9" spans="2:5" ht="16.5" thickBot="1" x14ac:dyDescent="0.3">
      <c r="B9" s="4" t="s">
        <v>48</v>
      </c>
      <c r="C9" s="8">
        <v>0</v>
      </c>
      <c r="D9" s="132"/>
      <c r="E9" s="133"/>
    </row>
    <row r="11" spans="2:5" ht="15.75" thickBot="1" x14ac:dyDescent="0.3"/>
    <row r="12" spans="2:5" ht="16.5" thickBot="1" x14ac:dyDescent="0.3">
      <c r="B12" s="9" t="s">
        <v>49</v>
      </c>
      <c r="C12" s="10" t="s">
        <v>50</v>
      </c>
      <c r="D12" s="11" t="s">
        <v>8</v>
      </c>
      <c r="E12" s="10" t="s">
        <v>50</v>
      </c>
    </row>
    <row r="13" spans="2:5" ht="15.75" x14ac:dyDescent="0.25">
      <c r="B13" s="12" t="s">
        <v>12</v>
      </c>
      <c r="C13" s="13">
        <f>Sheet1!H14</f>
        <v>4500</v>
      </c>
      <c r="D13" s="12" t="s">
        <v>20</v>
      </c>
      <c r="E13" s="25">
        <f>Sheet1!R14</f>
        <v>0</v>
      </c>
    </row>
    <row r="14" spans="2:5" ht="15.75" x14ac:dyDescent="0.25">
      <c r="B14" s="12" t="s">
        <v>13</v>
      </c>
      <c r="C14" s="13">
        <f>Sheet1!I14</f>
        <v>2250</v>
      </c>
      <c r="D14" s="12" t="s">
        <v>21</v>
      </c>
      <c r="E14" s="25">
        <v>0</v>
      </c>
    </row>
    <row r="15" spans="2:5" ht="15.75" x14ac:dyDescent="0.25">
      <c r="B15" s="12" t="s">
        <v>51</v>
      </c>
      <c r="C15" s="13">
        <f>Sheet1!J14</f>
        <v>1600</v>
      </c>
      <c r="D15" s="12" t="s">
        <v>22</v>
      </c>
      <c r="E15" s="24">
        <f>Sheet1!T14</f>
        <v>0</v>
      </c>
    </row>
    <row r="16" spans="2:5" ht="15.75" x14ac:dyDescent="0.25">
      <c r="B16" s="12" t="s">
        <v>52</v>
      </c>
      <c r="C16" s="13">
        <f>Sheet1!K14</f>
        <v>1250</v>
      </c>
      <c r="D16" s="12" t="s">
        <v>53</v>
      </c>
      <c r="E16" s="24">
        <v>0</v>
      </c>
    </row>
    <row r="17" spans="2:5" ht="15.75" x14ac:dyDescent="0.25">
      <c r="B17" s="12" t="s">
        <v>54</v>
      </c>
      <c r="C17" s="24">
        <f>Sheet1!L14</f>
        <v>5400</v>
      </c>
      <c r="D17" s="12"/>
      <c r="E17" s="34"/>
    </row>
    <row r="18" spans="2:5" ht="16.5" thickBot="1" x14ac:dyDescent="0.3">
      <c r="B18" s="14"/>
      <c r="C18" s="33"/>
      <c r="D18" s="14"/>
      <c r="E18" s="5"/>
    </row>
    <row r="19" spans="2:5" ht="15.75" thickBot="1" x14ac:dyDescent="0.3">
      <c r="C19" s="22"/>
    </row>
    <row r="20" spans="2:5" ht="16.5" thickBot="1" x14ac:dyDescent="0.3">
      <c r="B20" s="17" t="s">
        <v>55</v>
      </c>
      <c r="C20" s="18">
        <f>SUM(C13:C18)</f>
        <v>15000</v>
      </c>
      <c r="D20" s="19" t="s">
        <v>56</v>
      </c>
      <c r="E20" s="26">
        <f>SUM(E13:E16)</f>
        <v>0</v>
      </c>
    </row>
    <row r="21" spans="2:5" ht="15.75" thickBot="1" x14ac:dyDescent="0.3"/>
    <row r="22" spans="2:5" ht="16.5" thickBot="1" x14ac:dyDescent="0.3">
      <c r="B22" s="17" t="s">
        <v>57</v>
      </c>
      <c r="C22" s="21">
        <f>C20-E20</f>
        <v>15000</v>
      </c>
    </row>
    <row r="23" spans="2:5" ht="15.75" x14ac:dyDescent="0.25">
      <c r="C23" s="136" t="s">
        <v>87</v>
      </c>
      <c r="D23" s="136"/>
    </row>
    <row r="32" spans="2:5" ht="15.75" x14ac:dyDescent="0.25">
      <c r="B32" s="27" t="s">
        <v>60</v>
      </c>
    </row>
  </sheetData>
  <mergeCells count="3">
    <mergeCell ref="B4:E4"/>
    <mergeCell ref="D9:E9"/>
    <mergeCell ref="C23:D23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Header>&amp;R&amp;G</oddHeader>
    <oddFooter>&amp;CAspiGrow Technologies Private LimitedNo.2/718-A, Ground Floor Kazura Garden 2nd Street, 2nd Cross, Neelangarai, Chennai - 600115</oddFooter>
  </headerFooter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4:E32"/>
  <sheetViews>
    <sheetView topLeftCell="A7" workbookViewId="0">
      <selection activeCell="C18" sqref="C18"/>
    </sheetView>
  </sheetViews>
  <sheetFormatPr defaultColWidth="8.85546875" defaultRowHeight="15" x14ac:dyDescent="0.25"/>
  <cols>
    <col min="2" max="2" width="22.140625" customWidth="1"/>
    <col min="3" max="3" width="21.140625" bestFit="1" customWidth="1"/>
    <col min="4" max="4" width="17.28515625" customWidth="1"/>
    <col min="5" max="5" width="12" bestFit="1" customWidth="1"/>
  </cols>
  <sheetData>
    <row r="4" spans="2:5" ht="20.25" x14ac:dyDescent="0.25">
      <c r="B4" s="135" t="s">
        <v>89</v>
      </c>
      <c r="C4" s="135"/>
      <c r="D4" s="135"/>
      <c r="E4" s="135"/>
    </row>
    <row r="5" spans="2:5" ht="15.75" thickBot="1" x14ac:dyDescent="0.3"/>
    <row r="6" spans="2:5" ht="16.5" thickBot="1" x14ac:dyDescent="0.3">
      <c r="B6" s="1" t="s">
        <v>44</v>
      </c>
      <c r="C6" s="2" t="s">
        <v>62</v>
      </c>
      <c r="D6" s="3" t="s">
        <v>45</v>
      </c>
      <c r="E6" s="29" t="str">
        <f>Sheet1!B15</f>
        <v>AG110</v>
      </c>
    </row>
    <row r="7" spans="2:5" ht="16.5" thickBot="1" x14ac:dyDescent="0.3">
      <c r="B7" s="4" t="s">
        <v>3</v>
      </c>
      <c r="C7" s="28" t="str">
        <f>Sheet1!D15</f>
        <v>Application Developer</v>
      </c>
      <c r="D7" s="6" t="s">
        <v>46</v>
      </c>
      <c r="E7" s="7">
        <f>Sheet1!F15</f>
        <v>43556</v>
      </c>
    </row>
    <row r="8" spans="2:5" ht="16.5" thickBot="1" x14ac:dyDescent="0.3">
      <c r="B8" s="4" t="s">
        <v>47</v>
      </c>
      <c r="C8" s="8">
        <v>26</v>
      </c>
      <c r="D8" s="4" t="s">
        <v>69</v>
      </c>
      <c r="E8" s="8" t="str">
        <f>Sheet1!G15</f>
        <v>KQSPS7091K</v>
      </c>
    </row>
    <row r="9" spans="2:5" ht="16.5" thickBot="1" x14ac:dyDescent="0.3">
      <c r="B9" s="4" t="s">
        <v>48</v>
      </c>
      <c r="C9" s="8">
        <v>0</v>
      </c>
      <c r="D9" s="132"/>
      <c r="E9" s="133"/>
    </row>
    <row r="11" spans="2:5" ht="15.75" thickBot="1" x14ac:dyDescent="0.3"/>
    <row r="12" spans="2:5" ht="16.5" thickBot="1" x14ac:dyDescent="0.3">
      <c r="B12" s="9" t="s">
        <v>49</v>
      </c>
      <c r="C12" s="10" t="s">
        <v>50</v>
      </c>
      <c r="D12" s="11" t="s">
        <v>8</v>
      </c>
      <c r="E12" s="10" t="s">
        <v>50</v>
      </c>
    </row>
    <row r="13" spans="2:5" ht="15.75" x14ac:dyDescent="0.25">
      <c r="B13" s="12" t="s">
        <v>12</v>
      </c>
      <c r="C13" s="13">
        <f>Sheet1!H15</f>
        <v>4500</v>
      </c>
      <c r="D13" s="12" t="s">
        <v>20</v>
      </c>
      <c r="E13" s="25">
        <f>Sheet1!R15</f>
        <v>0</v>
      </c>
    </row>
    <row r="14" spans="2:5" ht="15.75" x14ac:dyDescent="0.25">
      <c r="B14" s="12" t="s">
        <v>13</v>
      </c>
      <c r="C14" s="13">
        <f>Sheet1!I15</f>
        <v>2250</v>
      </c>
      <c r="D14" s="12" t="s">
        <v>21</v>
      </c>
      <c r="E14" s="25">
        <v>0</v>
      </c>
    </row>
    <row r="15" spans="2:5" ht="15.75" x14ac:dyDescent="0.25">
      <c r="B15" s="12" t="s">
        <v>51</v>
      </c>
      <c r="C15" s="13">
        <f>Sheet1!J15</f>
        <v>1600</v>
      </c>
      <c r="D15" s="12" t="s">
        <v>22</v>
      </c>
      <c r="E15" s="24">
        <f>Sheet1!T15</f>
        <v>0</v>
      </c>
    </row>
    <row r="16" spans="2:5" ht="15.75" x14ac:dyDescent="0.25">
      <c r="B16" s="12" t="s">
        <v>52</v>
      </c>
      <c r="C16" s="13">
        <f>Sheet1!K15</f>
        <v>1250</v>
      </c>
      <c r="D16" s="12" t="s">
        <v>53</v>
      </c>
      <c r="E16" s="24">
        <v>0</v>
      </c>
    </row>
    <row r="17" spans="2:5" ht="15.75" x14ac:dyDescent="0.25">
      <c r="B17" s="49" t="s">
        <v>54</v>
      </c>
      <c r="C17" s="50">
        <f>Sheet1!L15</f>
        <v>5400</v>
      </c>
      <c r="D17" s="49"/>
      <c r="E17" s="57"/>
    </row>
    <row r="18" spans="2:5" s="37" customFormat="1" ht="16.5" thickBot="1" x14ac:dyDescent="0.3">
      <c r="B18" s="51" t="s">
        <v>83</v>
      </c>
      <c r="C18" s="15">
        <v>2000</v>
      </c>
      <c r="D18" s="16"/>
      <c r="E18" s="42"/>
    </row>
    <row r="19" spans="2:5" ht="15.75" thickBot="1" x14ac:dyDescent="0.3">
      <c r="C19" s="22"/>
    </row>
    <row r="20" spans="2:5" ht="16.5" thickBot="1" x14ac:dyDescent="0.3">
      <c r="B20" s="17" t="s">
        <v>55</v>
      </c>
      <c r="C20" s="18">
        <f>SUM(C13:C18)</f>
        <v>17000</v>
      </c>
      <c r="D20" s="19" t="s">
        <v>56</v>
      </c>
      <c r="E20" s="26">
        <f>SUM(E13:E16)</f>
        <v>0</v>
      </c>
    </row>
    <row r="21" spans="2:5" ht="15.75" thickBot="1" x14ac:dyDescent="0.3"/>
    <row r="22" spans="2:5" ht="16.5" thickBot="1" x14ac:dyDescent="0.3">
      <c r="B22" s="17" t="s">
        <v>57</v>
      </c>
      <c r="C22" s="21">
        <f>C20-E20</f>
        <v>17000</v>
      </c>
    </row>
    <row r="23" spans="2:5" ht="15.75" x14ac:dyDescent="0.25">
      <c r="C23" s="134" t="s">
        <v>84</v>
      </c>
      <c r="D23" s="134"/>
    </row>
    <row r="32" spans="2:5" ht="15.75" x14ac:dyDescent="0.25">
      <c r="B32" s="27" t="s">
        <v>60</v>
      </c>
    </row>
  </sheetData>
  <mergeCells count="3">
    <mergeCell ref="B4:E4"/>
    <mergeCell ref="D9:E9"/>
    <mergeCell ref="C23:D23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Header>&amp;R&amp;G</oddHeader>
    <oddFooter>&amp;CAspiGrow Technologies Private LimitedNo.2/718-A, Ground Floor Kazura Garden 2nd Street, 2nd Cross, Neelangarai, Chennai - 600115</oddFooter>
  </headerFooter>
  <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4:E32"/>
  <sheetViews>
    <sheetView topLeftCell="A4" workbookViewId="0">
      <selection activeCell="C17" sqref="C17"/>
    </sheetView>
  </sheetViews>
  <sheetFormatPr defaultColWidth="8.85546875" defaultRowHeight="15" x14ac:dyDescent="0.25"/>
  <cols>
    <col min="2" max="2" width="22.140625" customWidth="1"/>
    <col min="3" max="3" width="21.140625" bestFit="1" customWidth="1"/>
    <col min="4" max="4" width="17.28515625" customWidth="1"/>
    <col min="5" max="5" width="14.140625" customWidth="1"/>
  </cols>
  <sheetData>
    <row r="4" spans="2:5" ht="20.25" x14ac:dyDescent="0.25">
      <c r="B4" s="135" t="s">
        <v>89</v>
      </c>
      <c r="C4" s="135"/>
      <c r="D4" s="135"/>
      <c r="E4" s="135"/>
    </row>
    <row r="5" spans="2:5" ht="15.75" thickBot="1" x14ac:dyDescent="0.3"/>
    <row r="6" spans="2:5" ht="16.5" thickBot="1" x14ac:dyDescent="0.3">
      <c r="B6" s="1" t="s">
        <v>44</v>
      </c>
      <c r="C6" s="2" t="s">
        <v>64</v>
      </c>
      <c r="D6" s="3" t="s">
        <v>45</v>
      </c>
      <c r="E6" s="29" t="str">
        <f>Sheet1!B16</f>
        <v>AG111</v>
      </c>
    </row>
    <row r="7" spans="2:5" ht="16.5" thickBot="1" x14ac:dyDescent="0.3">
      <c r="B7" s="4" t="s">
        <v>3</v>
      </c>
      <c r="C7" s="28" t="str">
        <f>Sheet1!D16</f>
        <v>Application Developer</v>
      </c>
      <c r="D7" s="6" t="s">
        <v>46</v>
      </c>
      <c r="E7" s="7">
        <f>Sheet1!F16</f>
        <v>43556</v>
      </c>
    </row>
    <row r="8" spans="2:5" ht="16.5" thickBot="1" x14ac:dyDescent="0.3">
      <c r="B8" s="4" t="s">
        <v>47</v>
      </c>
      <c r="C8" s="8">
        <v>26</v>
      </c>
      <c r="D8" s="4" t="s">
        <v>69</v>
      </c>
      <c r="E8" s="8" t="str">
        <f>Sheet1!G16</f>
        <v>FAMPS9003J</v>
      </c>
    </row>
    <row r="9" spans="2:5" ht="16.5" thickBot="1" x14ac:dyDescent="0.3">
      <c r="B9" s="4" t="s">
        <v>48</v>
      </c>
      <c r="C9" s="8">
        <v>0</v>
      </c>
      <c r="D9" s="132"/>
      <c r="E9" s="133"/>
    </row>
    <row r="11" spans="2:5" ht="15.75" thickBot="1" x14ac:dyDescent="0.3"/>
    <row r="12" spans="2:5" ht="16.5" thickBot="1" x14ac:dyDescent="0.3">
      <c r="B12" s="9" t="s">
        <v>49</v>
      </c>
      <c r="C12" s="10" t="s">
        <v>50</v>
      </c>
      <c r="D12" s="11" t="s">
        <v>8</v>
      </c>
      <c r="E12" s="10" t="s">
        <v>50</v>
      </c>
    </row>
    <row r="13" spans="2:5" ht="15.75" x14ac:dyDescent="0.25">
      <c r="B13" s="12" t="s">
        <v>12</v>
      </c>
      <c r="C13" s="13">
        <f>Sheet1!H16</f>
        <v>4500</v>
      </c>
      <c r="D13" s="12" t="s">
        <v>20</v>
      </c>
      <c r="E13" s="25">
        <f>Sheet1!R16</f>
        <v>0</v>
      </c>
    </row>
    <row r="14" spans="2:5" ht="15.75" x14ac:dyDescent="0.25">
      <c r="B14" s="12" t="s">
        <v>13</v>
      </c>
      <c r="C14" s="13">
        <f>Sheet1!I16</f>
        <v>2250</v>
      </c>
      <c r="D14" s="12" t="s">
        <v>21</v>
      </c>
      <c r="E14" s="25">
        <v>0</v>
      </c>
    </row>
    <row r="15" spans="2:5" ht="15.75" x14ac:dyDescent="0.25">
      <c r="B15" s="12" t="s">
        <v>51</v>
      </c>
      <c r="C15" s="13">
        <f>Sheet1!J16</f>
        <v>1600</v>
      </c>
      <c r="D15" s="12" t="s">
        <v>22</v>
      </c>
      <c r="E15" s="24">
        <f>Sheet1!T16</f>
        <v>0</v>
      </c>
    </row>
    <row r="16" spans="2:5" ht="15.75" x14ac:dyDescent="0.25">
      <c r="B16" s="12" t="s">
        <v>52</v>
      </c>
      <c r="C16" s="13">
        <f>Sheet1!K16</f>
        <v>1250</v>
      </c>
      <c r="D16" s="12" t="s">
        <v>53</v>
      </c>
      <c r="E16" s="24">
        <v>0</v>
      </c>
    </row>
    <row r="17" spans="2:5" ht="17.25" customHeight="1" x14ac:dyDescent="0.25">
      <c r="B17" s="12" t="s">
        <v>54</v>
      </c>
      <c r="C17" s="24">
        <f>Sheet1!L16</f>
        <v>5400</v>
      </c>
      <c r="D17" s="12"/>
      <c r="E17" s="34"/>
    </row>
    <row r="18" spans="2:5" ht="17.25" customHeight="1" thickBot="1" x14ac:dyDescent="0.3">
      <c r="B18" s="14"/>
      <c r="C18" s="35"/>
      <c r="D18" s="14"/>
      <c r="E18" s="5"/>
    </row>
    <row r="19" spans="2:5" ht="15.75" thickBot="1" x14ac:dyDescent="0.3">
      <c r="C19" s="22"/>
    </row>
    <row r="20" spans="2:5" ht="16.5" thickBot="1" x14ac:dyDescent="0.3">
      <c r="B20" s="17" t="s">
        <v>55</v>
      </c>
      <c r="C20" s="18">
        <f>SUM(C13:C18)</f>
        <v>15000</v>
      </c>
      <c r="D20" s="19" t="s">
        <v>56</v>
      </c>
      <c r="E20" s="26">
        <f>SUM(E13:E16)</f>
        <v>0</v>
      </c>
    </row>
    <row r="21" spans="2:5" ht="15.75" thickBot="1" x14ac:dyDescent="0.3"/>
    <row r="22" spans="2:5" ht="16.5" thickBot="1" x14ac:dyDescent="0.3">
      <c r="B22" s="17" t="s">
        <v>57</v>
      </c>
      <c r="C22" s="21">
        <f>C20-E20</f>
        <v>15000</v>
      </c>
    </row>
    <row r="23" spans="2:5" ht="15.75" x14ac:dyDescent="0.25">
      <c r="C23" s="134" t="s">
        <v>87</v>
      </c>
      <c r="D23" s="134"/>
    </row>
    <row r="32" spans="2:5" ht="15.75" x14ac:dyDescent="0.25">
      <c r="B32" s="27" t="s">
        <v>60</v>
      </c>
    </row>
  </sheetData>
  <mergeCells count="3">
    <mergeCell ref="B4:E4"/>
    <mergeCell ref="D9:E9"/>
    <mergeCell ref="C23:D23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Header>&amp;R&amp;G</oddHeader>
    <oddFooter>&amp;CAspiGrow Technologies Private LimitedNo.2/718-A, Ground Floor Kazura Garden 2nd Street, 2nd Cross, Neelangarai, Chennai - 600115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AG 102</vt:lpstr>
      <vt:lpstr>AG 103</vt:lpstr>
      <vt:lpstr>AG 105</vt:lpstr>
      <vt:lpstr>AG 107</vt:lpstr>
      <vt:lpstr>AG 108</vt:lpstr>
      <vt:lpstr>AG109</vt:lpstr>
      <vt:lpstr>AG110</vt:lpstr>
      <vt:lpstr>AG111</vt:lpstr>
      <vt:lpstr>AG112</vt:lpstr>
      <vt:lpstr>AG113</vt:lpstr>
      <vt:lpstr>AG114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 Swaminathan</dc:creator>
  <cp:lastModifiedBy>Windows User</cp:lastModifiedBy>
  <cp:lastPrinted>2020-04-10T11:18:27Z</cp:lastPrinted>
  <dcterms:created xsi:type="dcterms:W3CDTF">2018-12-26T07:17:04Z</dcterms:created>
  <dcterms:modified xsi:type="dcterms:W3CDTF">2020-04-17T06:21:26Z</dcterms:modified>
</cp:coreProperties>
</file>