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firstSheet="1" activeTab="5"/>
  </bookViews>
  <sheets>
    <sheet name="Modify Transaction" sheetId="1" r:id="rId1"/>
    <sheet name="Modify Transaction1" sheetId="2" r:id="rId2"/>
    <sheet name="Summary" sheetId="3" r:id="rId3"/>
    <sheet name="Sheet1" sheetId="8" r:id="rId4"/>
    <sheet name="Original Schedule" sheetId="4" r:id="rId5"/>
    <sheet name="Repayment schedule" sheetId="5" r:id="rId6"/>
    <sheet name="Transactions" sheetId="6" r:id="rId7"/>
    <sheet name="ChargesTab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8" l="1"/>
  <c r="J13" i="8"/>
  <c r="I13" i="8"/>
  <c r="F15" i="8"/>
  <c r="F12" i="8"/>
  <c r="F11" i="8"/>
  <c r="D10" i="8"/>
  <c r="D11" i="8"/>
  <c r="D12" i="8"/>
  <c r="D13" i="8"/>
  <c r="D9" i="8"/>
  <c r="D7" i="8"/>
  <c r="E9" i="8" s="1"/>
  <c r="E13" i="8" l="1"/>
  <c r="F9" i="8"/>
  <c r="F13" i="8" l="1"/>
  <c r="E10" i="8"/>
  <c r="G10" i="8" s="1"/>
  <c r="F10" i="8" l="1"/>
  <c r="E11" i="8" l="1"/>
  <c r="E12" i="8" l="1"/>
  <c r="G12" i="8" l="1"/>
  <c r="G14" i="8"/>
</calcChain>
</file>

<file path=xl/sharedStrings.xml><?xml version="1.0" encoding="utf-8"?>
<sst xmlns="http://schemas.openxmlformats.org/spreadsheetml/2006/main" count="99" uniqueCount="52">
  <si>
    <t>clickondisburse</t>
  </si>
  <si>
    <t>disburse</t>
  </si>
  <si>
    <t>actualdisbursedate</t>
  </si>
  <si>
    <t>submitdisburse</t>
  </si>
  <si>
    <t>disburseloan</t>
  </si>
  <si>
    <t>OverDueTillDate</t>
  </si>
  <si>
    <t>clickonsubmit</t>
  </si>
  <si>
    <t>Submit</t>
  </si>
  <si>
    <t>NavigateToLoan</t>
  </si>
  <si>
    <t>navigate</t>
  </si>
  <si>
    <t>Original</t>
  </si>
  <si>
    <t>Paid</t>
  </si>
  <si>
    <t>Waived</t>
  </si>
  <si>
    <t>Written Off</t>
  </si>
  <si>
    <t>Outstanding</t>
  </si>
  <si>
    <t>Over Due</t>
  </si>
  <si>
    <t>Principal</t>
  </si>
  <si>
    <t>Interest</t>
  </si>
  <si>
    <t>Fees</t>
  </si>
  <si>
    <t>Penalties</t>
  </si>
  <si>
    <t>Date</t>
  </si>
  <si>
    <t>Principal Due</t>
  </si>
  <si>
    <t>Balance of Loan</t>
  </si>
  <si>
    <t>#</t>
  </si>
  <si>
    <t>Days</t>
  </si>
  <si>
    <t>Paid Date</t>
  </si>
  <si>
    <t>Due</t>
  </si>
  <si>
    <t>In Advance</t>
  </si>
  <si>
    <t>Late</t>
  </si>
  <si>
    <t>ID</t>
  </si>
  <si>
    <t>Office</t>
  </si>
  <si>
    <t>Transaction Date</t>
  </si>
  <si>
    <t>TransactionType</t>
  </si>
  <si>
    <t>Amount</t>
  </si>
  <si>
    <t>Loan Balance</t>
  </si>
  <si>
    <t>Head Office</t>
  </si>
  <si>
    <t>Income Posting</t>
  </si>
  <si>
    <t>Accrual</t>
  </si>
  <si>
    <t>Disbursement</t>
  </si>
  <si>
    <t>Repayment</t>
  </si>
  <si>
    <t>Name</t>
  </si>
  <si>
    <t>Fee/Penalty</t>
  </si>
  <si>
    <t>Payment due at</t>
  </si>
  <si>
    <t>Due as of</t>
  </si>
  <si>
    <t>Calculation Type</t>
  </si>
  <si>
    <t>Actions</t>
  </si>
  <si>
    <t>nabkisan overdue charges</t>
  </si>
  <si>
    <t>penalty</t>
  </si>
  <si>
    <t>Overdue Fees</t>
  </si>
  <si>
    <t>% Loan Amount + Interest</t>
  </si>
  <si>
    <t>$0.29</t>
  </si>
  <si>
    <t>$0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</si>
</sst>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 applyAlignment="1"/>
    <xf numFmtId="15" fontId="3" fillId="3" borderId="0" xfId="0" applyNumberFormat="1" applyFont="1" applyFill="1" applyBorder="1" applyAlignment="1"/>
    <xf numFmtId="0" fontId="2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  <xf numFmtId="14" fontId="0" fillId="0" borderId="0" xfId="0" applyNumberFormat="1"/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9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>
        <v>42068</v>
      </c>
    </row>
    <row r="3" spans="1:2" ht="26.25" x14ac:dyDescent="0.25">
      <c r="A3" s="1" t="s">
        <v>3</v>
      </c>
      <c r="B3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15.85546875" bestFit="1" customWidth="1"/>
  </cols>
  <sheetData>
    <row r="1" spans="1:2" x14ac:dyDescent="0.25">
      <c r="A1" s="3" t="s">
        <v>5</v>
      </c>
      <c r="B1" s="2">
        <v>42095</v>
      </c>
    </row>
    <row r="2" spans="1:2" x14ac:dyDescent="0.25">
      <c r="A2" s="3" t="s">
        <v>6</v>
      </c>
      <c r="B2" s="4" t="s">
        <v>7</v>
      </c>
    </row>
    <row r="3" spans="1:2" x14ac:dyDescent="0.25">
      <c r="A3" s="3" t="s">
        <v>8</v>
      </c>
      <c r="B3" s="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" sqref="F3"/>
    </sheetView>
  </sheetViews>
  <sheetFormatPr defaultRowHeight="15" x14ac:dyDescent="0.25"/>
  <sheetData>
    <row r="1" spans="1:6" ht="30" x14ac:dyDescent="0.2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</row>
    <row r="2" spans="1:6" x14ac:dyDescent="0.25">
      <c r="A2" s="6">
        <v>10000</v>
      </c>
      <c r="B2" s="7">
        <v>3506.94</v>
      </c>
      <c r="C2" s="8"/>
      <c r="D2" s="8">
        <v>0</v>
      </c>
      <c r="E2" s="7">
        <v>6493.06</v>
      </c>
      <c r="F2" s="8">
        <v>0</v>
      </c>
    </row>
    <row r="3" spans="1:6" x14ac:dyDescent="0.25">
      <c r="A3" s="8">
        <v>455.8</v>
      </c>
      <c r="B3" s="8">
        <v>92.77</v>
      </c>
      <c r="C3" s="8">
        <v>0</v>
      </c>
      <c r="D3" s="8">
        <v>0</v>
      </c>
      <c r="E3" s="8">
        <v>363.03</v>
      </c>
      <c r="F3" s="8">
        <v>0</v>
      </c>
    </row>
    <row r="4" spans="1:6" x14ac:dyDescent="0.25">
      <c r="A4" s="8">
        <v>0</v>
      </c>
      <c r="B4" s="8">
        <v>0</v>
      </c>
      <c r="C4" s="8">
        <v>0</v>
      </c>
      <c r="D4" s="8">
        <v>0</v>
      </c>
      <c r="E4" s="8">
        <v>0</v>
      </c>
      <c r="F4" s="8">
        <v>0</v>
      </c>
    </row>
    <row r="5" spans="1:6" x14ac:dyDescent="0.25">
      <c r="A5" s="8">
        <v>0.28999999999999998</v>
      </c>
      <c r="B5" s="8">
        <v>0.28999999999999998</v>
      </c>
      <c r="C5" s="8">
        <v>0</v>
      </c>
      <c r="D5" s="8">
        <v>0</v>
      </c>
      <c r="E5" s="8">
        <v>0</v>
      </c>
      <c r="F5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O5" sqref="O5"/>
    </sheetView>
  </sheetViews>
  <sheetFormatPr defaultRowHeight="15" x14ac:dyDescent="0.25"/>
  <cols>
    <col min="3" max="3" width="10.42578125" bestFit="1" customWidth="1"/>
    <col min="4" max="4" width="9.85546875" bestFit="1" customWidth="1"/>
    <col min="5" max="15" width="9.140625" style="15"/>
  </cols>
  <sheetData>
    <row r="1" spans="1:15" ht="30" x14ac:dyDescent="0.25">
      <c r="A1" s="5" t="s">
        <v>23</v>
      </c>
      <c r="B1" s="5" t="s">
        <v>24</v>
      </c>
      <c r="C1" s="5" t="s">
        <v>20</v>
      </c>
      <c r="D1" s="5" t="s">
        <v>25</v>
      </c>
      <c r="E1" s="12"/>
      <c r="F1" s="12" t="s">
        <v>21</v>
      </c>
      <c r="G1" s="12" t="s">
        <v>22</v>
      </c>
      <c r="H1" s="12" t="s">
        <v>17</v>
      </c>
      <c r="I1" s="12" t="s">
        <v>18</v>
      </c>
      <c r="J1" s="12" t="s">
        <v>19</v>
      </c>
      <c r="K1" s="12" t="s">
        <v>26</v>
      </c>
      <c r="L1" s="12" t="s">
        <v>11</v>
      </c>
      <c r="M1" s="12" t="s">
        <v>27</v>
      </c>
      <c r="N1" s="12" t="s">
        <v>28</v>
      </c>
      <c r="O1" s="12" t="s">
        <v>14</v>
      </c>
    </row>
    <row r="2" spans="1:15" x14ac:dyDescent="0.25">
      <c r="A2" s="8"/>
      <c r="B2" s="8"/>
      <c r="C2" s="9">
        <v>42009</v>
      </c>
      <c r="D2" s="8"/>
      <c r="E2" s="13"/>
      <c r="F2" s="13"/>
      <c r="G2" s="13">
        <v>5000</v>
      </c>
      <c r="H2" s="13"/>
      <c r="I2" s="13">
        <v>0</v>
      </c>
      <c r="J2" s="13"/>
      <c r="K2" s="13">
        <v>0</v>
      </c>
      <c r="L2" s="13">
        <v>0</v>
      </c>
      <c r="M2" s="13"/>
      <c r="N2" s="13"/>
      <c r="O2" s="13"/>
    </row>
    <row r="3" spans="1:15" x14ac:dyDescent="0.25">
      <c r="A3" s="8">
        <v>1</v>
      </c>
      <c r="B3" s="8">
        <v>31</v>
      </c>
      <c r="C3" s="9">
        <v>42040</v>
      </c>
      <c r="D3" s="9">
        <v>42064</v>
      </c>
      <c r="E3" s="14"/>
      <c r="F3" s="13">
        <v>0</v>
      </c>
      <c r="G3" s="13">
        <v>5000</v>
      </c>
      <c r="H3" s="13">
        <v>51.01</v>
      </c>
      <c r="I3" s="13">
        <v>0</v>
      </c>
      <c r="J3" s="13">
        <v>0</v>
      </c>
      <c r="K3" s="13">
        <v>51.01</v>
      </c>
      <c r="L3" s="13">
        <v>51.01</v>
      </c>
      <c r="M3" s="13">
        <v>0</v>
      </c>
      <c r="N3" s="13">
        <v>51.01</v>
      </c>
      <c r="O3" s="13">
        <v>0</v>
      </c>
    </row>
    <row r="4" spans="1:15" x14ac:dyDescent="0.25">
      <c r="A4" s="8"/>
      <c r="B4" s="8"/>
      <c r="C4" s="9">
        <v>42068</v>
      </c>
      <c r="D4" s="8"/>
      <c r="E4" s="13"/>
      <c r="F4" s="13"/>
      <c r="G4" s="13">
        <v>5000</v>
      </c>
      <c r="H4" s="13"/>
      <c r="I4" s="13">
        <v>0</v>
      </c>
      <c r="J4" s="13"/>
      <c r="K4" s="13">
        <v>0</v>
      </c>
      <c r="L4" s="13">
        <v>0</v>
      </c>
      <c r="M4" s="13"/>
      <c r="N4" s="13"/>
      <c r="O4" s="13"/>
    </row>
    <row r="5" spans="1:15" x14ac:dyDescent="0.25">
      <c r="A5" s="8">
        <v>2</v>
      </c>
      <c r="B5" s="8">
        <v>28</v>
      </c>
      <c r="C5" s="9">
        <v>42068</v>
      </c>
      <c r="D5" s="8"/>
      <c r="E5" s="13"/>
      <c r="F5" s="13">
        <v>3548.99</v>
      </c>
      <c r="G5" s="13">
        <v>6451.01</v>
      </c>
      <c r="H5" s="13">
        <v>41.76</v>
      </c>
      <c r="I5" s="13">
        <v>0</v>
      </c>
      <c r="J5" s="13">
        <v>0.28999999999999998</v>
      </c>
      <c r="K5" s="13">
        <v>42.05</v>
      </c>
      <c r="L5" s="13">
        <v>3548.99</v>
      </c>
      <c r="M5" s="13">
        <v>3548.99</v>
      </c>
      <c r="N5" s="13">
        <v>0</v>
      </c>
      <c r="O5" s="13">
        <v>42.05</v>
      </c>
    </row>
    <row r="6" spans="1:15" x14ac:dyDescent="0.25">
      <c r="A6" s="8">
        <v>3</v>
      </c>
      <c r="B6" s="8">
        <v>31</v>
      </c>
      <c r="C6" s="9">
        <v>42099</v>
      </c>
      <c r="D6" s="8"/>
      <c r="E6" s="13"/>
      <c r="F6" s="13">
        <v>614.42999999999995</v>
      </c>
      <c r="G6" s="13">
        <v>5836.58</v>
      </c>
      <c r="H6" s="13">
        <v>66.180000000000007</v>
      </c>
      <c r="I6" s="13">
        <v>0</v>
      </c>
      <c r="J6" s="13">
        <v>0</v>
      </c>
      <c r="K6" s="13">
        <v>680.61</v>
      </c>
      <c r="L6" s="13">
        <v>0</v>
      </c>
      <c r="M6" s="13">
        <v>0</v>
      </c>
      <c r="N6" s="13">
        <v>0</v>
      </c>
      <c r="O6" s="13">
        <v>680.61</v>
      </c>
    </row>
    <row r="7" spans="1:15" x14ac:dyDescent="0.25">
      <c r="D7">
        <f>12%/365</f>
        <v>3.2876712328767124E-4</v>
      </c>
    </row>
    <row r="8" spans="1:15" x14ac:dyDescent="0.25">
      <c r="C8" s="11">
        <v>42009</v>
      </c>
      <c r="E8" s="15">
        <v>5000</v>
      </c>
    </row>
    <row r="9" spans="1:15" x14ac:dyDescent="0.25">
      <c r="C9" s="11">
        <v>42036</v>
      </c>
      <c r="D9">
        <f>C9-C8</f>
        <v>27</v>
      </c>
      <c r="E9" s="15">
        <f>E8*D7*D9</f>
        <v>44.38356164383562</v>
      </c>
      <c r="F9" s="15">
        <f>E8+E9</f>
        <v>5044.3835616438355</v>
      </c>
    </row>
    <row r="10" spans="1:15" x14ac:dyDescent="0.25">
      <c r="C10" s="11">
        <v>42040</v>
      </c>
      <c r="D10">
        <f t="shared" ref="D10:D13" si="0">C10-C9</f>
        <v>4</v>
      </c>
      <c r="E10" s="15">
        <f>F9*D7*D10</f>
        <v>6.6337098892850443</v>
      </c>
      <c r="F10" s="15">
        <f>F9+E10</f>
        <v>5051.0172715331209</v>
      </c>
      <c r="G10" s="15">
        <f>E9+E10</f>
        <v>51.017271533120663</v>
      </c>
    </row>
    <row r="11" spans="1:15" x14ac:dyDescent="0.25">
      <c r="C11" s="11">
        <v>42064</v>
      </c>
      <c r="D11">
        <f t="shared" si="0"/>
        <v>24</v>
      </c>
      <c r="E11" s="15">
        <f>F10*D7*D11</f>
        <v>39.854602032918869</v>
      </c>
      <c r="F11" s="15">
        <f>(F10)-(3600)</f>
        <v>1451.0172715331209</v>
      </c>
    </row>
    <row r="12" spans="1:15" x14ac:dyDescent="0.25">
      <c r="C12" s="11">
        <v>42068</v>
      </c>
      <c r="D12">
        <f t="shared" si="0"/>
        <v>4</v>
      </c>
      <c r="E12" s="15">
        <f>F11*D12*D7</f>
        <v>1.9081870968106796</v>
      </c>
      <c r="F12" s="15">
        <f>F11+(5000)+42.05</f>
        <v>6493.0672715331211</v>
      </c>
      <c r="G12" s="15">
        <f>E11+E12</f>
        <v>41.762789129729548</v>
      </c>
    </row>
    <row r="13" spans="1:15" x14ac:dyDescent="0.25">
      <c r="C13" s="11">
        <v>42095</v>
      </c>
      <c r="D13">
        <f t="shared" si="0"/>
        <v>27</v>
      </c>
      <c r="E13" s="15">
        <f>F12*D7*D13</f>
        <v>57.637090300732368</v>
      </c>
      <c r="F13" s="15">
        <f>F12+E13</f>
        <v>6550.7043618338539</v>
      </c>
      <c r="I13" s="15">
        <f>6451.01+42.05</f>
        <v>6493.06</v>
      </c>
      <c r="J13" s="15">
        <f>I13*D13*D7</f>
        <v>57.637025753424666</v>
      </c>
    </row>
    <row r="14" spans="1:15" x14ac:dyDescent="0.25">
      <c r="G14" s="15">
        <f>E13+E12</f>
        <v>59.545277397543046</v>
      </c>
      <c r="I14" s="15">
        <f>I13+J13</f>
        <v>6550.6970257534249</v>
      </c>
    </row>
    <row r="15" spans="1:15" x14ac:dyDescent="0.25">
      <c r="F15" s="15">
        <f>42.05*D7*31</f>
        <v>0.42856438356164384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3" sqref="H3"/>
    </sheetView>
  </sheetViews>
  <sheetFormatPr defaultRowHeight="15" x14ac:dyDescent="0.25"/>
  <cols>
    <col min="1" max="1" width="10.140625" bestFit="1" customWidth="1"/>
  </cols>
  <sheetData>
    <row r="1" spans="1:7" ht="30" x14ac:dyDescent="0.25">
      <c r="A1" s="5" t="s">
        <v>20</v>
      </c>
      <c r="B1" s="5" t="s">
        <v>21</v>
      </c>
      <c r="C1" s="5" t="s">
        <v>22</v>
      </c>
      <c r="D1" s="5" t="s">
        <v>17</v>
      </c>
      <c r="E1" s="5" t="s">
        <v>18</v>
      </c>
      <c r="F1" s="5" t="s">
        <v>19</v>
      </c>
      <c r="G1" s="5" t="s">
        <v>14</v>
      </c>
    </row>
    <row r="2" spans="1:7" x14ac:dyDescent="0.25">
      <c r="A2" s="9">
        <v>42009</v>
      </c>
      <c r="B2" s="8"/>
      <c r="C2" s="6">
        <v>5000</v>
      </c>
      <c r="D2" s="8"/>
      <c r="E2" s="8">
        <v>0</v>
      </c>
      <c r="F2" s="8"/>
      <c r="G2" s="8"/>
    </row>
    <row r="3" spans="1:7" x14ac:dyDescent="0.25">
      <c r="A3" s="9">
        <v>42040</v>
      </c>
      <c r="B3" s="8">
        <v>0</v>
      </c>
      <c r="C3" s="6">
        <v>5000</v>
      </c>
      <c r="D3" s="8">
        <v>51.01</v>
      </c>
      <c r="E3" s="8">
        <v>0</v>
      </c>
      <c r="F3" s="8">
        <v>0</v>
      </c>
      <c r="G3" s="8">
        <v>51.01</v>
      </c>
    </row>
    <row r="4" spans="1:7" x14ac:dyDescent="0.25">
      <c r="A4" s="9">
        <v>42068</v>
      </c>
      <c r="B4" s="8"/>
      <c r="C4" s="6">
        <v>5000</v>
      </c>
      <c r="D4" s="8"/>
      <c r="E4" s="8">
        <v>0</v>
      </c>
      <c r="F4" s="8"/>
      <c r="G4" s="8"/>
    </row>
    <row r="5" spans="1:7" x14ac:dyDescent="0.25">
      <c r="A5" s="9">
        <v>42068</v>
      </c>
      <c r="B5" s="8">
        <v>0</v>
      </c>
      <c r="C5" s="6">
        <v>10000</v>
      </c>
      <c r="D5" s="8">
        <v>46.03</v>
      </c>
      <c r="E5" s="8">
        <v>0</v>
      </c>
      <c r="F5" s="8">
        <v>0.28999999999999998</v>
      </c>
      <c r="G5" s="8">
        <v>46.32</v>
      </c>
    </row>
    <row r="6" spans="1:7" x14ac:dyDescent="0.25">
      <c r="A6" s="9">
        <v>42099</v>
      </c>
      <c r="B6" s="8">
        <v>953.07</v>
      </c>
      <c r="C6" s="7">
        <v>9046.93</v>
      </c>
      <c r="D6" s="8">
        <v>101.98</v>
      </c>
      <c r="E6" s="8">
        <v>0</v>
      </c>
      <c r="F6" s="8">
        <v>0</v>
      </c>
      <c r="G6" s="7">
        <v>1055.05</v>
      </c>
    </row>
    <row r="7" spans="1:7" x14ac:dyDescent="0.25">
      <c r="A7" s="9">
        <v>42129</v>
      </c>
      <c r="B7" s="8">
        <v>965.83</v>
      </c>
      <c r="C7" s="7">
        <v>8081.1</v>
      </c>
      <c r="D7" s="8">
        <v>89.22</v>
      </c>
      <c r="E7" s="8">
        <v>0</v>
      </c>
      <c r="F7" s="8">
        <v>0</v>
      </c>
      <c r="G7" s="7">
        <v>1055.05</v>
      </c>
    </row>
    <row r="8" spans="1:7" x14ac:dyDescent="0.25">
      <c r="A8" s="9">
        <v>42160</v>
      </c>
      <c r="B8" s="8">
        <v>972.7</v>
      </c>
      <c r="C8" s="7">
        <v>7108.4</v>
      </c>
      <c r="D8" s="8">
        <v>82.35</v>
      </c>
      <c r="E8" s="8">
        <v>0</v>
      </c>
      <c r="F8" s="8">
        <v>0</v>
      </c>
      <c r="G8" s="7">
        <v>1055.05</v>
      </c>
    </row>
    <row r="9" spans="1:7" x14ac:dyDescent="0.25">
      <c r="A9" s="9">
        <v>42190</v>
      </c>
      <c r="B9" s="8">
        <v>984.95</v>
      </c>
      <c r="C9" s="7">
        <v>6123.45</v>
      </c>
      <c r="D9" s="8">
        <v>70.099999999999994</v>
      </c>
      <c r="E9" s="8">
        <v>0</v>
      </c>
      <c r="F9" s="8">
        <v>0</v>
      </c>
      <c r="G9" s="7">
        <v>1055.05</v>
      </c>
    </row>
    <row r="10" spans="1:7" x14ac:dyDescent="0.25">
      <c r="A10" s="9">
        <v>42221</v>
      </c>
      <c r="B10" s="8">
        <v>992.66</v>
      </c>
      <c r="C10" s="7">
        <v>5130.79</v>
      </c>
      <c r="D10" s="8">
        <v>62.39</v>
      </c>
      <c r="E10" s="8">
        <v>0</v>
      </c>
      <c r="F10" s="8">
        <v>0</v>
      </c>
      <c r="G10" s="7">
        <v>1055.05</v>
      </c>
    </row>
    <row r="11" spans="1:7" x14ac:dyDescent="0.25">
      <c r="A11" s="9">
        <v>42252</v>
      </c>
      <c r="B11" s="7">
        <v>1002.77</v>
      </c>
      <c r="C11" s="7">
        <v>4128.0200000000004</v>
      </c>
      <c r="D11" s="8">
        <v>52.28</v>
      </c>
      <c r="E11" s="8">
        <v>0</v>
      </c>
      <c r="F11" s="8">
        <v>0</v>
      </c>
      <c r="G11" s="7">
        <v>1055.05</v>
      </c>
    </row>
    <row r="12" spans="1:7" x14ac:dyDescent="0.25">
      <c r="A12" s="9">
        <v>42282</v>
      </c>
      <c r="B12" s="7">
        <v>1014.35</v>
      </c>
      <c r="C12" s="7">
        <v>3113.67</v>
      </c>
      <c r="D12" s="8">
        <v>40.700000000000003</v>
      </c>
      <c r="E12" s="8">
        <v>0</v>
      </c>
      <c r="F12" s="8">
        <v>0</v>
      </c>
      <c r="G12" s="7">
        <v>1055.05</v>
      </c>
    </row>
    <row r="13" spans="1:7" x14ac:dyDescent="0.25">
      <c r="A13" s="9">
        <v>42313</v>
      </c>
      <c r="B13" s="7">
        <v>1023.33</v>
      </c>
      <c r="C13" s="7">
        <v>2090.34</v>
      </c>
      <c r="D13" s="8">
        <v>31.72</v>
      </c>
      <c r="E13" s="8">
        <v>0</v>
      </c>
      <c r="F13" s="8">
        <v>0</v>
      </c>
      <c r="G13" s="7">
        <v>1055.05</v>
      </c>
    </row>
    <row r="14" spans="1:7" x14ac:dyDescent="0.25">
      <c r="A14" s="9">
        <v>42343</v>
      </c>
      <c r="B14" s="7">
        <v>1034.45</v>
      </c>
      <c r="C14" s="7">
        <v>1055.8900000000001</v>
      </c>
      <c r="D14" s="8">
        <v>20.6</v>
      </c>
      <c r="E14" s="8">
        <v>0</v>
      </c>
      <c r="F14" s="8">
        <v>0</v>
      </c>
      <c r="G14" s="7">
        <v>1055.05</v>
      </c>
    </row>
    <row r="15" spans="1:7" x14ac:dyDescent="0.25">
      <c r="A15" s="9">
        <v>42374</v>
      </c>
      <c r="B15" s="7">
        <v>1055.8900000000001</v>
      </c>
      <c r="C15" s="8">
        <v>0</v>
      </c>
      <c r="D15" s="8">
        <v>10.75</v>
      </c>
      <c r="E15" s="8">
        <v>0</v>
      </c>
      <c r="F15" s="8">
        <v>0</v>
      </c>
      <c r="G15" s="7">
        <v>1066.6400000000001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Q5" sqref="Q5"/>
    </sheetView>
  </sheetViews>
  <sheetFormatPr defaultRowHeight="15" x14ac:dyDescent="0.25"/>
  <cols>
    <col min="3" max="3" width="10.140625" bestFit="1" customWidth="1"/>
    <col min="4" max="4" width="9.85546875" bestFit="1" customWidth="1"/>
  </cols>
  <sheetData>
    <row r="1" spans="1:17" ht="30" x14ac:dyDescent="0.25">
      <c r="A1" s="5" t="s">
        <v>23</v>
      </c>
      <c r="B1" s="5" t="s">
        <v>24</v>
      </c>
      <c r="C1" s="5" t="s">
        <v>20</v>
      </c>
      <c r="D1" s="5" t="s">
        <v>25</v>
      </c>
      <c r="E1" s="5"/>
      <c r="F1" s="5" t="s">
        <v>21</v>
      </c>
      <c r="G1" s="5" t="s">
        <v>22</v>
      </c>
      <c r="H1" s="5" t="s">
        <v>17</v>
      </c>
      <c r="I1" s="5" t="s">
        <v>18</v>
      </c>
      <c r="J1" s="5" t="s">
        <v>19</v>
      </c>
      <c r="K1" s="5" t="s">
        <v>26</v>
      </c>
      <c r="L1" s="5" t="s">
        <v>11</v>
      </c>
      <c r="M1" s="5"/>
      <c r="N1" s="5" t="s">
        <v>27</v>
      </c>
      <c r="O1" s="5" t="s">
        <v>28</v>
      </c>
      <c r="P1" s="5"/>
      <c r="Q1" s="5" t="s">
        <v>14</v>
      </c>
    </row>
    <row r="2" spans="1:17" x14ac:dyDescent="0.25">
      <c r="A2" s="8"/>
      <c r="B2" s="8"/>
      <c r="C2" s="9">
        <v>42009</v>
      </c>
      <c r="D2" s="8"/>
      <c r="E2" s="8"/>
      <c r="F2" s="8"/>
      <c r="G2" s="6">
        <v>5000</v>
      </c>
      <c r="H2" s="8"/>
      <c r="I2" s="8">
        <v>0</v>
      </c>
      <c r="J2" s="8"/>
      <c r="K2" s="8">
        <v>0</v>
      </c>
      <c r="L2" s="8">
        <v>0</v>
      </c>
      <c r="M2" s="8"/>
      <c r="N2" s="8"/>
      <c r="O2" s="8"/>
      <c r="P2" s="8"/>
      <c r="Q2" s="8"/>
    </row>
    <row r="3" spans="1:17" x14ac:dyDescent="0.25">
      <c r="A3" s="8">
        <v>1</v>
      </c>
      <c r="B3" s="8">
        <v>31</v>
      </c>
      <c r="C3" s="9">
        <v>42040</v>
      </c>
      <c r="D3" s="9">
        <v>42064</v>
      </c>
      <c r="E3" s="10"/>
      <c r="F3" s="8">
        <v>0</v>
      </c>
      <c r="G3" s="6">
        <v>5000</v>
      </c>
      <c r="H3" s="8">
        <v>51.01</v>
      </c>
      <c r="I3" s="8">
        <v>0</v>
      </c>
      <c r="J3" s="8">
        <v>0</v>
      </c>
      <c r="K3" s="8">
        <v>51.01</v>
      </c>
      <c r="L3" s="8">
        <v>51.01</v>
      </c>
      <c r="M3" s="8"/>
      <c r="N3" s="8">
        <v>0</v>
      </c>
      <c r="O3" s="8">
        <v>51.01</v>
      </c>
      <c r="P3" s="8"/>
      <c r="Q3" s="8">
        <v>0</v>
      </c>
    </row>
    <row r="4" spans="1:17" x14ac:dyDescent="0.25">
      <c r="A4" s="8"/>
      <c r="B4" s="8"/>
      <c r="C4" s="9">
        <v>42068</v>
      </c>
      <c r="D4" s="8"/>
      <c r="E4" s="8"/>
      <c r="F4" s="8"/>
      <c r="G4" s="6">
        <v>5000</v>
      </c>
      <c r="H4" s="8"/>
      <c r="I4" s="8">
        <v>0</v>
      </c>
      <c r="J4" s="8"/>
      <c r="K4" s="8">
        <v>0</v>
      </c>
      <c r="L4" s="8">
        <v>0</v>
      </c>
      <c r="M4" s="8"/>
      <c r="N4" s="8"/>
      <c r="O4" s="8"/>
      <c r="P4" s="8"/>
      <c r="Q4" s="8"/>
    </row>
    <row r="5" spans="1:17" x14ac:dyDescent="0.25">
      <c r="A5" s="8">
        <v>2</v>
      </c>
      <c r="B5" s="8">
        <v>28</v>
      </c>
      <c r="C5" s="9">
        <v>42068</v>
      </c>
      <c r="D5" s="8"/>
      <c r="E5" s="8"/>
      <c r="F5" s="7">
        <v>3548.99</v>
      </c>
      <c r="G5" s="7">
        <v>6451.01</v>
      </c>
      <c r="H5" s="8">
        <v>41.76</v>
      </c>
      <c r="I5" s="8">
        <v>0</v>
      </c>
      <c r="J5" s="8">
        <v>0.28999999999999998</v>
      </c>
      <c r="K5" s="8">
        <v>42.05</v>
      </c>
      <c r="L5" s="7">
        <v>3548.99</v>
      </c>
      <c r="M5" s="7"/>
      <c r="N5" s="7">
        <v>3548.99</v>
      </c>
      <c r="O5" s="8">
        <v>0</v>
      </c>
      <c r="P5" s="8"/>
      <c r="Q5" s="8">
        <v>42.05</v>
      </c>
    </row>
    <row r="6" spans="1:17" x14ac:dyDescent="0.25">
      <c r="A6" s="8">
        <v>3</v>
      </c>
      <c r="B6" s="8">
        <v>31</v>
      </c>
      <c r="C6" s="9">
        <v>42099</v>
      </c>
      <c r="D6" s="8"/>
      <c r="E6" s="8"/>
      <c r="F6" s="8">
        <v>614.42999999999995</v>
      </c>
      <c r="G6" s="7">
        <v>5836.58</v>
      </c>
      <c r="H6" s="8">
        <v>66.180000000000007</v>
      </c>
      <c r="I6" s="8">
        <v>0</v>
      </c>
      <c r="J6" s="8">
        <v>0</v>
      </c>
      <c r="K6" s="8">
        <v>680.61</v>
      </c>
      <c r="L6" s="8">
        <v>0</v>
      </c>
      <c r="M6" s="8"/>
      <c r="N6" s="8">
        <v>0</v>
      </c>
      <c r="O6" s="8">
        <v>0</v>
      </c>
      <c r="P6" s="8"/>
      <c r="Q6" s="8">
        <v>680.61</v>
      </c>
    </row>
    <row r="7" spans="1:17" x14ac:dyDescent="0.25">
      <c r="A7" s="8">
        <v>4</v>
      </c>
      <c r="B7" s="8">
        <v>30</v>
      </c>
      <c r="C7" s="9">
        <v>42129</v>
      </c>
      <c r="D7" s="8"/>
      <c r="E7" s="8"/>
      <c r="F7" s="8">
        <v>623.04999999999995</v>
      </c>
      <c r="G7" s="7">
        <v>5213.53</v>
      </c>
      <c r="H7" s="8">
        <v>57.56</v>
      </c>
      <c r="I7" s="8">
        <v>0</v>
      </c>
      <c r="J7" s="8">
        <v>0</v>
      </c>
      <c r="K7" s="8">
        <v>680.61</v>
      </c>
      <c r="L7" s="8">
        <v>0</v>
      </c>
      <c r="M7" s="8"/>
      <c r="N7" s="8">
        <v>0</v>
      </c>
      <c r="O7" s="8">
        <v>0</v>
      </c>
      <c r="P7" s="8"/>
      <c r="Q7" s="8">
        <v>680.61</v>
      </c>
    </row>
    <row r="8" spans="1:17" x14ac:dyDescent="0.25">
      <c r="A8" s="8">
        <v>5</v>
      </c>
      <c r="B8" s="8">
        <v>31</v>
      </c>
      <c r="C8" s="9">
        <v>42160</v>
      </c>
      <c r="D8" s="8"/>
      <c r="E8" s="8"/>
      <c r="F8" s="8">
        <v>627.48</v>
      </c>
      <c r="G8" s="7">
        <v>4586.05</v>
      </c>
      <c r="H8" s="8">
        <v>53.13</v>
      </c>
      <c r="I8" s="8">
        <v>0</v>
      </c>
      <c r="J8" s="8">
        <v>0</v>
      </c>
      <c r="K8" s="8">
        <v>680.61</v>
      </c>
      <c r="L8" s="8">
        <v>0</v>
      </c>
      <c r="M8" s="8"/>
      <c r="N8" s="8">
        <v>0</v>
      </c>
      <c r="O8" s="8">
        <v>0</v>
      </c>
      <c r="P8" s="8"/>
      <c r="Q8" s="8">
        <v>680.61</v>
      </c>
    </row>
    <row r="9" spans="1:17" x14ac:dyDescent="0.25">
      <c r="A9" s="8">
        <v>6</v>
      </c>
      <c r="B9" s="8">
        <v>30</v>
      </c>
      <c r="C9" s="9">
        <v>42190</v>
      </c>
      <c r="D9" s="8"/>
      <c r="E9" s="8"/>
      <c r="F9" s="8">
        <v>635.39</v>
      </c>
      <c r="G9" s="7">
        <v>3950.66</v>
      </c>
      <c r="H9" s="8">
        <v>45.22</v>
      </c>
      <c r="I9" s="8">
        <v>0</v>
      </c>
      <c r="J9" s="8">
        <v>0</v>
      </c>
      <c r="K9" s="8">
        <v>680.61</v>
      </c>
      <c r="L9" s="8">
        <v>0</v>
      </c>
      <c r="M9" s="8"/>
      <c r="N9" s="8">
        <v>0</v>
      </c>
      <c r="O9" s="8">
        <v>0</v>
      </c>
      <c r="P9" s="8"/>
      <c r="Q9" s="8">
        <v>680.61</v>
      </c>
    </row>
    <row r="10" spans="1:17" x14ac:dyDescent="0.25">
      <c r="A10" s="8">
        <v>7</v>
      </c>
      <c r="B10" s="8">
        <v>31</v>
      </c>
      <c r="C10" s="9">
        <v>42221</v>
      </c>
      <c r="D10" s="8"/>
      <c r="E10" s="8"/>
      <c r="F10" s="8">
        <v>640.36</v>
      </c>
      <c r="G10" s="7">
        <v>3310.3</v>
      </c>
      <c r="H10" s="8">
        <v>40.25</v>
      </c>
      <c r="I10" s="8">
        <v>0</v>
      </c>
      <c r="J10" s="8">
        <v>0</v>
      </c>
      <c r="K10" s="8">
        <v>680.61</v>
      </c>
      <c r="L10" s="8">
        <v>0</v>
      </c>
      <c r="M10" s="8"/>
      <c r="N10" s="8">
        <v>0</v>
      </c>
      <c r="O10" s="8">
        <v>0</v>
      </c>
      <c r="P10" s="8"/>
      <c r="Q10" s="8">
        <v>680.61</v>
      </c>
    </row>
    <row r="11" spans="1:17" x14ac:dyDescent="0.25">
      <c r="A11" s="8">
        <v>8</v>
      </c>
      <c r="B11" s="8">
        <v>31</v>
      </c>
      <c r="C11" s="9">
        <v>42252</v>
      </c>
      <c r="D11" s="8"/>
      <c r="E11" s="8"/>
      <c r="F11" s="8">
        <v>646.88</v>
      </c>
      <c r="G11" s="7">
        <v>2663.42</v>
      </c>
      <c r="H11" s="8">
        <v>33.729999999999997</v>
      </c>
      <c r="I11" s="8">
        <v>0</v>
      </c>
      <c r="J11" s="8">
        <v>0</v>
      </c>
      <c r="K11" s="8">
        <v>680.61</v>
      </c>
      <c r="L11" s="8">
        <v>0</v>
      </c>
      <c r="M11" s="8"/>
      <c r="N11" s="8">
        <v>0</v>
      </c>
      <c r="O11" s="8">
        <v>0</v>
      </c>
      <c r="P11" s="8"/>
      <c r="Q11" s="8">
        <v>680.61</v>
      </c>
    </row>
    <row r="12" spans="1:17" x14ac:dyDescent="0.25">
      <c r="A12" s="8">
        <v>9</v>
      </c>
      <c r="B12" s="8">
        <v>30</v>
      </c>
      <c r="C12" s="9">
        <v>42282</v>
      </c>
      <c r="D12" s="8"/>
      <c r="E12" s="8"/>
      <c r="F12" s="8">
        <v>654.35</v>
      </c>
      <c r="G12" s="7">
        <v>2009.07</v>
      </c>
      <c r="H12" s="8">
        <v>26.26</v>
      </c>
      <c r="I12" s="8">
        <v>0</v>
      </c>
      <c r="J12" s="8">
        <v>0</v>
      </c>
      <c r="K12" s="8">
        <v>680.61</v>
      </c>
      <c r="L12" s="8">
        <v>0</v>
      </c>
      <c r="M12" s="8"/>
      <c r="N12" s="8">
        <v>0</v>
      </c>
      <c r="O12" s="8">
        <v>0</v>
      </c>
      <c r="P12" s="8"/>
      <c r="Q12" s="8">
        <v>680.61</v>
      </c>
    </row>
    <row r="13" spans="1:17" x14ac:dyDescent="0.25">
      <c r="A13" s="8">
        <v>10</v>
      </c>
      <c r="B13" s="8">
        <v>31</v>
      </c>
      <c r="C13" s="9">
        <v>42313</v>
      </c>
      <c r="D13" s="8"/>
      <c r="E13" s="8"/>
      <c r="F13" s="8">
        <v>660.14</v>
      </c>
      <c r="G13" s="7">
        <v>1348.93</v>
      </c>
      <c r="H13" s="8">
        <v>20.47</v>
      </c>
      <c r="I13" s="8">
        <v>0</v>
      </c>
      <c r="J13" s="8">
        <v>0</v>
      </c>
      <c r="K13" s="8">
        <v>680.61</v>
      </c>
      <c r="L13" s="8">
        <v>0</v>
      </c>
      <c r="M13" s="8"/>
      <c r="N13" s="8">
        <v>0</v>
      </c>
      <c r="O13" s="8">
        <v>0</v>
      </c>
      <c r="P13" s="8"/>
      <c r="Q13" s="8">
        <v>680.61</v>
      </c>
    </row>
    <row r="14" spans="1:17" x14ac:dyDescent="0.25">
      <c r="A14" s="8">
        <v>11</v>
      </c>
      <c r="B14" s="8">
        <v>30</v>
      </c>
      <c r="C14" s="9">
        <v>42343</v>
      </c>
      <c r="D14" s="8"/>
      <c r="E14" s="8"/>
      <c r="F14" s="8">
        <v>667.31</v>
      </c>
      <c r="G14" s="8">
        <v>681.62</v>
      </c>
      <c r="H14" s="8">
        <v>13.3</v>
      </c>
      <c r="I14" s="8">
        <v>0</v>
      </c>
      <c r="J14" s="8">
        <v>0</v>
      </c>
      <c r="K14" s="8">
        <v>680.61</v>
      </c>
      <c r="L14" s="8">
        <v>0</v>
      </c>
      <c r="M14" s="8"/>
      <c r="N14" s="8">
        <v>0</v>
      </c>
      <c r="O14" s="8">
        <v>0</v>
      </c>
      <c r="P14" s="8"/>
      <c r="Q14" s="8">
        <v>680.61</v>
      </c>
    </row>
    <row r="15" spans="1:17" x14ac:dyDescent="0.25">
      <c r="A15" s="8">
        <v>12</v>
      </c>
      <c r="B15" s="8">
        <v>31</v>
      </c>
      <c r="C15" s="9">
        <v>42374</v>
      </c>
      <c r="D15" s="8"/>
      <c r="E15" s="8"/>
      <c r="F15" s="8">
        <v>681.62</v>
      </c>
      <c r="G15" s="8">
        <v>0</v>
      </c>
      <c r="H15" s="8">
        <v>6.93</v>
      </c>
      <c r="I15" s="8">
        <v>0</v>
      </c>
      <c r="J15" s="8">
        <v>0</v>
      </c>
      <c r="K15" s="8">
        <v>688.55</v>
      </c>
      <c r="L15" s="8">
        <v>0</v>
      </c>
      <c r="M15" s="8"/>
      <c r="N15" s="8">
        <v>0</v>
      </c>
      <c r="O15" s="8">
        <v>0</v>
      </c>
      <c r="P15" s="8"/>
      <c r="Q15" s="8">
        <v>688.55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</cols>
  <sheetData>
    <row r="1" spans="1:10" ht="30" x14ac:dyDescent="0.25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34</v>
      </c>
    </row>
    <row r="2" spans="1:10" ht="30" x14ac:dyDescent="0.25">
      <c r="A2" s="8">
        <v>452</v>
      </c>
      <c r="B2" s="8" t="s">
        <v>35</v>
      </c>
      <c r="C2" s="9">
        <v>42094</v>
      </c>
      <c r="D2" s="8" t="s">
        <v>36</v>
      </c>
      <c r="E2" s="8">
        <v>59.87</v>
      </c>
      <c r="F2" s="8"/>
      <c r="G2" s="8"/>
      <c r="H2" s="8"/>
      <c r="I2" s="8"/>
      <c r="J2" s="7">
        <v>6550.68</v>
      </c>
    </row>
    <row r="3" spans="1:10" ht="30" x14ac:dyDescent="0.25">
      <c r="A3" s="8">
        <v>451</v>
      </c>
      <c r="B3" s="8" t="s">
        <v>35</v>
      </c>
      <c r="C3" s="9">
        <v>42094</v>
      </c>
      <c r="D3" s="8" t="s">
        <v>37</v>
      </c>
      <c r="E3" s="8">
        <v>44.39</v>
      </c>
      <c r="F3" s="8"/>
      <c r="G3" s="8"/>
      <c r="H3" s="8"/>
      <c r="I3" s="8"/>
      <c r="J3" s="8">
        <v>0</v>
      </c>
    </row>
    <row r="4" spans="1:10" ht="30" x14ac:dyDescent="0.25">
      <c r="A4" s="8">
        <v>448</v>
      </c>
      <c r="B4" s="8" t="s">
        <v>35</v>
      </c>
      <c r="C4" s="9">
        <v>42094</v>
      </c>
      <c r="D4" s="8" t="s">
        <v>37</v>
      </c>
      <c r="E4" s="8">
        <v>15.48</v>
      </c>
      <c r="F4" s="8"/>
      <c r="G4" s="8"/>
      <c r="H4" s="8"/>
      <c r="I4" s="8"/>
      <c r="J4" s="8">
        <v>0</v>
      </c>
    </row>
    <row r="5" spans="1:10" ht="30" x14ac:dyDescent="0.25">
      <c r="A5" s="8">
        <v>450</v>
      </c>
      <c r="B5" s="8" t="s">
        <v>35</v>
      </c>
      <c r="C5" s="9">
        <v>42068</v>
      </c>
      <c r="D5" s="8" t="s">
        <v>38</v>
      </c>
      <c r="E5" s="6">
        <v>5000</v>
      </c>
      <c r="F5" s="6"/>
      <c r="G5" s="6"/>
      <c r="H5" s="6"/>
      <c r="I5" s="6"/>
      <c r="J5" s="7">
        <v>6490.81</v>
      </c>
    </row>
    <row r="6" spans="1:10" ht="30" x14ac:dyDescent="0.25">
      <c r="A6" s="8">
        <v>447</v>
      </c>
      <c r="B6" s="8" t="s">
        <v>35</v>
      </c>
      <c r="C6" s="9">
        <v>42064</v>
      </c>
      <c r="D6" s="8" t="s">
        <v>39</v>
      </c>
      <c r="E6" s="6">
        <v>3600</v>
      </c>
      <c r="F6" s="6"/>
      <c r="G6" s="6"/>
      <c r="H6" s="6"/>
      <c r="I6" s="6"/>
      <c r="J6" s="7">
        <v>1490.81</v>
      </c>
    </row>
    <row r="7" spans="1:10" ht="30" x14ac:dyDescent="0.25">
      <c r="A7" s="8">
        <v>444</v>
      </c>
      <c r="B7" s="8" t="s">
        <v>35</v>
      </c>
      <c r="C7" s="9">
        <v>42063</v>
      </c>
      <c r="D7" s="8" t="s">
        <v>36</v>
      </c>
      <c r="E7" s="8">
        <v>46.43</v>
      </c>
      <c r="F7" s="8"/>
      <c r="G7" s="8"/>
      <c r="H7" s="8"/>
      <c r="I7" s="8"/>
      <c r="J7" s="7">
        <v>5090.8100000000004</v>
      </c>
    </row>
    <row r="8" spans="1:10" ht="30" x14ac:dyDescent="0.25">
      <c r="A8" s="8">
        <v>443</v>
      </c>
      <c r="B8" s="8" t="s">
        <v>35</v>
      </c>
      <c r="C8" s="9">
        <v>42063</v>
      </c>
      <c r="D8" s="8" t="s">
        <v>37</v>
      </c>
      <c r="E8" s="8">
        <v>46.43</v>
      </c>
      <c r="F8" s="8"/>
      <c r="G8" s="8"/>
      <c r="H8" s="8"/>
      <c r="I8" s="8"/>
      <c r="J8" s="8">
        <v>0</v>
      </c>
    </row>
    <row r="9" spans="1:10" ht="30" x14ac:dyDescent="0.25">
      <c r="A9" s="8">
        <v>442</v>
      </c>
      <c r="B9" s="8" t="s">
        <v>35</v>
      </c>
      <c r="C9" s="9">
        <v>42035</v>
      </c>
      <c r="D9" s="8" t="s">
        <v>36</v>
      </c>
      <c r="E9" s="8">
        <v>44.38</v>
      </c>
      <c r="F9" s="8"/>
      <c r="G9" s="8"/>
      <c r="H9" s="8"/>
      <c r="I9" s="8"/>
      <c r="J9" s="7">
        <v>5044.38</v>
      </c>
    </row>
    <row r="10" spans="1:10" ht="30" x14ac:dyDescent="0.25">
      <c r="A10" s="8">
        <v>441</v>
      </c>
      <c r="B10" s="8" t="s">
        <v>35</v>
      </c>
      <c r="C10" s="9">
        <v>42035</v>
      </c>
      <c r="D10" s="8" t="s">
        <v>37</v>
      </c>
      <c r="E10" s="8">
        <v>44.38</v>
      </c>
      <c r="F10" s="8"/>
      <c r="G10" s="8"/>
      <c r="H10" s="8"/>
      <c r="I10" s="8"/>
      <c r="J10" s="8">
        <v>0</v>
      </c>
    </row>
    <row r="11" spans="1:10" ht="30" x14ac:dyDescent="0.25">
      <c r="A11" s="8">
        <v>440</v>
      </c>
      <c r="B11" s="8" t="s">
        <v>35</v>
      </c>
      <c r="C11" s="9">
        <v>42009</v>
      </c>
      <c r="D11" s="8" t="s">
        <v>38</v>
      </c>
      <c r="E11" s="6">
        <v>5000</v>
      </c>
      <c r="F11" s="6"/>
      <c r="G11" s="6"/>
      <c r="H11" s="6"/>
      <c r="I11" s="6"/>
      <c r="J11" s="6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3" sqref="E3"/>
    </sheetView>
  </sheetViews>
  <sheetFormatPr defaultRowHeight="15" x14ac:dyDescent="0.25"/>
  <cols>
    <col min="5" max="5" width="9.85546875" bestFit="1" customWidth="1"/>
  </cols>
  <sheetData>
    <row r="1" spans="1:11" ht="30" x14ac:dyDescent="0.25">
      <c r="A1" s="5" t="s">
        <v>40</v>
      </c>
      <c r="B1" s="5" t="s">
        <v>41</v>
      </c>
      <c r="C1" s="5"/>
      <c r="D1" s="5" t="s">
        <v>42</v>
      </c>
      <c r="E1" s="5" t="s">
        <v>43</v>
      </c>
      <c r="F1" s="5" t="s">
        <v>44</v>
      </c>
      <c r="G1" s="5" t="s">
        <v>26</v>
      </c>
      <c r="H1" s="5" t="s">
        <v>11</v>
      </c>
      <c r="I1" s="5" t="s">
        <v>12</v>
      </c>
      <c r="J1" s="5" t="s">
        <v>14</v>
      </c>
      <c r="K1" s="5" t="s">
        <v>45</v>
      </c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60" x14ac:dyDescent="0.25">
      <c r="A3" s="8" t="s">
        <v>46</v>
      </c>
      <c r="B3" s="8" t="s">
        <v>47</v>
      </c>
      <c r="C3" s="8"/>
      <c r="D3" s="8" t="s">
        <v>48</v>
      </c>
      <c r="E3" s="9">
        <v>42064</v>
      </c>
      <c r="F3" s="8" t="s">
        <v>49</v>
      </c>
      <c r="G3" s="8" t="s">
        <v>50</v>
      </c>
      <c r="H3" s="8" t="s">
        <v>50</v>
      </c>
      <c r="I3" s="8" t="s">
        <v>51</v>
      </c>
      <c r="J3" s="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Modify Transaction</vt:lpstr>
      <vt:lpstr>Modify Transaction1</vt:lpstr>
      <vt:lpstr>Summary</vt:lpstr>
      <vt:lpstr>Sheet1</vt:lpstr>
      <vt:lpstr>Original Schedule</vt:lpstr>
      <vt:lpstr>Repayment schedule</vt:lpstr>
      <vt:lpstr>Transactions</vt:lpstr>
      <vt:lpstr>ChargesTab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2015-04-01T04:59:42Z</dcterms:modified>
</cp:coreProperties>
</file>